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fileVersion appName="xl" lastEdited="4" lowestEdited="4" rupBuild="4505"/>
  <workbookPr backupFile="1" codeName="ThisWorkbook" defaultThemeVersion="124226"/>
  <workbookProtection workbookPassword="A44A" lockStructure="1" lockWindows="1"/>
  <bookViews>
    <workbookView xWindow="45" yWindow="1125" windowWidth="17670" windowHeight="4335" tabRatio="831" firstSheet="8" activeTab="13"/>
  </bookViews>
  <sheets>
    <sheet name="MainSheet" sheetId="1" state="veryHidden" r:id="rId1"/>
    <sheet name="StartUp" sheetId="2" state="veryHidden" r:id="rId2"/>
    <sheet name="Data" sheetId="3" state="veryHidden" r:id="rId3"/>
    <sheet name="+FootnoteTexts" sheetId="36" state="veryHidden" r:id="rId4"/>
    <sheet name="+Elements" sheetId="37" state="veryHidden" r:id="rId5"/>
    <sheet name="Navigation" sheetId="68" r:id="rId6"/>
    <sheet name="StartUpDataSheet" sheetId="51" state="veryHidden" r:id="rId7"/>
    <sheet name="General Inforamtion" sheetId="60" r:id="rId8"/>
    <sheet name="LR-Part A1" sheetId="40" r:id="rId9"/>
    <sheet name="LR-Part A2 (USD)" sheetId="50" r:id="rId10"/>
    <sheet name="LR-Part A2 (GBP)" sheetId="54" r:id="rId11"/>
    <sheet name="LR-Part A2 (EURO)" sheetId="55" r:id="rId12"/>
    <sheet name="LR-Part A2 (JPY)" sheetId="56" r:id="rId13"/>
    <sheet name="LR-Part A2 (CHF)" sheetId="57" r:id="rId14"/>
    <sheet name="LR-Part A3" sheetId="41" r:id="rId15"/>
    <sheet name="LR-Part B1" sheetId="42" state="veryHidden" r:id="rId16"/>
    <sheet name="LR-Part B2" sheetId="53" state="veryHidden" r:id="rId17"/>
    <sheet name="Additional Details " sheetId="58" r:id="rId18"/>
    <sheet name="LR-Part C" sheetId="64" state="veryHidden" r:id="rId19"/>
    <sheet name="Top 20 Depositors" sheetId="44" r:id="rId20"/>
    <sheet name="Category of Depositors" sheetId="67" r:id="rId21"/>
    <sheet name="Term Deposit-Amount wise" sheetId="45" r:id="rId22"/>
    <sheet name="Signatory Information" sheetId="61" r:id="rId23"/>
    <sheet name="+Lineitems" sheetId="39" state="veryHidden" r:id="rId24"/>
  </sheets>
  <externalReferences>
    <externalReference r:id="rId25"/>
  </externalReferences>
  <definedNames>
    <definedName name="_xlnm._FilterDatabase" localSheetId="1" hidden="1">StartUp!#REF!</definedName>
    <definedName name="datasheet_1_13">Data!$A$1:$A$12</definedName>
    <definedName name="datasheet_1_25">Data!$A$13:$A$24</definedName>
    <definedName name="datasheet_1_26">Data!$A$25</definedName>
    <definedName name="datasheet_1_38">Data!$A$26:$A$37</definedName>
    <definedName name="datasheet_1_40">Data!$A$38:$A$39</definedName>
    <definedName name="datasheet_1_42">Data!$A$40:$A$41</definedName>
    <definedName name="fn_I10_1_14042015" localSheetId="20">'Category of Depositors'!$I$10</definedName>
    <definedName name="fn_I11_2_14042015" localSheetId="20">'Category of Depositors'!$I$11</definedName>
    <definedName name="fn_I12_3_14042015" localSheetId="20">'Category of Depositors'!$I$12</definedName>
    <definedName name="fn_I13_4_14042015" localSheetId="20">'Category of Depositors'!$I$13</definedName>
    <definedName name="fn_I14_5_14042015" localSheetId="20">'Category of Depositors'!$I$14</definedName>
    <definedName name="fn_I15_6_14042015" localSheetId="20">'Category of Depositors'!$I$15</definedName>
    <definedName name="fn_I16_7_14042015" localSheetId="20">'Category of Depositors'!$I$16</definedName>
    <definedName name="fn_I17_8_14042015" localSheetId="20">'Category of Depositors'!$I$17</definedName>
    <definedName name="fn_I18_9_14042015" localSheetId="20">'Category of Depositors'!$I$18</definedName>
    <definedName name="fn_I19_10_14042015" localSheetId="20">'Category of Depositors'!$I$19</definedName>
    <definedName name="fn_I20_11_14042015" localSheetId="20">'Category of Depositors'!$I$20</definedName>
    <definedName name="fn_I21_12_14042015" localSheetId="20">'Category of Depositors'!$I$21</definedName>
    <definedName name="fn_I22_13_14042015" localSheetId="20">'Category of Depositors'!$I$22</definedName>
    <definedName name="fn_I23_14_14042015" localSheetId="20">'Category of Depositors'!$I$23</definedName>
    <definedName name="fn_I24_15_14042015" localSheetId="20">'Category of Depositors'!$I$24</definedName>
    <definedName name="fn_I35_16_14042015" localSheetId="20">'Category of Depositors'!$I$35</definedName>
    <definedName name="fn_I46_17_14042015" localSheetId="20">'Category of Depositors'!$I$56</definedName>
    <definedName name="fn_I47_18_14042015" localSheetId="20">'Category of Depositors'!$I$57</definedName>
    <definedName name="fn_I48_19_14042015" localSheetId="20">'Category of Depositors'!$I$58</definedName>
    <definedName name="fn_I49_20_14042015" localSheetId="20">'Category of Depositors'!$I$59</definedName>
    <definedName name="fn_I50_21_14042015" localSheetId="20">'Category of Depositors'!$I$60</definedName>
    <definedName name="fn_I9_0_14042015" localSheetId="20">'Category of Depositors'!$I$9</definedName>
    <definedName name="fn_J16_3_14082010" localSheetId="19">'Top 20 Depositors'!$K$17</definedName>
    <definedName name="fn_J18_7_26112013" localSheetId="19">'Top 20 Depositors'!$K$18</definedName>
    <definedName name="fn_J19_8_26112013" localSheetId="19">'Top 20 Depositors'!$K$19</definedName>
    <definedName name="fn_J31_10_27112013" localSheetId="19">'Top 20 Depositors'!#REF!</definedName>
    <definedName name="fn_J32_11_27112013" localSheetId="19">'Top 20 Depositors'!#REF!</definedName>
    <definedName name="fn_J33_12_27112013" localSheetId="19">'Top 20 Depositors'!#REF!</definedName>
    <definedName name="fn_J34_13_27112013" localSheetId="19">'Top 20 Depositors'!#REF!</definedName>
    <definedName name="fn_J35_14_27112013" localSheetId="19">'Top 20 Depositors'!#REF!</definedName>
    <definedName name="fn_J36_15_27112013" localSheetId="19">'Top 20 Depositors'!#REF!</definedName>
    <definedName name="fn_J37_16_27112013" localSheetId="19">'Top 20 Depositors'!#REF!</definedName>
    <definedName name="fn_J38_17_27112013" localSheetId="19">'Top 20 Depositors'!#REF!</definedName>
    <definedName name="fn_J39_18_27112013" localSheetId="19">'Top 20 Depositors'!#REF!</definedName>
    <definedName name="fn_J39_29_07022014" localSheetId="19">'Top 20 Depositors'!#REF!</definedName>
    <definedName name="fn_J40_20_27112013" localSheetId="19">'Top 20 Depositors'!#REF!</definedName>
    <definedName name="fn_J41_21_27112013" localSheetId="19">'Top 20 Depositors'!#REF!</definedName>
    <definedName name="fn_J42_22_27112013" localSheetId="19">'Top 20 Depositors'!#REF!</definedName>
    <definedName name="fn_J43_23_27112013" localSheetId="19">'Top 20 Depositors'!#REF!</definedName>
    <definedName name="fn_J44_19_27112013" localSheetId="19">'Top 20 Depositors'!#REF!</definedName>
    <definedName name="fn_J44_30_13032014" localSheetId="19">'Top 20 Depositors'!#REF!</definedName>
    <definedName name="fn_J59_24_27112013" localSheetId="19">'Top 20 Depositors'!#REF!</definedName>
    <definedName name="fn_J68_25_27112013" localSheetId="19">'Top 20 Depositors'!#REF!</definedName>
    <definedName name="fn_J69_26_27112013" localSheetId="19">'Top 20 Depositors'!#REF!</definedName>
    <definedName name="fn_J70_27_27112013" localSheetId="19">'Top 20 Depositors'!#REF!</definedName>
    <definedName name="fn_J71_29_27112013" localSheetId="19">'Top 20 Depositors'!#REF!</definedName>
    <definedName name="fn_J72_28_27112013" localSheetId="19">'Top 20 Depositors'!#REF!</definedName>
    <definedName name="fn_K17_4_26112013" localSheetId="19">'Top 20 Depositors'!$L$17</definedName>
    <definedName name="fn_K18_5_26112013" localSheetId="19">'Top 20 Depositors'!$L$18</definedName>
    <definedName name="fn_K19_6_26112013" localSheetId="19">'Top 20 Depositors'!$L$19</definedName>
    <definedName name="fn_K20_9_26112013" localSheetId="19">'Top 20 Depositors'!$L$20</definedName>
    <definedName name="fn_K27_101_10042015" localSheetId="19">'Top 20 Depositors'!#REF!</definedName>
    <definedName name="fn_K27_108_10042015" localSheetId="19">'Top 20 Depositors'!#REF!</definedName>
    <definedName name="fn_K27_115_10042015" localSheetId="19">'Top 20 Depositors'!#REF!</definedName>
    <definedName name="fn_K27_122_10042015" localSheetId="19">'Top 20 Depositors'!#REF!</definedName>
    <definedName name="fn_K27_129_10042015" localSheetId="19">'Top 20 Depositors'!#REF!</definedName>
    <definedName name="fn_K27_136_10042015" localSheetId="19">'Top 20 Depositors'!#REF!</definedName>
    <definedName name="fn_K27_143_10042015" localSheetId="19">'Top 20 Depositors'!#REF!</definedName>
    <definedName name="fn_K27_150_10042015" localSheetId="19">'Top 20 Depositors'!#REF!</definedName>
    <definedName name="fn_K27_157_10042015" localSheetId="19">'Top 20 Depositors'!#REF!</definedName>
    <definedName name="fn_K27_164_10112015" localSheetId="19">'Top 20 Depositors'!$K$207</definedName>
    <definedName name="fn_K27_171_10112015" localSheetId="19">'Top 20 Depositors'!$K$197</definedName>
    <definedName name="fn_K27_178_10112015" localSheetId="19">'Top 20 Depositors'!$K$187</definedName>
    <definedName name="fn_K27_185_10112015" localSheetId="19">'Top 20 Depositors'!$K$177</definedName>
    <definedName name="fn_K27_192_10112015" localSheetId="19">'Top 20 Depositors'!$K$167</definedName>
    <definedName name="fn_K27_199_10112015" localSheetId="19">'Top 20 Depositors'!$K$157</definedName>
    <definedName name="fn_K27_206_10112015" localSheetId="19">'Top 20 Depositors'!$K$147</definedName>
    <definedName name="fn_K27_213_10112015" localSheetId="19">'Top 20 Depositors'!$K$137</definedName>
    <definedName name="fn_K27_220_10112015" localSheetId="19">'Top 20 Depositors'!$K$127</definedName>
    <definedName name="fn_K27_227_10112015" localSheetId="19">'Top 20 Depositors'!$K$117</definedName>
    <definedName name="fn_K27_234_10112015" localSheetId="19">'Top 20 Depositors'!$K$107</definedName>
    <definedName name="fn_K27_241_10112015" localSheetId="19">'Top 20 Depositors'!$K$97</definedName>
    <definedName name="fn_K27_248_10112015" localSheetId="19">'Top 20 Depositors'!$K$87</definedName>
    <definedName name="fn_K27_255_10112015" localSheetId="19">'Top 20 Depositors'!$K$77</definedName>
    <definedName name="fn_K27_262_10112015" localSheetId="19">'Top 20 Depositors'!$K$67</definedName>
    <definedName name="fn_K27_269_10112015" localSheetId="19">'Top 20 Depositors'!$K$57</definedName>
    <definedName name="fn_K27_276_10112015" localSheetId="19">'Top 20 Depositors'!$K$47</definedName>
    <definedName name="fn_K27_283_10112015" localSheetId="19">'Top 20 Depositors'!$K$37</definedName>
    <definedName name="fn_K27_290_10112015" localSheetId="19">'Top 20 Depositors'!$K$27</definedName>
    <definedName name="fn_K27_31_10042015" localSheetId="19">'Top 20 Depositors'!#REF!</definedName>
    <definedName name="fn_K27_38_10042015" localSheetId="19">'Top 20 Depositors'!#REF!</definedName>
    <definedName name="fn_K27_45_10042015" localSheetId="19">'Top 20 Depositors'!#REF!</definedName>
    <definedName name="fn_K27_52_10042015" localSheetId="19">'Top 20 Depositors'!#REF!</definedName>
    <definedName name="fn_K27_59_10042015" localSheetId="19">'Top 20 Depositors'!#REF!</definedName>
    <definedName name="fn_K27_66_10042015" localSheetId="19">'Top 20 Depositors'!#REF!</definedName>
    <definedName name="fn_K27_73_10042015" localSheetId="19">'Top 20 Depositors'!#REF!</definedName>
    <definedName name="fn_K27_80_10042015" localSheetId="19">'Top 20 Depositors'!#REF!</definedName>
    <definedName name="fn_K27_87_10042015" localSheetId="19">'Top 20 Depositors'!#REF!</definedName>
    <definedName name="fn_K27_94_10042015" localSheetId="19">'Top 20 Depositors'!#REF!</definedName>
    <definedName name="fn_K28_103_10042015" localSheetId="19">'Top 20 Depositors'!#REF!</definedName>
    <definedName name="fn_K28_110_10042015" localSheetId="19">'Top 20 Depositors'!#REF!</definedName>
    <definedName name="fn_K28_117_10042015" localSheetId="19">'Top 20 Depositors'!#REF!</definedName>
    <definedName name="fn_K28_124_10042015" localSheetId="19">'Top 20 Depositors'!#REF!</definedName>
    <definedName name="fn_K28_131_10042015" localSheetId="19">'Top 20 Depositors'!#REF!</definedName>
    <definedName name="fn_K28_138_10042015" localSheetId="19">'Top 20 Depositors'!#REF!</definedName>
    <definedName name="fn_K28_145_10042015" localSheetId="19">'Top 20 Depositors'!#REF!</definedName>
    <definedName name="fn_K28_152_10042015" localSheetId="19">'Top 20 Depositors'!#REF!</definedName>
    <definedName name="fn_K28_159_10042015" localSheetId="19">'Top 20 Depositors'!#REF!</definedName>
    <definedName name="fn_K28_166_10112015" localSheetId="19">'Top 20 Depositors'!$K$208</definedName>
    <definedName name="fn_K28_173_10112015" localSheetId="19">'Top 20 Depositors'!$K$198</definedName>
    <definedName name="fn_K28_180_10112015" localSheetId="19">'Top 20 Depositors'!$K$188</definedName>
    <definedName name="fn_K28_187_10112015" localSheetId="19">'Top 20 Depositors'!$K$178</definedName>
    <definedName name="fn_K28_194_10112015" localSheetId="19">'Top 20 Depositors'!$K$168</definedName>
    <definedName name="fn_K28_201_10112015" localSheetId="19">'Top 20 Depositors'!$K$158</definedName>
    <definedName name="fn_K28_208_10112015" localSheetId="19">'Top 20 Depositors'!$K$148</definedName>
    <definedName name="fn_K28_215_10112015" localSheetId="19">'Top 20 Depositors'!$K$138</definedName>
    <definedName name="fn_K28_222_10112015" localSheetId="19">'Top 20 Depositors'!$K$128</definedName>
    <definedName name="fn_K28_229_10112015" localSheetId="19">'Top 20 Depositors'!$K$118</definedName>
    <definedName name="fn_K28_236_10112015" localSheetId="19">'Top 20 Depositors'!$K$108</definedName>
    <definedName name="fn_K28_243_10112015" localSheetId="19">'Top 20 Depositors'!$K$98</definedName>
    <definedName name="fn_K28_250_10112015" localSheetId="19">'Top 20 Depositors'!$K$88</definedName>
    <definedName name="fn_K28_257_10112015" localSheetId="19">'Top 20 Depositors'!$K$78</definedName>
    <definedName name="fn_K28_264_10112015" localSheetId="19">'Top 20 Depositors'!$K$68</definedName>
    <definedName name="fn_K28_271_10112015" localSheetId="19">'Top 20 Depositors'!$K$58</definedName>
    <definedName name="fn_K28_278_10112015" localSheetId="19">'Top 20 Depositors'!$K$48</definedName>
    <definedName name="fn_K28_285_10112015" localSheetId="19">'Top 20 Depositors'!$K$38</definedName>
    <definedName name="fn_K28_292_10112015" localSheetId="19">'Top 20 Depositors'!$K$28</definedName>
    <definedName name="fn_K28_33_10042015" localSheetId="19">'Top 20 Depositors'!#REF!</definedName>
    <definedName name="fn_K28_40_10042015" localSheetId="19">'Top 20 Depositors'!#REF!</definedName>
    <definedName name="fn_K28_47_10042015" localSheetId="19">'Top 20 Depositors'!#REF!</definedName>
    <definedName name="fn_K28_54_10042015" localSheetId="19">'Top 20 Depositors'!#REF!</definedName>
    <definedName name="fn_K28_61_10042015" localSheetId="19">'Top 20 Depositors'!#REF!</definedName>
    <definedName name="fn_K28_68_10042015" localSheetId="19">'Top 20 Depositors'!#REF!</definedName>
    <definedName name="fn_K28_75_10042015" localSheetId="19">'Top 20 Depositors'!#REF!</definedName>
    <definedName name="fn_K28_82_10042015" localSheetId="19">'Top 20 Depositors'!#REF!</definedName>
    <definedName name="fn_K28_89_10042015" localSheetId="19">'Top 20 Depositors'!#REF!</definedName>
    <definedName name="fn_K28_96_10042015" localSheetId="19">'Top 20 Depositors'!#REF!</definedName>
    <definedName name="fn_K29_105_10042015" localSheetId="19">'Top 20 Depositors'!#REF!</definedName>
    <definedName name="fn_K29_112_10042015" localSheetId="19">'Top 20 Depositors'!#REF!</definedName>
    <definedName name="fn_K29_119_10042015" localSheetId="19">'Top 20 Depositors'!#REF!</definedName>
    <definedName name="fn_K29_126_10042015" localSheetId="19">'Top 20 Depositors'!#REF!</definedName>
    <definedName name="fn_K29_133_10042015" localSheetId="19">'Top 20 Depositors'!#REF!</definedName>
    <definedName name="fn_K29_140_10042015" localSheetId="19">'Top 20 Depositors'!#REF!</definedName>
    <definedName name="fn_K29_147_10042015" localSheetId="19">'Top 20 Depositors'!#REF!</definedName>
    <definedName name="fn_K29_154_10042015" localSheetId="19">'Top 20 Depositors'!#REF!</definedName>
    <definedName name="fn_K29_161_10042015" localSheetId="19">'Top 20 Depositors'!#REF!</definedName>
    <definedName name="fn_K29_168_10112015" localSheetId="19">'Top 20 Depositors'!$K$209</definedName>
    <definedName name="fn_K29_175_10112015" localSheetId="19">'Top 20 Depositors'!$K$199</definedName>
    <definedName name="fn_K29_182_10112015" localSheetId="19">'Top 20 Depositors'!$K$189</definedName>
    <definedName name="fn_K29_189_10112015" localSheetId="19">'Top 20 Depositors'!$K$179</definedName>
    <definedName name="fn_K29_196_10112015" localSheetId="19">'Top 20 Depositors'!$K$169</definedName>
    <definedName name="fn_K29_203_10112015" localSheetId="19">'Top 20 Depositors'!$K$159</definedName>
    <definedName name="fn_K29_210_10112015" localSheetId="19">'Top 20 Depositors'!$K$149</definedName>
    <definedName name="fn_K29_217_10112015" localSheetId="19">'Top 20 Depositors'!$K$139</definedName>
    <definedName name="fn_K29_224_10112015" localSheetId="19">'Top 20 Depositors'!$K$129</definedName>
    <definedName name="fn_K29_231_10112015" localSheetId="19">'Top 20 Depositors'!$K$119</definedName>
    <definedName name="fn_K29_238_10112015" localSheetId="19">'Top 20 Depositors'!$K$109</definedName>
    <definedName name="fn_K29_245_10112015" localSheetId="19">'Top 20 Depositors'!$K$99</definedName>
    <definedName name="fn_K29_252_10112015" localSheetId="19">'Top 20 Depositors'!$K$89</definedName>
    <definedName name="fn_K29_259_10112015" localSheetId="19">'Top 20 Depositors'!$K$79</definedName>
    <definedName name="fn_K29_266_10112015" localSheetId="19">'Top 20 Depositors'!$K$69</definedName>
    <definedName name="fn_K29_273_10112015" localSheetId="19">'Top 20 Depositors'!$K$59</definedName>
    <definedName name="fn_K29_280_10112015" localSheetId="19">'Top 20 Depositors'!$K$49</definedName>
    <definedName name="fn_K29_287_10112015" localSheetId="19">'Top 20 Depositors'!$K$39</definedName>
    <definedName name="fn_K29_294_10112015" localSheetId="19">'Top 20 Depositors'!$K$29</definedName>
    <definedName name="fn_K29_35_10042015" localSheetId="19">'Top 20 Depositors'!#REF!</definedName>
    <definedName name="fn_K29_42_10042015" localSheetId="19">'Top 20 Depositors'!#REF!</definedName>
    <definedName name="fn_K29_49_10042015" localSheetId="19">'Top 20 Depositors'!#REF!</definedName>
    <definedName name="fn_K29_56_10042015" localSheetId="19">'Top 20 Depositors'!#REF!</definedName>
    <definedName name="fn_K29_63_10042015" localSheetId="19">'Top 20 Depositors'!#REF!</definedName>
    <definedName name="fn_K29_70_10042015" localSheetId="19">'Top 20 Depositors'!#REF!</definedName>
    <definedName name="fn_K29_77_10042015" localSheetId="19">'Top 20 Depositors'!#REF!</definedName>
    <definedName name="fn_K29_84_10042015" localSheetId="19">'Top 20 Depositors'!#REF!</definedName>
    <definedName name="fn_K29_91_10042015" localSheetId="19">'Top 20 Depositors'!#REF!</definedName>
    <definedName name="fn_K29_98_10042015" localSheetId="19">'Top 20 Depositors'!#REF!</definedName>
    <definedName name="fn_L27_102_10042015" localSheetId="19">'Top 20 Depositors'!#REF!</definedName>
    <definedName name="fn_L27_109_10042015" localSheetId="19">'Top 20 Depositors'!#REF!</definedName>
    <definedName name="fn_L27_116_10042015" localSheetId="19">'Top 20 Depositors'!#REF!</definedName>
    <definedName name="fn_L27_123_10042015" localSheetId="19">'Top 20 Depositors'!#REF!</definedName>
    <definedName name="fn_L27_130_10042015" localSheetId="19">'Top 20 Depositors'!#REF!</definedName>
    <definedName name="fn_L27_137_10042015" localSheetId="19">'Top 20 Depositors'!#REF!</definedName>
    <definedName name="fn_L27_144_10042015" localSheetId="19">'Top 20 Depositors'!#REF!</definedName>
    <definedName name="fn_L27_151_10042015" localSheetId="19">'Top 20 Depositors'!#REF!</definedName>
    <definedName name="fn_L27_158_10042015" localSheetId="19">'Top 20 Depositors'!#REF!</definedName>
    <definedName name="fn_L27_165_10112015" localSheetId="19">'Top 20 Depositors'!$L$207</definedName>
    <definedName name="fn_L27_172_10112015" localSheetId="19">'Top 20 Depositors'!$L$197</definedName>
    <definedName name="fn_L27_179_10112015" localSheetId="19">'Top 20 Depositors'!$L$187</definedName>
    <definedName name="fn_L27_186_10112015" localSheetId="19">'Top 20 Depositors'!$L$177</definedName>
    <definedName name="fn_L27_193_10112015" localSheetId="19">'Top 20 Depositors'!$L$167</definedName>
    <definedName name="fn_L27_200_10112015" localSheetId="19">'Top 20 Depositors'!$L$157</definedName>
    <definedName name="fn_L27_207_10112015" localSheetId="19">'Top 20 Depositors'!$L$147</definedName>
    <definedName name="fn_L27_214_10112015" localSheetId="19">'Top 20 Depositors'!$L$137</definedName>
    <definedName name="fn_L27_221_10112015" localSheetId="19">'Top 20 Depositors'!$L$127</definedName>
    <definedName name="fn_L27_228_10112015" localSheetId="19">'Top 20 Depositors'!$L$117</definedName>
    <definedName name="fn_L27_235_10112015" localSheetId="19">'Top 20 Depositors'!$L$107</definedName>
    <definedName name="fn_L27_242_10112015" localSheetId="19">'Top 20 Depositors'!$L$97</definedName>
    <definedName name="fn_L27_249_10112015" localSheetId="19">'Top 20 Depositors'!$L$87</definedName>
    <definedName name="fn_L27_256_10112015" localSheetId="19">'Top 20 Depositors'!$L$77</definedName>
    <definedName name="fn_L27_263_10112015" localSheetId="19">'Top 20 Depositors'!$L$67</definedName>
    <definedName name="fn_L27_270_10112015" localSheetId="19">'Top 20 Depositors'!$L$57</definedName>
    <definedName name="fn_L27_277_10112015" localSheetId="19">'Top 20 Depositors'!$L$47</definedName>
    <definedName name="fn_L27_284_10112015" localSheetId="19">'Top 20 Depositors'!$L$37</definedName>
    <definedName name="fn_L27_291_10112015" localSheetId="19">'Top 20 Depositors'!$L$27</definedName>
    <definedName name="fn_L27_32_10042015" localSheetId="19">'Top 20 Depositors'!#REF!</definedName>
    <definedName name="fn_L27_39_10042015" localSheetId="19">'Top 20 Depositors'!#REF!</definedName>
    <definedName name="fn_L27_46_10042015" localSheetId="19">'Top 20 Depositors'!#REF!</definedName>
    <definedName name="fn_L27_53_10042015" localSheetId="19">'Top 20 Depositors'!#REF!</definedName>
    <definedName name="fn_L27_60_10042015" localSheetId="19">'Top 20 Depositors'!#REF!</definedName>
    <definedName name="fn_L27_67_10042015" localSheetId="19">'Top 20 Depositors'!#REF!</definedName>
    <definedName name="fn_L27_74_10042015" localSheetId="19">'Top 20 Depositors'!#REF!</definedName>
    <definedName name="fn_L27_81_10042015" localSheetId="19">'Top 20 Depositors'!#REF!</definedName>
    <definedName name="fn_L27_88_10042015" localSheetId="19">'Top 20 Depositors'!#REF!</definedName>
    <definedName name="fn_L27_95_10042015" localSheetId="19">'Top 20 Depositors'!#REF!</definedName>
    <definedName name="fn_L28_104_10042015" localSheetId="19">'Top 20 Depositors'!#REF!</definedName>
    <definedName name="fn_L28_111_10042015" localSheetId="19">'Top 20 Depositors'!#REF!</definedName>
    <definedName name="fn_L28_118_10042015" localSheetId="19">'Top 20 Depositors'!#REF!</definedName>
    <definedName name="fn_L28_125_10042015" localSheetId="19">'Top 20 Depositors'!#REF!</definedName>
    <definedName name="fn_L28_132_10042015" localSheetId="19">'Top 20 Depositors'!#REF!</definedName>
    <definedName name="fn_L28_139_10042015" localSheetId="19">'Top 20 Depositors'!#REF!</definedName>
    <definedName name="fn_L28_146_10042015" localSheetId="19">'Top 20 Depositors'!#REF!</definedName>
    <definedName name="fn_L28_153_10042015" localSheetId="19">'Top 20 Depositors'!#REF!</definedName>
    <definedName name="fn_L28_160_10042015" localSheetId="19">'Top 20 Depositors'!#REF!</definedName>
    <definedName name="fn_L28_167_10112015" localSheetId="19">'Top 20 Depositors'!$L$208</definedName>
    <definedName name="fn_L28_174_10112015" localSheetId="19">'Top 20 Depositors'!$L$198</definedName>
    <definedName name="fn_L28_181_10112015" localSheetId="19">'Top 20 Depositors'!$L$188</definedName>
    <definedName name="fn_L28_188_10112015" localSheetId="19">'Top 20 Depositors'!$L$178</definedName>
    <definedName name="fn_L28_195_10112015" localSheetId="19">'Top 20 Depositors'!$L$168</definedName>
    <definedName name="fn_L28_202_10112015" localSheetId="19">'Top 20 Depositors'!$L$158</definedName>
    <definedName name="fn_L28_209_10112015" localSheetId="19">'Top 20 Depositors'!$L$148</definedName>
    <definedName name="fn_L28_216_10112015" localSheetId="19">'Top 20 Depositors'!$L$138</definedName>
    <definedName name="fn_L28_223_10112015" localSheetId="19">'Top 20 Depositors'!$L$128</definedName>
    <definedName name="fn_L28_230_10112015" localSheetId="19">'Top 20 Depositors'!$L$118</definedName>
    <definedName name="fn_L28_237_10112015" localSheetId="19">'Top 20 Depositors'!$L$108</definedName>
    <definedName name="fn_L28_244_10112015" localSheetId="19">'Top 20 Depositors'!$L$98</definedName>
    <definedName name="fn_L28_251_10112015" localSheetId="19">'Top 20 Depositors'!$L$88</definedName>
    <definedName name="fn_L28_258_10112015" localSheetId="19">'Top 20 Depositors'!$L$78</definedName>
    <definedName name="fn_L28_265_10112015" localSheetId="19">'Top 20 Depositors'!$L$68</definedName>
    <definedName name="fn_L28_272_10112015" localSheetId="19">'Top 20 Depositors'!$L$58</definedName>
    <definedName name="fn_L28_279_10112015" localSheetId="19">'Top 20 Depositors'!$L$48</definedName>
    <definedName name="fn_L28_286_10112015" localSheetId="19">'Top 20 Depositors'!$L$38</definedName>
    <definedName name="fn_L28_293_10112015" localSheetId="19">'Top 20 Depositors'!$L$28</definedName>
    <definedName name="fn_L28_34_10042015" localSheetId="19">'Top 20 Depositors'!#REF!</definedName>
    <definedName name="fn_L28_41_10042015" localSheetId="19">'Top 20 Depositors'!#REF!</definedName>
    <definedName name="fn_L28_48_10042015" localSheetId="19">'Top 20 Depositors'!#REF!</definedName>
    <definedName name="fn_L28_55_10042015" localSheetId="19">'Top 20 Depositors'!#REF!</definedName>
    <definedName name="fn_L28_62_10042015" localSheetId="19">'Top 20 Depositors'!#REF!</definedName>
    <definedName name="fn_L28_69_10042015" localSheetId="19">'Top 20 Depositors'!#REF!</definedName>
    <definedName name="fn_L28_76_10042015" localSheetId="19">'Top 20 Depositors'!#REF!</definedName>
    <definedName name="fn_L28_83_10042015" localSheetId="19">'Top 20 Depositors'!#REF!</definedName>
    <definedName name="fn_L28_90_10042015" localSheetId="19">'Top 20 Depositors'!#REF!</definedName>
    <definedName name="fn_L28_97_10042015" localSheetId="19">'Top 20 Depositors'!#REF!</definedName>
    <definedName name="fn_L29_106_10042015" localSheetId="19">'Top 20 Depositors'!#REF!</definedName>
    <definedName name="fn_L29_113_10042015" localSheetId="19">'Top 20 Depositors'!#REF!</definedName>
    <definedName name="fn_L29_120_10042015" localSheetId="19">'Top 20 Depositors'!#REF!</definedName>
    <definedName name="fn_L29_127_10042015" localSheetId="19">'Top 20 Depositors'!#REF!</definedName>
    <definedName name="fn_L29_134_10042015" localSheetId="19">'Top 20 Depositors'!#REF!</definedName>
    <definedName name="fn_L29_141_10042015" localSheetId="19">'Top 20 Depositors'!#REF!</definedName>
    <definedName name="fn_L29_148_10042015" localSheetId="19">'Top 20 Depositors'!#REF!</definedName>
    <definedName name="fn_L29_155_10042015" localSheetId="19">'Top 20 Depositors'!#REF!</definedName>
    <definedName name="fn_L29_162_10042015" localSheetId="19">'Top 20 Depositors'!#REF!</definedName>
    <definedName name="fn_L29_169_10112015" localSheetId="19">'Top 20 Depositors'!$L$209</definedName>
    <definedName name="fn_L29_176_10112015" localSheetId="19">'Top 20 Depositors'!$L$199</definedName>
    <definedName name="fn_L29_183_10112015" localSheetId="19">'Top 20 Depositors'!$L$189</definedName>
    <definedName name="fn_L29_190_10112015" localSheetId="19">'Top 20 Depositors'!$L$179</definedName>
    <definedName name="fn_L29_197_10112015" localSheetId="19">'Top 20 Depositors'!$L$169</definedName>
    <definedName name="fn_L29_204_10112015" localSheetId="19">'Top 20 Depositors'!$L$159</definedName>
    <definedName name="fn_L29_211_10112015" localSheetId="19">'Top 20 Depositors'!$L$149</definedName>
    <definedName name="fn_L29_218_10112015" localSheetId="19">'Top 20 Depositors'!$L$139</definedName>
    <definedName name="fn_L29_225_10112015" localSheetId="19">'Top 20 Depositors'!$L$129</definedName>
    <definedName name="fn_L29_232_10112015" localSheetId="19">'Top 20 Depositors'!$L$119</definedName>
    <definedName name="fn_L29_239_10112015" localSheetId="19">'Top 20 Depositors'!$L$109</definedName>
    <definedName name="fn_L29_246_10112015" localSheetId="19">'Top 20 Depositors'!$L$99</definedName>
    <definedName name="fn_L29_253_10112015" localSheetId="19">'Top 20 Depositors'!$L$89</definedName>
    <definedName name="fn_L29_260_10112015" localSheetId="19">'Top 20 Depositors'!$L$79</definedName>
    <definedName name="fn_L29_267_10112015" localSheetId="19">'Top 20 Depositors'!$L$69</definedName>
    <definedName name="fn_L29_274_10112015" localSheetId="19">'Top 20 Depositors'!$L$59</definedName>
    <definedName name="fn_L29_281_10112015" localSheetId="19">'Top 20 Depositors'!$L$49</definedName>
    <definedName name="fn_L29_288_10112015" localSheetId="19">'Top 20 Depositors'!$L$39</definedName>
    <definedName name="fn_L29_295_10112015" localSheetId="19">'Top 20 Depositors'!$L$29</definedName>
    <definedName name="fn_L29_36_10042015" localSheetId="19">'Top 20 Depositors'!#REF!</definedName>
    <definedName name="fn_L29_43_10042015" localSheetId="19">'Top 20 Depositors'!#REF!</definedName>
    <definedName name="fn_L29_50_10042015" localSheetId="19">'Top 20 Depositors'!#REF!</definedName>
    <definedName name="fn_L29_57_10042015" localSheetId="19">'Top 20 Depositors'!#REF!</definedName>
    <definedName name="fn_L29_64_10042015" localSheetId="19">'Top 20 Depositors'!#REF!</definedName>
    <definedName name="fn_L29_71_10042015" localSheetId="19">'Top 20 Depositors'!#REF!</definedName>
    <definedName name="fn_L29_78_10042015" localSheetId="19">'Top 20 Depositors'!#REF!</definedName>
    <definedName name="fn_L29_85_10042015" localSheetId="19">'Top 20 Depositors'!#REF!</definedName>
    <definedName name="fn_L29_92_10042015" localSheetId="19">'Top 20 Depositors'!#REF!</definedName>
    <definedName name="fn_L29_99_10042015" localSheetId="19">'Top 20 Depositors'!#REF!</definedName>
    <definedName name="fn_L30_100_10042015" localSheetId="19">'Top 20 Depositors'!#REF!</definedName>
    <definedName name="fn_L30_107_10042015" localSheetId="19">'Top 20 Depositors'!#REF!</definedName>
    <definedName name="fn_L30_114_10042015" localSheetId="19">'Top 20 Depositors'!#REF!</definedName>
    <definedName name="fn_L30_121_10042015" localSheetId="19">'Top 20 Depositors'!#REF!</definedName>
    <definedName name="fn_L30_128_10042015" localSheetId="19">'Top 20 Depositors'!#REF!</definedName>
    <definedName name="fn_L30_135_10042015" localSheetId="19">'Top 20 Depositors'!#REF!</definedName>
    <definedName name="fn_L30_142_10042015" localSheetId="19">'Top 20 Depositors'!#REF!</definedName>
    <definedName name="fn_L30_149_10042015" localSheetId="19">'Top 20 Depositors'!#REF!</definedName>
    <definedName name="fn_L30_156_10042015" localSheetId="19">'Top 20 Depositors'!#REF!</definedName>
    <definedName name="fn_L30_163_10042015" localSheetId="19">'Top 20 Depositors'!#REF!</definedName>
    <definedName name="fn_L30_170_10112015" localSheetId="19">'Top 20 Depositors'!$L$210</definedName>
    <definedName name="fn_L30_177_10112015" localSheetId="19">'Top 20 Depositors'!$L$200</definedName>
    <definedName name="fn_L30_184_10112015" localSheetId="19">'Top 20 Depositors'!$L$190</definedName>
    <definedName name="fn_L30_191_10112015" localSheetId="19">'Top 20 Depositors'!$L$180</definedName>
    <definedName name="fn_L30_198_10112015" localSheetId="19">'Top 20 Depositors'!$L$170</definedName>
    <definedName name="fn_L30_205_10112015" localSheetId="19">'Top 20 Depositors'!$L$160</definedName>
    <definedName name="fn_L30_212_10112015" localSheetId="19">'Top 20 Depositors'!$L$150</definedName>
    <definedName name="fn_L30_219_10112015" localSheetId="19">'Top 20 Depositors'!$L$140</definedName>
    <definedName name="fn_L30_226_10112015" localSheetId="19">'Top 20 Depositors'!$L$130</definedName>
    <definedName name="fn_L30_233_10112015" localSheetId="19">'Top 20 Depositors'!$L$120</definedName>
    <definedName name="fn_L30_240_10112015" localSheetId="19">'Top 20 Depositors'!$L$110</definedName>
    <definedName name="fn_L30_247_10112015" localSheetId="19">'Top 20 Depositors'!$L$100</definedName>
    <definedName name="fn_L30_254_10112015" localSheetId="19">'Top 20 Depositors'!$L$90</definedName>
    <definedName name="fn_L30_261_10112015" localSheetId="19">'Top 20 Depositors'!$L$80</definedName>
    <definedName name="fn_L30_268_10112015" localSheetId="19">'Top 20 Depositors'!$L$70</definedName>
    <definedName name="fn_L30_275_10112015" localSheetId="19">'Top 20 Depositors'!$L$60</definedName>
    <definedName name="fn_L30_282_10112015" localSheetId="19">'Top 20 Depositors'!$L$50</definedName>
    <definedName name="fn_L30_289_10112015" localSheetId="19">'Top 20 Depositors'!$L$40</definedName>
    <definedName name="fn_L30_296_10112015" localSheetId="19">'Top 20 Depositors'!$L$30</definedName>
    <definedName name="fn_L30_37_10042015" localSheetId="19">'Top 20 Depositors'!#REF!</definedName>
    <definedName name="fn_L30_44_10042015" localSheetId="19">'Top 20 Depositors'!#REF!</definedName>
    <definedName name="fn_L30_51_10042015" localSheetId="19">'Top 20 Depositors'!#REF!</definedName>
    <definedName name="fn_L30_58_10042015" localSheetId="19">'Top 20 Depositors'!#REF!</definedName>
    <definedName name="fn_L30_65_10042015" localSheetId="19">'Top 20 Depositors'!#REF!</definedName>
    <definedName name="fn_L30_72_10042015" localSheetId="19">'Top 20 Depositors'!#REF!</definedName>
    <definedName name="fn_L30_79_10042015" localSheetId="19">'Top 20 Depositors'!#REF!</definedName>
    <definedName name="fn_L30_86_10042015" localSheetId="19">'Top 20 Depositors'!#REF!</definedName>
    <definedName name="fn_L30_93_10042015" localSheetId="19">'Top 20 Depositors'!#REF!</definedName>
    <definedName name="ScaleList" localSheetId="21">[1]StartUp!$L$1:$L$5</definedName>
    <definedName name="ScaleList" localSheetId="19">[1]StartUp!$L$1:$L$5</definedName>
    <definedName name="ScaleList">StartUp!$L$1:$L$5</definedName>
    <definedName name="UnitList" localSheetId="21">[1]StartUp!$K$1:$K$171</definedName>
    <definedName name="UnitList" localSheetId="19">[1]StartUp!$K$1:$K$171</definedName>
    <definedName name="UnitList">StartUp!$K$1:$K$171</definedName>
  </definedNames>
  <calcPr calcId="0"/>
</workbook>
</file>

<file path=xl/calcChain.xml><?xml version="1.0" encoding="utf-8"?>
<calcChain xmlns="http://schemas.openxmlformats.org/spreadsheetml/2006/main">
  <c r="L30" i="44"/>
  <c r="K25"/>
  <c r="L25" s="1"/>
  <c r="L40"/>
  <c r="L35"/>
  <c r="K35"/>
  <c r="L50"/>
  <c r="K45"/>
  <c r="L45" s="1"/>
  <c r="L60"/>
  <c r="L55"/>
  <c r="K55"/>
  <c r="L70"/>
  <c r="L65"/>
  <c r="K65"/>
  <c r="L80"/>
  <c r="K75"/>
  <c r="L75" s="1"/>
  <c r="L90"/>
  <c r="L85"/>
  <c r="K85"/>
  <c r="L100"/>
  <c r="L95"/>
  <c r="K95"/>
  <c r="L110"/>
  <c r="K105"/>
  <c r="L105" s="1"/>
  <c r="L120"/>
  <c r="L115"/>
  <c r="K115"/>
  <c r="L130"/>
  <c r="K125"/>
  <c r="L125" s="1"/>
  <c r="L140"/>
  <c r="L135"/>
  <c r="K135"/>
  <c r="L150"/>
  <c r="L145"/>
  <c r="K145"/>
  <c r="L160"/>
  <c r="L155"/>
  <c r="K155"/>
  <c r="L170"/>
  <c r="K165"/>
  <c r="L165" s="1"/>
  <c r="L180"/>
  <c r="K175"/>
  <c r="L175" s="1"/>
  <c r="L190"/>
  <c r="K185"/>
  <c r="L185" s="1"/>
  <c r="L200"/>
  <c r="K195"/>
  <c r="L195" s="1"/>
  <c r="L210"/>
  <c r="K205"/>
  <c r="L205" s="1"/>
  <c r="H35" i="67"/>
  <c r="F24"/>
  <c r="F18"/>
  <c r="G24"/>
  <c r="G18" s="1"/>
  <c r="E24"/>
  <c r="E18"/>
  <c r="H18" s="1"/>
  <c r="H10"/>
  <c r="H11"/>
  <c r="H12"/>
  <c r="H13"/>
  <c r="H14"/>
  <c r="H15"/>
  <c r="H16"/>
  <c r="H17"/>
  <c r="H19"/>
  <c r="H20"/>
  <c r="H21"/>
  <c r="H22"/>
  <c r="H23"/>
  <c r="H24"/>
  <c r="H9"/>
  <c r="D12" i="2"/>
  <c r="J42" i="64"/>
  <c r="J43"/>
  <c r="J44"/>
  <c r="J47"/>
  <c r="J48"/>
  <c r="J49"/>
  <c r="J50"/>
  <c r="J51"/>
  <c r="J52"/>
  <c r="J53"/>
  <c r="J46"/>
  <c r="J45" s="1"/>
  <c r="J108"/>
  <c r="J119"/>
  <c r="J63"/>
  <c r="J41"/>
  <c r="J31"/>
  <c r="G22"/>
  <c r="G18" s="1"/>
  <c r="G54"/>
  <c r="H22"/>
  <c r="H18"/>
  <c r="H54"/>
  <c r="I22"/>
  <c r="I18" s="1"/>
  <c r="I54"/>
  <c r="K22"/>
  <c r="K18" s="1"/>
  <c r="K54"/>
  <c r="L22"/>
  <c r="L18"/>
  <c r="L54"/>
  <c r="M22"/>
  <c r="M18" s="1"/>
  <c r="M54"/>
  <c r="N22"/>
  <c r="N18"/>
  <c r="N54"/>
  <c r="O22"/>
  <c r="O18" s="1"/>
  <c r="O54"/>
  <c r="P22"/>
  <c r="P18"/>
  <c r="P54"/>
  <c r="Q22"/>
  <c r="Q18" s="1"/>
  <c r="Q54"/>
  <c r="R22"/>
  <c r="R54"/>
  <c r="J54"/>
  <c r="J40"/>
  <c r="G110"/>
  <c r="H110"/>
  <c r="I110"/>
  <c r="K110"/>
  <c r="L110"/>
  <c r="M110"/>
  <c r="N110"/>
  <c r="O110"/>
  <c r="P110"/>
  <c r="Q110"/>
  <c r="J110"/>
  <c r="R110"/>
  <c r="R119"/>
  <c r="R63"/>
  <c r="R41"/>
  <c r="R31"/>
  <c r="R11"/>
  <c r="R88"/>
  <c r="R42"/>
  <c r="R43"/>
  <c r="R44"/>
  <c r="R46"/>
  <c r="R47"/>
  <c r="R48"/>
  <c r="R49"/>
  <c r="R50"/>
  <c r="R51"/>
  <c r="R52"/>
  <c r="R53"/>
  <c r="R21"/>
  <c r="H45"/>
  <c r="I45"/>
  <c r="K45"/>
  <c r="L45"/>
  <c r="M45"/>
  <c r="N45"/>
  <c r="O45"/>
  <c r="P45"/>
  <c r="Q45"/>
  <c r="G45"/>
  <c r="R45" s="1"/>
  <c r="H40"/>
  <c r="I40"/>
  <c r="K40"/>
  <c r="L40"/>
  <c r="M40"/>
  <c r="N40"/>
  <c r="O40"/>
  <c r="P40"/>
  <c r="Q40"/>
  <c r="G40"/>
  <c r="R40" s="1"/>
  <c r="J22"/>
  <c r="J99"/>
  <c r="H100"/>
  <c r="I100"/>
  <c r="K100"/>
  <c r="L100"/>
  <c r="M100"/>
  <c r="N100"/>
  <c r="O100"/>
  <c r="P100"/>
  <c r="Q100"/>
  <c r="G100"/>
  <c r="R100" s="1"/>
  <c r="R102"/>
  <c r="J89"/>
  <c r="J91"/>
  <c r="J92"/>
  <c r="J93"/>
  <c r="J95"/>
  <c r="J96"/>
  <c r="J97"/>
  <c r="J98"/>
  <c r="J101"/>
  <c r="J102"/>
  <c r="J103"/>
  <c r="J104"/>
  <c r="J105"/>
  <c r="J106"/>
  <c r="J107"/>
  <c r="J109"/>
  <c r="J88"/>
  <c r="J12"/>
  <c r="J14"/>
  <c r="J15"/>
  <c r="J16"/>
  <c r="J17"/>
  <c r="J19"/>
  <c r="J20"/>
  <c r="J21"/>
  <c r="J11"/>
  <c r="G13"/>
  <c r="G74" s="1"/>
  <c r="H13"/>
  <c r="H74" s="1"/>
  <c r="H130" s="1"/>
  <c r="G90"/>
  <c r="G128" s="1"/>
  <c r="G129" s="1"/>
  <c r="G131" s="1"/>
  <c r="G94"/>
  <c r="H90"/>
  <c r="H128" s="1"/>
  <c r="H129" s="1"/>
  <c r="H94"/>
  <c r="I13"/>
  <c r="I74" s="1"/>
  <c r="I130" s="1"/>
  <c r="I90"/>
  <c r="I128" s="1"/>
  <c r="I94"/>
  <c r="K13"/>
  <c r="K74" s="1"/>
  <c r="K130" s="1"/>
  <c r="K90"/>
  <c r="K128" s="1"/>
  <c r="K129" s="1"/>
  <c r="K94"/>
  <c r="L13"/>
  <c r="L74" s="1"/>
  <c r="L130" s="1"/>
  <c r="L90"/>
  <c r="L128" s="1"/>
  <c r="L94"/>
  <c r="M13"/>
  <c r="M74" s="1"/>
  <c r="M130" s="1"/>
  <c r="M90"/>
  <c r="M128" s="1"/>
  <c r="M129" s="1"/>
  <c r="M94"/>
  <c r="N13"/>
  <c r="N74" s="1"/>
  <c r="N130" s="1"/>
  <c r="N90"/>
  <c r="N128" s="1"/>
  <c r="N94"/>
  <c r="O13"/>
  <c r="O74" s="1"/>
  <c r="O130" s="1"/>
  <c r="O90"/>
  <c r="O128" s="1"/>
  <c r="O129" s="1"/>
  <c r="O94"/>
  <c r="P13"/>
  <c r="P74" s="1"/>
  <c r="P130" s="1"/>
  <c r="P90"/>
  <c r="P128" s="1"/>
  <c r="P94"/>
  <c r="Q13"/>
  <c r="Q74" s="1"/>
  <c r="Q130" s="1"/>
  <c r="Q90"/>
  <c r="Q128" s="1"/>
  <c r="Q129" s="1"/>
  <c r="Q94"/>
  <c r="R14"/>
  <c r="R13" s="1"/>
  <c r="R15"/>
  <c r="R16"/>
  <c r="R17"/>
  <c r="R19"/>
  <c r="R18" s="1"/>
  <c r="R20"/>
  <c r="R12"/>
  <c r="R89"/>
  <c r="R91"/>
  <c r="R92"/>
  <c r="R90"/>
  <c r="R93"/>
  <c r="R95"/>
  <c r="R94" s="1"/>
  <c r="R96"/>
  <c r="R97"/>
  <c r="R101"/>
  <c r="R103"/>
  <c r="R104"/>
  <c r="R105"/>
  <c r="R106"/>
  <c r="R107"/>
  <c r="R108"/>
  <c r="R109"/>
  <c r="R98"/>
  <c r="R99"/>
  <c r="J94"/>
  <c r="J90"/>
  <c r="J13"/>
  <c r="F51" i="41"/>
  <c r="G51"/>
  <c r="H51"/>
  <c r="I51"/>
  <c r="J51"/>
  <c r="K51"/>
  <c r="L51"/>
  <c r="M51"/>
  <c r="N51"/>
  <c r="E51"/>
  <c r="P37" i="40"/>
  <c r="P33"/>
  <c r="T33" s="1"/>
  <c r="Q37"/>
  <c r="Q33"/>
  <c r="R37"/>
  <c r="R33"/>
  <c r="S37"/>
  <c r="S33"/>
  <c r="T26"/>
  <c r="T27"/>
  <c r="P28"/>
  <c r="Q28"/>
  <c r="R28"/>
  <c r="S28"/>
  <c r="T28"/>
  <c r="G37"/>
  <c r="G33" s="1"/>
  <c r="E26" i="41" s="1"/>
  <c r="G28" i="40"/>
  <c r="H37"/>
  <c r="H33" s="1"/>
  <c r="F26" i="41" s="1"/>
  <c r="H28" i="40"/>
  <c r="I37"/>
  <c r="I33" s="1"/>
  <c r="G26" i="41" s="1"/>
  <c r="I28" i="40"/>
  <c r="J37"/>
  <c r="J33" s="1"/>
  <c r="H26" i="41" s="1"/>
  <c r="J28" i="40"/>
  <c r="K37"/>
  <c r="K33" s="1"/>
  <c r="I26" i="41" s="1"/>
  <c r="K28" i="40"/>
  <c r="L37"/>
  <c r="L33" s="1"/>
  <c r="J26" i="41" s="1"/>
  <c r="L28" i="40"/>
  <c r="M37"/>
  <c r="M33" s="1"/>
  <c r="K26" i="41" s="1"/>
  <c r="M28" i="40"/>
  <c r="N37"/>
  <c r="N33" s="1"/>
  <c r="L26" i="41" s="1"/>
  <c r="N28" i="40"/>
  <c r="O37"/>
  <c r="O33" s="1"/>
  <c r="M26" i="41" s="1"/>
  <c r="O28" i="40"/>
  <c r="H28" i="45"/>
  <c r="H29"/>
  <c r="H30"/>
  <c r="H31"/>
  <c r="J28"/>
  <c r="J29"/>
  <c r="J30"/>
  <c r="J31"/>
  <c r="L28"/>
  <c r="L29"/>
  <c r="L30"/>
  <c r="L31"/>
  <c r="N28"/>
  <c r="N29"/>
  <c r="N30"/>
  <c r="N31"/>
  <c r="P28"/>
  <c r="P29"/>
  <c r="P30"/>
  <c r="P31"/>
  <c r="R28"/>
  <c r="R29"/>
  <c r="R30"/>
  <c r="R31"/>
  <c r="R27"/>
  <c r="P27"/>
  <c r="N27"/>
  <c r="L27"/>
  <c r="J27"/>
  <c r="H27"/>
  <c r="F28"/>
  <c r="F29"/>
  <c r="F30"/>
  <c r="F31"/>
  <c r="F27"/>
  <c r="E11" i="60"/>
  <c r="E9"/>
  <c r="D14"/>
  <c r="K15" i="44"/>
  <c r="E28" i="41"/>
  <c r="E29"/>
  <c r="E30"/>
  <c r="E31"/>
  <c r="E32"/>
  <c r="F28"/>
  <c r="F29"/>
  <c r="F30"/>
  <c r="F31"/>
  <c r="F32"/>
  <c r="O32" s="1"/>
  <c r="G28"/>
  <c r="G29"/>
  <c r="G30"/>
  <c r="G31"/>
  <c r="G32"/>
  <c r="G33"/>
  <c r="G34" s="1"/>
  <c r="H28"/>
  <c r="H29"/>
  <c r="H30"/>
  <c r="H31"/>
  <c r="H32"/>
  <c r="I28"/>
  <c r="I29"/>
  <c r="I30"/>
  <c r="I31"/>
  <c r="I32"/>
  <c r="J28"/>
  <c r="J29"/>
  <c r="J30"/>
  <c r="J31"/>
  <c r="J32"/>
  <c r="K28"/>
  <c r="K29"/>
  <c r="K30"/>
  <c r="K31"/>
  <c r="K32"/>
  <c r="L28"/>
  <c r="L29"/>
  <c r="L30"/>
  <c r="L31"/>
  <c r="L32"/>
  <c r="M28"/>
  <c r="M29"/>
  <c r="M30"/>
  <c r="M31"/>
  <c r="M32"/>
  <c r="N28" i="41"/>
  <c r="N29"/>
  <c r="N30"/>
  <c r="N31"/>
  <c r="N32"/>
  <c r="E48" i="41" s="1"/>
  <c r="E50" i="41"/>
  <c r="E52"/>
  <c r="E53"/>
  <c r="E54"/>
  <c r="F48" i="41" s="1"/>
  <c r="F50"/>
  <c r="O50" s="1"/>
  <c r="F52"/>
  <c r="F53"/>
  <c r="F54"/>
  <c r="G48" i="41" s="1"/>
  <c r="G50" i="41"/>
  <c r="G52"/>
  <c r="G53"/>
  <c r="G54"/>
  <c r="H48" i="41" s="1"/>
  <c r="H50"/>
  <c r="H52"/>
  <c r="H53"/>
  <c r="H54"/>
  <c r="I48" i="41" s="1"/>
  <c r="I50" i="41"/>
  <c r="I52"/>
  <c r="I53"/>
  <c r="I54"/>
  <c r="J48" i="41" s="1"/>
  <c r="J50"/>
  <c r="J52"/>
  <c r="J53"/>
  <c r="J54"/>
  <c r="K48" i="41" s="1"/>
  <c r="K50" i="41"/>
  <c r="K52"/>
  <c r="K53"/>
  <c r="K54"/>
  <c r="L48" i="41" s="1"/>
  <c r="L50"/>
  <c r="L52"/>
  <c r="L53"/>
  <c r="L54"/>
  <c r="M50" i="41"/>
  <c r="M52"/>
  <c r="M53"/>
  <c r="M54"/>
  <c r="N50" i="41"/>
  <c r="N52"/>
  <c r="N53"/>
  <c r="N54"/>
  <c r="H118" i="53"/>
  <c r="H122"/>
  <c r="H128"/>
  <c r="H137"/>
  <c r="H33"/>
  <c r="H42"/>
  <c r="H38"/>
  <c r="H64"/>
  <c r="H68"/>
  <c r="H77"/>
  <c r="H99"/>
  <c r="H100" s="1"/>
  <c r="I100" s="1"/>
  <c r="I118"/>
  <c r="I122"/>
  <c r="I128"/>
  <c r="I137"/>
  <c r="I33"/>
  <c r="I42"/>
  <c r="I38"/>
  <c r="I64"/>
  <c r="I68"/>
  <c r="I77"/>
  <c r="I99"/>
  <c r="J118"/>
  <c r="J122"/>
  <c r="J128"/>
  <c r="J137"/>
  <c r="J33"/>
  <c r="J42"/>
  <c r="J38"/>
  <c r="J64"/>
  <c r="J68"/>
  <c r="J77"/>
  <c r="J99"/>
  <c r="K118"/>
  <c r="K122"/>
  <c r="K128"/>
  <c r="K137"/>
  <c r="K33"/>
  <c r="K42"/>
  <c r="K38"/>
  <c r="K64"/>
  <c r="K68"/>
  <c r="K77"/>
  <c r="K99"/>
  <c r="L118"/>
  <c r="L122"/>
  <c r="L128"/>
  <c r="L137"/>
  <c r="L33"/>
  <c r="L42"/>
  <c r="L38"/>
  <c r="L64"/>
  <c r="L68"/>
  <c r="L77"/>
  <c r="L99"/>
  <c r="M118"/>
  <c r="M122"/>
  <c r="M128"/>
  <c r="M137"/>
  <c r="M33"/>
  <c r="M42"/>
  <c r="M38"/>
  <c r="M64"/>
  <c r="M68"/>
  <c r="M77"/>
  <c r="M99"/>
  <c r="N118"/>
  <c r="N122"/>
  <c r="N128"/>
  <c r="N137"/>
  <c r="N33"/>
  <c r="N42"/>
  <c r="N38"/>
  <c r="N64"/>
  <c r="N68"/>
  <c r="N77"/>
  <c r="N99"/>
  <c r="O118"/>
  <c r="O122"/>
  <c r="O128"/>
  <c r="O137"/>
  <c r="O33"/>
  <c r="O42"/>
  <c r="O38"/>
  <c r="O64"/>
  <c r="O68"/>
  <c r="O77"/>
  <c r="O99"/>
  <c r="P118"/>
  <c r="P122"/>
  <c r="P128"/>
  <c r="P137"/>
  <c r="P33"/>
  <c r="P42"/>
  <c r="P38"/>
  <c r="P64"/>
  <c r="P68"/>
  <c r="P77"/>
  <c r="P99"/>
  <c r="Q118"/>
  <c r="Q122"/>
  <c r="Q128"/>
  <c r="Q137"/>
  <c r="Q33"/>
  <c r="Q42"/>
  <c r="Q38"/>
  <c r="Q64"/>
  <c r="Q68"/>
  <c r="Q77"/>
  <c r="Q99"/>
  <c r="R148"/>
  <c r="H33" i="42"/>
  <c r="H42"/>
  <c r="H38"/>
  <c r="H66"/>
  <c r="H70"/>
  <c r="H79"/>
  <c r="H101"/>
  <c r="H102" s="1"/>
  <c r="I102" s="1"/>
  <c r="I33"/>
  <c r="I42"/>
  <c r="I38"/>
  <c r="I66"/>
  <c r="I70"/>
  <c r="I79"/>
  <c r="I101"/>
  <c r="J33"/>
  <c r="J42"/>
  <c r="J38"/>
  <c r="J66"/>
  <c r="J70"/>
  <c r="J79"/>
  <c r="J101"/>
  <c r="K33"/>
  <c r="K42"/>
  <c r="K38"/>
  <c r="K66"/>
  <c r="K70"/>
  <c r="K79"/>
  <c r="K101"/>
  <c r="L33"/>
  <c r="L42"/>
  <c r="L38"/>
  <c r="L66"/>
  <c r="L70"/>
  <c r="L79"/>
  <c r="L101"/>
  <c r="M33"/>
  <c r="M42"/>
  <c r="M38"/>
  <c r="M66"/>
  <c r="M70"/>
  <c r="M79"/>
  <c r="M101"/>
  <c r="N33"/>
  <c r="N42"/>
  <c r="N38"/>
  <c r="N66"/>
  <c r="N70"/>
  <c r="N79"/>
  <c r="N101"/>
  <c r="O33"/>
  <c r="O42"/>
  <c r="O38"/>
  <c r="O66"/>
  <c r="O70"/>
  <c r="O79"/>
  <c r="O101"/>
  <c r="P33"/>
  <c r="P42"/>
  <c r="P38"/>
  <c r="P66"/>
  <c r="P70"/>
  <c r="P79"/>
  <c r="P101"/>
  <c r="Q33"/>
  <c r="Q42"/>
  <c r="Q38"/>
  <c r="Q66"/>
  <c r="Q70"/>
  <c r="Q79"/>
  <c r="Q101"/>
  <c r="H120"/>
  <c r="H124"/>
  <c r="H130"/>
  <c r="H139"/>
  <c r="I120"/>
  <c r="I124"/>
  <c r="I130"/>
  <c r="I139"/>
  <c r="I161"/>
  <c r="I162" s="1"/>
  <c r="J120"/>
  <c r="J124"/>
  <c r="J130"/>
  <c r="J139"/>
  <c r="K120"/>
  <c r="K124"/>
  <c r="K130"/>
  <c r="K139"/>
  <c r="K161"/>
  <c r="K162" s="1"/>
  <c r="L120"/>
  <c r="L124"/>
  <c r="L161" s="1"/>
  <c r="L162" s="1"/>
  <c r="L130"/>
  <c r="L139"/>
  <c r="M120"/>
  <c r="M124"/>
  <c r="M130"/>
  <c r="M139"/>
  <c r="M161"/>
  <c r="M162" s="1"/>
  <c r="N120"/>
  <c r="N124"/>
  <c r="N161" s="1"/>
  <c r="N162" s="1"/>
  <c r="N130"/>
  <c r="N139"/>
  <c r="O120"/>
  <c r="O124"/>
  <c r="O130"/>
  <c r="O139"/>
  <c r="O161"/>
  <c r="O162" s="1"/>
  <c r="P120"/>
  <c r="P124"/>
  <c r="P161" s="1"/>
  <c r="P162" s="1"/>
  <c r="P130"/>
  <c r="P139"/>
  <c r="Q120"/>
  <c r="Q124"/>
  <c r="Q130"/>
  <c r="Q139"/>
  <c r="Q161"/>
  <c r="Q162" s="1"/>
  <c r="R150"/>
  <c r="S13" i="45"/>
  <c r="S18" s="1"/>
  <c r="S14"/>
  <c r="S15"/>
  <c r="S29" s="1"/>
  <c r="S16"/>
  <c r="S17"/>
  <c r="S31" s="1"/>
  <c r="S20"/>
  <c r="T20" s="1"/>
  <c r="S21"/>
  <c r="T21" s="1"/>
  <c r="S22"/>
  <c r="T22" s="1"/>
  <c r="S23"/>
  <c r="T23" s="1"/>
  <c r="S24"/>
  <c r="T24" s="1"/>
  <c r="Q18"/>
  <c r="Q25"/>
  <c r="R25" s="1"/>
  <c r="O18"/>
  <c r="O32" s="1"/>
  <c r="O25"/>
  <c r="P25" s="1"/>
  <c r="M18"/>
  <c r="M25"/>
  <c r="N25" s="1"/>
  <c r="K18"/>
  <c r="K32" s="1"/>
  <c r="K25"/>
  <c r="L25" s="1"/>
  <c r="I18"/>
  <c r="I25"/>
  <c r="J25" s="1"/>
  <c r="G18"/>
  <c r="G32" s="1"/>
  <c r="G25"/>
  <c r="H25" s="1"/>
  <c r="E18"/>
  <c r="E25"/>
  <c r="F25" s="1"/>
  <c r="S28"/>
  <c r="S30"/>
  <c r="Q28"/>
  <c r="Q29"/>
  <c r="Q30"/>
  <c r="Q31"/>
  <c r="Q32"/>
  <c r="O28"/>
  <c r="O29"/>
  <c r="O30"/>
  <c r="O31"/>
  <c r="M28"/>
  <c r="M29"/>
  <c r="M30"/>
  <c r="M31"/>
  <c r="M32"/>
  <c r="K28"/>
  <c r="K29"/>
  <c r="K30"/>
  <c r="K31"/>
  <c r="I28"/>
  <c r="I29"/>
  <c r="I30"/>
  <c r="I31"/>
  <c r="I32"/>
  <c r="Q27"/>
  <c r="O27"/>
  <c r="M27"/>
  <c r="K27"/>
  <c r="I27"/>
  <c r="G28"/>
  <c r="G29"/>
  <c r="G30"/>
  <c r="G31"/>
  <c r="G27"/>
  <c r="E28"/>
  <c r="E29"/>
  <c r="E30"/>
  <c r="E31"/>
  <c r="E27"/>
  <c r="L20" i="44"/>
  <c r="L15"/>
  <c r="F54" i="45"/>
  <c r="G45"/>
  <c r="G46"/>
  <c r="G47"/>
  <c r="G48"/>
  <c r="G49"/>
  <c r="G50"/>
  <c r="G51"/>
  <c r="G52"/>
  <c r="G53"/>
  <c r="G54"/>
  <c r="E54"/>
  <c r="E32"/>
  <c r="O52" i="41"/>
  <c r="G41" i="57"/>
  <c r="G31" s="1"/>
  <c r="H41"/>
  <c r="H31" s="1"/>
  <c r="I41"/>
  <c r="I31" s="1"/>
  <c r="J41"/>
  <c r="J31" s="1"/>
  <c r="K41"/>
  <c r="K31" s="1"/>
  <c r="L41"/>
  <c r="L31" s="1"/>
  <c r="M41"/>
  <c r="M31" s="1"/>
  <c r="N41"/>
  <c r="N31" s="1"/>
  <c r="O41"/>
  <c r="O31" s="1"/>
  <c r="P41"/>
  <c r="P31" s="1"/>
  <c r="Q51"/>
  <c r="Q41"/>
  <c r="Q40"/>
  <c r="Q39"/>
  <c r="Q38"/>
  <c r="Q37"/>
  <c r="Q36"/>
  <c r="Q35"/>
  <c r="Q34"/>
  <c r="Q33"/>
  <c r="Q32"/>
  <c r="E27"/>
  <c r="E15"/>
  <c r="G14"/>
  <c r="G13"/>
  <c r="E11"/>
  <c r="G41" i="56"/>
  <c r="G31"/>
  <c r="H41"/>
  <c r="H31" s="1"/>
  <c r="I41"/>
  <c r="I31" s="1"/>
  <c r="J41"/>
  <c r="K41"/>
  <c r="K31"/>
  <c r="L41"/>
  <c r="L31"/>
  <c r="M41"/>
  <c r="M31"/>
  <c r="N41"/>
  <c r="N31"/>
  <c r="O41"/>
  <c r="O31"/>
  <c r="P41"/>
  <c r="P31"/>
  <c r="Q51"/>
  <c r="Q40"/>
  <c r="Q39"/>
  <c r="Q38"/>
  <c r="Q37"/>
  <c r="Q36"/>
  <c r="Q35"/>
  <c r="Q34"/>
  <c r="Q33"/>
  <c r="Q32"/>
  <c r="E27"/>
  <c r="E15"/>
  <c r="G14"/>
  <c r="G13"/>
  <c r="E11"/>
  <c r="G41" i="55"/>
  <c r="G31"/>
  <c r="H41"/>
  <c r="H31"/>
  <c r="I41"/>
  <c r="I31" s="1"/>
  <c r="J41"/>
  <c r="J31" s="1"/>
  <c r="K41"/>
  <c r="K31" s="1"/>
  <c r="L41"/>
  <c r="L31" s="1"/>
  <c r="M41"/>
  <c r="M31"/>
  <c r="N41"/>
  <c r="N31"/>
  <c r="O41"/>
  <c r="O31"/>
  <c r="P41"/>
  <c r="P31"/>
  <c r="Q51"/>
  <c r="Q41"/>
  <c r="Q40"/>
  <c r="Q39"/>
  <c r="Q38"/>
  <c r="Q37"/>
  <c r="Q36"/>
  <c r="Q35"/>
  <c r="Q34"/>
  <c r="Q33"/>
  <c r="Q32"/>
  <c r="E27"/>
  <c r="E15"/>
  <c r="G14"/>
  <c r="G13"/>
  <c r="E11"/>
  <c r="G41" i="54"/>
  <c r="G31"/>
  <c r="H41"/>
  <c r="H31" s="1"/>
  <c r="I41"/>
  <c r="I31" s="1"/>
  <c r="J41"/>
  <c r="K41"/>
  <c r="K31"/>
  <c r="L41"/>
  <c r="L31"/>
  <c r="M41"/>
  <c r="M31"/>
  <c r="N41"/>
  <c r="N31"/>
  <c r="O41"/>
  <c r="O31"/>
  <c r="P41"/>
  <c r="P31"/>
  <c r="Q51"/>
  <c r="Q40"/>
  <c r="Q39"/>
  <c r="Q38"/>
  <c r="Q37"/>
  <c r="Q36"/>
  <c r="Q35"/>
  <c r="Q34"/>
  <c r="Q33"/>
  <c r="Q32"/>
  <c r="E27"/>
  <c r="E15"/>
  <c r="G14"/>
  <c r="G13"/>
  <c r="E11"/>
  <c r="R77" i="53"/>
  <c r="R137"/>
  <c r="R64"/>
  <c r="J161"/>
  <c r="L161"/>
  <c r="N161"/>
  <c r="P161"/>
  <c r="R31"/>
  <c r="R32"/>
  <c r="R71"/>
  <c r="R72"/>
  <c r="R73"/>
  <c r="R74"/>
  <c r="R75"/>
  <c r="R76"/>
  <c r="R88"/>
  <c r="R65"/>
  <c r="R66"/>
  <c r="R67"/>
  <c r="R69"/>
  <c r="R70"/>
  <c r="R53"/>
  <c r="R122"/>
  <c r="R128"/>
  <c r="R116"/>
  <c r="R117"/>
  <c r="R121"/>
  <c r="R126"/>
  <c r="R127"/>
  <c r="R131"/>
  <c r="R132"/>
  <c r="R133"/>
  <c r="R134"/>
  <c r="R135"/>
  <c r="R136"/>
  <c r="G41" i="50"/>
  <c r="Q41" s="1"/>
  <c r="H41"/>
  <c r="H31"/>
  <c r="I41"/>
  <c r="I31"/>
  <c r="J41"/>
  <c r="J31"/>
  <c r="K41"/>
  <c r="K31"/>
  <c r="L41"/>
  <c r="L31"/>
  <c r="M41"/>
  <c r="M31"/>
  <c r="N41"/>
  <c r="N31"/>
  <c r="O41"/>
  <c r="O31"/>
  <c r="P41"/>
  <c r="P31"/>
  <c r="U27" i="40"/>
  <c r="U26"/>
  <c r="R66" i="42"/>
  <c r="I163"/>
  <c r="R70"/>
  <c r="M163"/>
  <c r="Q163"/>
  <c r="R139"/>
  <c r="R118"/>
  <c r="R119"/>
  <c r="R120"/>
  <c r="R123"/>
  <c r="R124"/>
  <c r="R128"/>
  <c r="R129"/>
  <c r="R133"/>
  <c r="R134"/>
  <c r="R135"/>
  <c r="R136"/>
  <c r="R137"/>
  <c r="R138"/>
  <c r="R90"/>
  <c r="R67"/>
  <c r="R68"/>
  <c r="R69"/>
  <c r="R71"/>
  <c r="R72"/>
  <c r="R73"/>
  <c r="R74"/>
  <c r="R75"/>
  <c r="R76"/>
  <c r="R77"/>
  <c r="R78"/>
  <c r="R53"/>
  <c r="T46" i="40"/>
  <c r="U46" s="1"/>
  <c r="E11" i="53"/>
  <c r="H13"/>
  <c r="H14"/>
  <c r="E15"/>
  <c r="R34"/>
  <c r="R35"/>
  <c r="R36"/>
  <c r="R37"/>
  <c r="R39"/>
  <c r="R40"/>
  <c r="R41"/>
  <c r="R119"/>
  <c r="R120"/>
  <c r="R123"/>
  <c r="R124"/>
  <c r="R125"/>
  <c r="R129"/>
  <c r="R130"/>
  <c r="R180"/>
  <c r="R181"/>
  <c r="E15" i="42"/>
  <c r="D12" i="41"/>
  <c r="E11"/>
  <c r="E15" i="50"/>
  <c r="D12" i="40"/>
  <c r="R31" i="42"/>
  <c r="R32"/>
  <c r="D8" i="51"/>
  <c r="E11" i="50"/>
  <c r="G13"/>
  <c r="G14"/>
  <c r="E27"/>
  <c r="Q32"/>
  <c r="Q33"/>
  <c r="Q34"/>
  <c r="Q35"/>
  <c r="Q36"/>
  <c r="Q37"/>
  <c r="Q38"/>
  <c r="Q39"/>
  <c r="Q40"/>
  <c r="Q51"/>
  <c r="T29" i="40"/>
  <c r="T30"/>
  <c r="U30" s="1"/>
  <c r="T31"/>
  <c r="T32"/>
  <c r="U32" s="1"/>
  <c r="T34"/>
  <c r="T35"/>
  <c r="U35" s="1"/>
  <c r="T36"/>
  <c r="T37"/>
  <c r="U37" s="1"/>
  <c r="O75" i="41"/>
  <c r="O74"/>
  <c r="R183" i="42"/>
  <c r="R182"/>
  <c r="R121"/>
  <c r="R122"/>
  <c r="R125"/>
  <c r="R126"/>
  <c r="R127"/>
  <c r="R131"/>
  <c r="R132"/>
  <c r="R34"/>
  <c r="R35"/>
  <c r="R36"/>
  <c r="R37"/>
  <c r="R39"/>
  <c r="R40"/>
  <c r="R41"/>
  <c r="U29" i="40"/>
  <c r="U31"/>
  <c r="U34"/>
  <c r="U36"/>
  <c r="H14" i="42"/>
  <c r="H13"/>
  <c r="E10" i="41"/>
  <c r="G11" i="40"/>
  <c r="G10"/>
  <c r="E11" i="42"/>
  <c r="D8" i="2"/>
  <c r="D9"/>
  <c r="R118" i="53"/>
  <c r="Q161"/>
  <c r="O161"/>
  <c r="M161"/>
  <c r="K161"/>
  <c r="R68"/>
  <c r="P163" i="42"/>
  <c r="N163"/>
  <c r="L163"/>
  <c r="J163"/>
  <c r="G31" i="50"/>
  <c r="I161" i="53"/>
  <c r="R33"/>
  <c r="J31" i="56"/>
  <c r="Q41"/>
  <c r="R33" i="42"/>
  <c r="R79" i="42"/>
  <c r="R159" i="53"/>
  <c r="U33" i="40"/>
  <c r="R42" i="42"/>
  <c r="R42" i="53"/>
  <c r="J31" i="54"/>
  <c r="Q41"/>
  <c r="R130" i="42"/>
  <c r="R161"/>
  <c r="O163"/>
  <c r="K163"/>
  <c r="R38" i="53"/>
  <c r="R38" i="42"/>
  <c r="U28" i="40"/>
  <c r="R99" i="53"/>
  <c r="R161" s="1"/>
  <c r="Q31" i="50"/>
  <c r="R101" i="42"/>
  <c r="R163" s="1"/>
  <c r="H163"/>
  <c r="H161" i="53"/>
  <c r="R160"/>
  <c r="H163"/>
  <c r="R162" i="42"/>
  <c r="H165"/>
  <c r="I165"/>
  <c r="O30" i="41" l="1"/>
  <c r="O51"/>
  <c r="L55"/>
  <c r="L56" s="1"/>
  <c r="L57" s="1"/>
  <c r="H55"/>
  <c r="H56" s="1"/>
  <c r="H57" s="1"/>
  <c r="N33"/>
  <c r="N34" s="1"/>
  <c r="J55"/>
  <c r="J56" s="1"/>
  <c r="J57" s="1"/>
  <c r="F55"/>
  <c r="F56" s="1"/>
  <c r="F57" s="1"/>
  <c r="K33"/>
  <c r="K34" s="1"/>
  <c r="K35" s="1"/>
  <c r="K59" s="1"/>
  <c r="O53" i="41"/>
  <c r="O54"/>
  <c r="I33"/>
  <c r="I34" s="1"/>
  <c r="I35" s="1"/>
  <c r="I59" s="1"/>
  <c r="O31"/>
  <c r="O29"/>
  <c r="M33"/>
  <c r="M34" s="1"/>
  <c r="E33"/>
  <c r="E34" s="1"/>
  <c r="E35" s="1"/>
  <c r="I55"/>
  <c r="I56" s="1"/>
  <c r="G55"/>
  <c r="G56" s="1"/>
  <c r="G57" s="1"/>
  <c r="E55"/>
  <c r="E56" s="1"/>
  <c r="E57" s="1"/>
  <c r="J33"/>
  <c r="J34" s="1"/>
  <c r="J35" s="1"/>
  <c r="J59" s="1"/>
  <c r="F33"/>
  <c r="F34" s="1"/>
  <c r="F35" s="1"/>
  <c r="F59" s="1"/>
  <c r="O28"/>
  <c r="L33"/>
  <c r="L34" s="1"/>
  <c r="L35" s="1"/>
  <c r="H33"/>
  <c r="H34" s="1"/>
  <c r="G35"/>
  <c r="G59" s="1"/>
  <c r="Q31" i="54"/>
  <c r="Q31" i="55"/>
  <c r="Q31" i="56"/>
  <c r="Q31" i="57"/>
  <c r="T18" i="45"/>
  <c r="J100" i="53"/>
  <c r="I163"/>
  <c r="T30" i="45"/>
  <c r="T16"/>
  <c r="T28"/>
  <c r="T14"/>
  <c r="S27" i="45"/>
  <c r="S25"/>
  <c r="T25" s="1"/>
  <c r="J161" i="42"/>
  <c r="J162" s="1"/>
  <c r="Q159" i="53"/>
  <c r="Q160" s="1"/>
  <c r="P159"/>
  <c r="P160" s="1"/>
  <c r="O159"/>
  <c r="O160" s="1"/>
  <c r="N159"/>
  <c r="N160" s="1"/>
  <c r="M159"/>
  <c r="M160" s="1"/>
  <c r="L159"/>
  <c r="L160" s="1"/>
  <c r="K159"/>
  <c r="K160" s="1"/>
  <c r="J159"/>
  <c r="J160" s="1"/>
  <c r="I159"/>
  <c r="I160" s="1"/>
  <c r="H159"/>
  <c r="H160" s="1"/>
  <c r="H162" s="1"/>
  <c r="N55" i="41"/>
  <c r="N56" s="1"/>
  <c r="K55" i="41"/>
  <c r="K56" s="1"/>
  <c r="K57" s="1"/>
  <c r="I57"/>
  <c r="H35"/>
  <c r="H59" s="1"/>
  <c r="P129" i="64"/>
  <c r="N129"/>
  <c r="L129"/>
  <c r="I129"/>
  <c r="R74"/>
  <c r="R130" s="1"/>
  <c r="J18"/>
  <c r="J74" s="1"/>
  <c r="J130" s="1"/>
  <c r="F32" i="45"/>
  <c r="F18"/>
  <c r="H18"/>
  <c r="H32"/>
  <c r="J32"/>
  <c r="J18"/>
  <c r="L18"/>
  <c r="L32"/>
  <c r="N32"/>
  <c r="N18"/>
  <c r="P18"/>
  <c r="P32"/>
  <c r="R32"/>
  <c r="R18"/>
  <c r="T17"/>
  <c r="T31"/>
  <c r="T15"/>
  <c r="T29"/>
  <c r="T27"/>
  <c r="T13"/>
  <c r="G75" i="64"/>
  <c r="G130"/>
  <c r="H161" i="42"/>
  <c r="H162" s="1"/>
  <c r="H164" s="1"/>
  <c r="I164" s="1"/>
  <c r="J164" s="1"/>
  <c r="K164" s="1"/>
  <c r="L164" s="1"/>
  <c r="M164" s="1"/>
  <c r="N164" s="1"/>
  <c r="O164" s="1"/>
  <c r="P164" s="1"/>
  <c r="Q164" s="1"/>
  <c r="R164" s="1"/>
  <c r="J102"/>
  <c r="M55" i="41"/>
  <c r="M56" s="1"/>
  <c r="M35"/>
  <c r="M59" s="1"/>
  <c r="H131" i="64"/>
  <c r="I131" s="1"/>
  <c r="J131" s="1"/>
  <c r="K131" s="1"/>
  <c r="R128"/>
  <c r="R129" s="1"/>
  <c r="J100"/>
  <c r="J128" s="1"/>
  <c r="J129" s="1"/>
  <c r="O55" i="41" l="1"/>
  <c r="O56" s="1"/>
  <c r="I58"/>
  <c r="H58"/>
  <c r="G58"/>
  <c r="L59"/>
  <c r="L58"/>
  <c r="O34"/>
  <c r="K58"/>
  <c r="O33"/>
  <c r="N48"/>
  <c r="N57" s="1"/>
  <c r="K102" i="42"/>
  <c r="J165"/>
  <c r="E36" i="41"/>
  <c r="E59"/>
  <c r="H75" i="64"/>
  <c r="G132"/>
  <c r="N26" i="41"/>
  <c r="M48" i="41"/>
  <c r="K100" i="53"/>
  <c r="J163"/>
  <c r="L131" i="64"/>
  <c r="M131" s="1"/>
  <c r="N131" s="1"/>
  <c r="O131" s="1"/>
  <c r="P131" s="1"/>
  <c r="Q131" s="1"/>
  <c r="R131" s="1"/>
  <c r="F58" i="41"/>
  <c r="J58"/>
  <c r="I162" i="53"/>
  <c r="J162" s="1"/>
  <c r="K162" s="1"/>
  <c r="L162" s="1"/>
  <c r="M162" s="1"/>
  <c r="N162" s="1"/>
  <c r="O162" s="1"/>
  <c r="P162" s="1"/>
  <c r="Q162" s="1"/>
  <c r="R162" s="1"/>
  <c r="S32" i="45"/>
  <c r="T32"/>
  <c r="E58" i="41"/>
  <c r="E60" s="1"/>
  <c r="F60" s="1"/>
  <c r="G60" l="1"/>
  <c r="H60" s="1"/>
  <c r="I60" s="1"/>
  <c r="J60" s="1"/>
  <c r="K60" s="1"/>
  <c r="L60" s="1"/>
  <c r="L100" i="53"/>
  <c r="K163"/>
  <c r="N35" i="41"/>
  <c r="N59" s="1"/>
  <c r="O26"/>
  <c r="O35" s="1"/>
  <c r="O59" s="1"/>
  <c r="I75" i="64"/>
  <c r="H132"/>
  <c r="F36" i="41"/>
  <c r="E61"/>
  <c r="L102" i="42"/>
  <c r="K165"/>
  <c r="M57" i="41"/>
  <c r="M58" s="1"/>
  <c r="O48"/>
  <c r="O57" s="1"/>
  <c r="O58" l="1"/>
  <c r="N58"/>
  <c r="M102" i="42"/>
  <c r="L165"/>
  <c r="G36" i="41"/>
  <c r="F61"/>
  <c r="J75" i="64"/>
  <c r="I132"/>
  <c r="M100" i="53"/>
  <c r="L163"/>
  <c r="M60" i="41"/>
  <c r="N60" l="1"/>
  <c r="O60" s="1"/>
  <c r="N100" i="53"/>
  <c r="M163"/>
  <c r="K75" i="64"/>
  <c r="J132"/>
  <c r="H36" i="41"/>
  <c r="G61"/>
  <c r="N102" i="42"/>
  <c r="M165"/>
  <c r="O102" l="1"/>
  <c r="N165"/>
  <c r="I36" i="41"/>
  <c r="H61"/>
  <c r="L75" i="64"/>
  <c r="K132"/>
  <c r="O100" i="53"/>
  <c r="N163"/>
  <c r="P100" i="53"/>
  <c r="O163"/>
  <c r="M75" i="64"/>
  <c r="L132"/>
  <c r="J36" i="41"/>
  <c r="I61"/>
  <c r="P102" i="42"/>
  <c r="O165"/>
  <c r="Q102" l="1"/>
  <c r="P165"/>
  <c r="K36" i="41"/>
  <c r="J61"/>
  <c r="N75" i="64"/>
  <c r="M132"/>
  <c r="P163" i="53"/>
  <c r="Q100"/>
  <c r="R100" i="53" l="1"/>
  <c r="R163" s="1"/>
  <c r="Q163"/>
  <c r="O75" i="64"/>
  <c r="N132"/>
  <c r="L36" i="41"/>
  <c r="K61"/>
  <c r="R102" i="42"/>
  <c r="R165" s="1"/>
  <c r="Q165"/>
  <c r="M36" i="41" l="1"/>
  <c r="L61"/>
  <c r="P75" i="64"/>
  <c r="O132"/>
  <c r="Q75" i="64"/>
  <c r="P132"/>
  <c r="N36" i="41"/>
  <c r="M61"/>
  <c r="O36" l="1"/>
  <c r="O61" s="1"/>
  <c r="N61"/>
  <c r="R75" i="64"/>
  <c r="R132" s="1"/>
  <c r="Q132"/>
</calcChain>
</file>

<file path=xl/comments1.xml><?xml version="1.0" encoding="utf-8"?>
<comments xmlns="http://schemas.openxmlformats.org/spreadsheetml/2006/main">
  <authors>
    <author>arun patel</author>
  </authors>
  <commentList>
    <comment ref="G176" authorId="0">
      <text>
        <r>
          <rPr>
            <b/>
            <sz val="9"/>
            <color indexed="81"/>
            <rFont val="Tahoma"/>
            <charset val="1"/>
          </rPr>
          <t xml:space="preserve">[Unit: PURE]
[Scale: Actuals]
</t>
        </r>
      </text>
    </comment>
    <comment ref="H176" authorId="0">
      <text>
        <r>
          <rPr>
            <b/>
            <sz val="9"/>
            <color indexed="81"/>
            <rFont val="Tahoma"/>
            <charset val="1"/>
          </rPr>
          <t xml:space="preserve">[Unit: PURE]
[Scale: Actuals]
</t>
        </r>
      </text>
    </comment>
    <comment ref="I176" authorId="0">
      <text>
        <r>
          <rPr>
            <b/>
            <sz val="9"/>
            <color indexed="81"/>
            <rFont val="Tahoma"/>
            <charset val="1"/>
          </rPr>
          <t xml:space="preserve">[Unit: PURE]
[Scale: Actuals]
</t>
        </r>
      </text>
    </comment>
    <comment ref="J176" authorId="0">
      <text>
        <r>
          <rPr>
            <b/>
            <sz val="9"/>
            <color indexed="81"/>
            <rFont val="Tahoma"/>
            <charset val="1"/>
          </rPr>
          <t xml:space="preserve">[Unit: PURE]
[Scale: Actuals]
</t>
        </r>
      </text>
    </comment>
    <comment ref="K176" authorId="0">
      <text>
        <r>
          <rPr>
            <b/>
            <sz val="9"/>
            <color indexed="81"/>
            <rFont val="Tahoma"/>
            <charset val="1"/>
          </rPr>
          <t xml:space="preserve">[Unit: PURE]
[Scale: Actuals]
</t>
        </r>
      </text>
    </comment>
    <comment ref="L176" authorId="0">
      <text>
        <r>
          <rPr>
            <b/>
            <sz val="9"/>
            <color indexed="81"/>
            <rFont val="Tahoma"/>
            <charset val="1"/>
          </rPr>
          <t xml:space="preserve">[Unit: PURE]
[Scale: Actuals]
</t>
        </r>
      </text>
    </comment>
    <comment ref="M176" authorId="0">
      <text>
        <r>
          <rPr>
            <b/>
            <sz val="9"/>
            <color indexed="81"/>
            <rFont val="Tahoma"/>
            <charset val="1"/>
          </rPr>
          <t xml:space="preserve">[Unit: PURE]
[Scale: Actuals]
</t>
        </r>
      </text>
    </comment>
    <comment ref="N176" authorId="0">
      <text>
        <r>
          <rPr>
            <b/>
            <sz val="9"/>
            <color indexed="81"/>
            <rFont val="Tahoma"/>
            <charset val="1"/>
          </rPr>
          <t xml:space="preserve">[Unit: PURE]
[Scale: Actuals]
</t>
        </r>
      </text>
    </comment>
    <comment ref="O176" authorId="0">
      <text>
        <r>
          <rPr>
            <b/>
            <sz val="9"/>
            <color indexed="81"/>
            <rFont val="Tahoma"/>
            <charset val="1"/>
          </rPr>
          <t xml:space="preserve">[Unit: PURE]
[Scale: Actuals]
</t>
        </r>
      </text>
    </comment>
    <comment ref="P176" authorId="0">
      <text>
        <r>
          <rPr>
            <b/>
            <sz val="9"/>
            <color indexed="81"/>
            <rFont val="Tahoma"/>
            <charset val="1"/>
          </rPr>
          <t xml:space="preserve">[Unit: PURE]
[Scale: Actuals]
</t>
        </r>
      </text>
    </comment>
    <comment ref="Q176" authorId="0">
      <text>
        <r>
          <rPr>
            <b/>
            <sz val="9"/>
            <color indexed="81"/>
            <rFont val="Tahoma"/>
            <charset val="1"/>
          </rPr>
          <t xml:space="preserve">[Unit: PURE]
[Scale: Actuals]
</t>
        </r>
      </text>
    </comment>
    <comment ref="R176" authorId="0">
      <text>
        <r>
          <rPr>
            <b/>
            <sz val="9"/>
            <color indexed="81"/>
            <rFont val="Tahoma"/>
            <charset val="1"/>
          </rPr>
          <t xml:space="preserve">[Unit: PURE]
[Scale: Actuals]
</t>
        </r>
      </text>
    </comment>
    <comment ref="S176" authorId="0">
      <text>
        <r>
          <rPr>
            <b/>
            <sz val="9"/>
            <color indexed="81"/>
            <rFont val="Tahoma"/>
            <charset val="1"/>
          </rPr>
          <t xml:space="preserve">[Unit: PURE]
[Scale: Actuals]
</t>
        </r>
      </text>
    </comment>
    <comment ref="T176" authorId="0">
      <text>
        <r>
          <rPr>
            <b/>
            <sz val="9"/>
            <color indexed="81"/>
            <rFont val="Tahoma"/>
            <charset val="1"/>
          </rPr>
          <t xml:space="preserve">[Unit: PURE]
[Scale: Actuals]
</t>
        </r>
      </text>
    </comment>
    <comment ref="U176" authorId="0">
      <text>
        <r>
          <rPr>
            <b/>
            <sz val="9"/>
            <color indexed="81"/>
            <rFont val="Tahoma"/>
            <charset val="1"/>
          </rPr>
          <t xml:space="preserve">[Unit: PURE]
[Scale: Actuals]
</t>
        </r>
      </text>
    </comment>
    <comment ref="G178" authorId="0">
      <text>
        <r>
          <rPr>
            <b/>
            <sz val="9"/>
            <color indexed="81"/>
            <rFont val="Tahoma"/>
            <charset val="1"/>
          </rPr>
          <t xml:space="preserve">[Unit: PURE]
[Scale: Actuals]
</t>
        </r>
      </text>
    </comment>
    <comment ref="H178" authorId="0">
      <text>
        <r>
          <rPr>
            <b/>
            <sz val="9"/>
            <color indexed="81"/>
            <rFont val="Tahoma"/>
            <charset val="1"/>
          </rPr>
          <t xml:space="preserve">[Unit: PURE]
[Scale: Actuals]
</t>
        </r>
      </text>
    </comment>
    <comment ref="I178" authorId="0">
      <text>
        <r>
          <rPr>
            <b/>
            <sz val="9"/>
            <color indexed="81"/>
            <rFont val="Tahoma"/>
            <charset val="1"/>
          </rPr>
          <t xml:space="preserve">[Unit: PURE]
[Scale: Actuals]
</t>
        </r>
      </text>
    </comment>
    <comment ref="J178" authorId="0">
      <text>
        <r>
          <rPr>
            <b/>
            <sz val="9"/>
            <color indexed="81"/>
            <rFont val="Tahoma"/>
            <charset val="1"/>
          </rPr>
          <t xml:space="preserve">[Unit: PURE]
[Scale: Actuals]
</t>
        </r>
      </text>
    </comment>
    <comment ref="K178" authorId="0">
      <text>
        <r>
          <rPr>
            <b/>
            <sz val="9"/>
            <color indexed="81"/>
            <rFont val="Tahoma"/>
            <charset val="1"/>
          </rPr>
          <t xml:space="preserve">[Unit: PURE]
[Scale: Actuals]
</t>
        </r>
      </text>
    </comment>
    <comment ref="L178" authorId="0">
      <text>
        <r>
          <rPr>
            <b/>
            <sz val="9"/>
            <color indexed="81"/>
            <rFont val="Tahoma"/>
            <charset val="1"/>
          </rPr>
          <t xml:space="preserve">[Unit: PURE]
[Scale: Actuals]
</t>
        </r>
      </text>
    </comment>
    <comment ref="M178" authorId="0">
      <text>
        <r>
          <rPr>
            <b/>
            <sz val="9"/>
            <color indexed="81"/>
            <rFont val="Tahoma"/>
            <charset val="1"/>
          </rPr>
          <t xml:space="preserve">[Unit: PURE]
[Scale: Actuals]
</t>
        </r>
      </text>
    </comment>
    <comment ref="N178" authorId="0">
      <text>
        <r>
          <rPr>
            <b/>
            <sz val="9"/>
            <color indexed="81"/>
            <rFont val="Tahoma"/>
            <charset val="1"/>
          </rPr>
          <t xml:space="preserve">[Unit: PURE]
[Scale: Actuals]
</t>
        </r>
      </text>
    </comment>
    <comment ref="O178" authorId="0">
      <text>
        <r>
          <rPr>
            <b/>
            <sz val="9"/>
            <color indexed="81"/>
            <rFont val="Tahoma"/>
            <charset val="1"/>
          </rPr>
          <t xml:space="preserve">[Unit: PURE]
[Scale: Actuals]
</t>
        </r>
      </text>
    </comment>
    <comment ref="P178" authorId="0">
      <text>
        <r>
          <rPr>
            <b/>
            <sz val="9"/>
            <color indexed="81"/>
            <rFont val="Tahoma"/>
            <charset val="1"/>
          </rPr>
          <t xml:space="preserve">[Unit: PURE]
[Scale: Actuals]
</t>
        </r>
      </text>
    </comment>
    <comment ref="Q178" authorId="0">
      <text>
        <r>
          <rPr>
            <b/>
            <sz val="9"/>
            <color indexed="81"/>
            <rFont val="Tahoma"/>
            <charset val="1"/>
          </rPr>
          <t xml:space="preserve">[Unit: PURE]
[Scale: Actuals]
</t>
        </r>
      </text>
    </comment>
    <comment ref="R178" authorId="0">
      <text>
        <r>
          <rPr>
            <b/>
            <sz val="9"/>
            <color indexed="81"/>
            <rFont val="Tahoma"/>
            <charset val="1"/>
          </rPr>
          <t xml:space="preserve">[Unit: PURE]
[Scale: Actuals]
</t>
        </r>
      </text>
    </comment>
    <comment ref="S178" authorId="0">
      <text>
        <r>
          <rPr>
            <b/>
            <sz val="9"/>
            <color indexed="81"/>
            <rFont val="Tahoma"/>
            <charset val="1"/>
          </rPr>
          <t xml:space="preserve">[Unit: PURE]
[Scale: Actuals]
</t>
        </r>
      </text>
    </comment>
    <comment ref="T178" authorId="0">
      <text>
        <r>
          <rPr>
            <b/>
            <sz val="9"/>
            <color indexed="81"/>
            <rFont val="Tahoma"/>
            <charset val="1"/>
          </rPr>
          <t xml:space="preserve">[Unit: PURE]
[Scale: Actuals]
</t>
        </r>
      </text>
    </comment>
    <comment ref="U178" authorId="0">
      <text>
        <r>
          <rPr>
            <b/>
            <sz val="9"/>
            <color indexed="81"/>
            <rFont val="Tahoma"/>
            <charset val="1"/>
          </rPr>
          <t xml:space="preserve">[Unit: PURE]
[Scale: Actuals]
</t>
        </r>
      </text>
    </comment>
  </commentList>
</comments>
</file>

<file path=xl/comments10.xml><?xml version="1.0" encoding="utf-8"?>
<comments xmlns="http://schemas.openxmlformats.org/spreadsheetml/2006/main">
  <authors>
    <author>arun patel</author>
  </authors>
  <commentList>
    <comment ref="G130" authorId="0">
      <text>
        <r>
          <rPr>
            <b/>
            <sz val="9"/>
            <color indexed="81"/>
            <rFont val="Tahoma"/>
            <charset val="1"/>
          </rPr>
          <t xml:space="preserve">[Unit: PURE]
[Scale: Actuals]
</t>
        </r>
      </text>
    </comment>
    <comment ref="H130" authorId="0">
      <text>
        <r>
          <rPr>
            <b/>
            <sz val="9"/>
            <color indexed="81"/>
            <rFont val="Tahoma"/>
            <charset val="1"/>
          </rPr>
          <t xml:space="preserve">[Unit: PURE]
[Scale: Actuals]
</t>
        </r>
      </text>
    </comment>
    <comment ref="I130" authorId="0">
      <text>
        <r>
          <rPr>
            <b/>
            <sz val="9"/>
            <color indexed="81"/>
            <rFont val="Tahoma"/>
            <charset val="1"/>
          </rPr>
          <t xml:space="preserve">[Unit: PURE]
[Scale: Actuals]
</t>
        </r>
      </text>
    </comment>
    <comment ref="J130" authorId="0">
      <text>
        <r>
          <rPr>
            <b/>
            <sz val="9"/>
            <color indexed="81"/>
            <rFont val="Tahoma"/>
            <charset val="1"/>
          </rPr>
          <t xml:space="preserve">[Unit: PURE]
[Scale: Actuals]
</t>
        </r>
      </text>
    </comment>
    <comment ref="K130" authorId="0">
      <text>
        <r>
          <rPr>
            <b/>
            <sz val="9"/>
            <color indexed="81"/>
            <rFont val="Tahoma"/>
            <charset val="1"/>
          </rPr>
          <t xml:space="preserve">[Unit: PURE]
[Scale: Actuals]
</t>
        </r>
      </text>
    </comment>
    <comment ref="L130" authorId="0">
      <text>
        <r>
          <rPr>
            <b/>
            <sz val="9"/>
            <color indexed="81"/>
            <rFont val="Tahoma"/>
            <charset val="1"/>
          </rPr>
          <t xml:space="preserve">[Unit: PURE]
[Scale: Actuals]
</t>
        </r>
      </text>
    </comment>
    <comment ref="M130" authorId="0">
      <text>
        <r>
          <rPr>
            <b/>
            <sz val="9"/>
            <color indexed="81"/>
            <rFont val="Tahoma"/>
            <charset val="1"/>
          </rPr>
          <t xml:space="preserve">[Unit: PURE]
[Scale: Actuals]
</t>
        </r>
      </text>
    </comment>
    <comment ref="N130" authorId="0">
      <text>
        <r>
          <rPr>
            <b/>
            <sz val="9"/>
            <color indexed="81"/>
            <rFont val="Tahoma"/>
            <charset val="1"/>
          </rPr>
          <t xml:space="preserve">[Unit: PURE]
[Scale: Actuals]
</t>
        </r>
      </text>
    </comment>
    <comment ref="O130" authorId="0">
      <text>
        <r>
          <rPr>
            <b/>
            <sz val="9"/>
            <color indexed="81"/>
            <rFont val="Tahoma"/>
            <charset val="1"/>
          </rPr>
          <t xml:space="preserve">[Unit: PURE]
[Scale: Actuals]
</t>
        </r>
      </text>
    </comment>
    <comment ref="P130" authorId="0">
      <text>
        <r>
          <rPr>
            <b/>
            <sz val="9"/>
            <color indexed="81"/>
            <rFont val="Tahoma"/>
            <charset val="1"/>
          </rPr>
          <t xml:space="preserve">[Unit: PURE]
[Scale: Actuals]
</t>
        </r>
      </text>
    </comment>
    <comment ref="Q130" authorId="0">
      <text>
        <r>
          <rPr>
            <b/>
            <sz val="9"/>
            <color indexed="81"/>
            <rFont val="Tahoma"/>
            <charset val="1"/>
          </rPr>
          <t xml:space="preserve">[Unit: PURE]
[Scale: Actuals]
</t>
        </r>
      </text>
    </comment>
    <comment ref="R130" authorId="0">
      <text>
        <r>
          <rPr>
            <b/>
            <sz val="9"/>
            <color indexed="81"/>
            <rFont val="Tahoma"/>
            <charset val="1"/>
          </rPr>
          <t xml:space="preserve">[Unit: PURE]
[Scale: Actuals]
</t>
        </r>
      </text>
    </comment>
    <comment ref="G132" authorId="0">
      <text>
        <r>
          <rPr>
            <b/>
            <sz val="9"/>
            <color indexed="81"/>
            <rFont val="Tahoma"/>
            <charset val="1"/>
          </rPr>
          <t xml:space="preserve">[Unit: PURE]
[Scale: Actuals]
</t>
        </r>
      </text>
    </comment>
    <comment ref="H132" authorId="0">
      <text>
        <r>
          <rPr>
            <b/>
            <sz val="9"/>
            <color indexed="81"/>
            <rFont val="Tahoma"/>
            <charset val="1"/>
          </rPr>
          <t xml:space="preserve">[Unit: PURE]
[Scale: Actuals]
</t>
        </r>
      </text>
    </comment>
    <comment ref="I132" authorId="0">
      <text>
        <r>
          <rPr>
            <b/>
            <sz val="9"/>
            <color indexed="81"/>
            <rFont val="Tahoma"/>
            <charset val="1"/>
          </rPr>
          <t xml:space="preserve">[Unit: PURE]
[Scale: Actuals]
</t>
        </r>
      </text>
    </comment>
    <comment ref="J132" authorId="0">
      <text>
        <r>
          <rPr>
            <b/>
            <sz val="9"/>
            <color indexed="81"/>
            <rFont val="Tahoma"/>
            <charset val="1"/>
          </rPr>
          <t xml:space="preserve">[Unit: PURE]
[Scale: Actuals]
</t>
        </r>
      </text>
    </comment>
    <comment ref="K132" authorId="0">
      <text>
        <r>
          <rPr>
            <b/>
            <sz val="9"/>
            <color indexed="81"/>
            <rFont val="Tahoma"/>
            <charset val="1"/>
          </rPr>
          <t xml:space="preserve">[Unit: PURE]
[Scale: Actuals]
</t>
        </r>
      </text>
    </comment>
    <comment ref="L132" authorId="0">
      <text>
        <r>
          <rPr>
            <b/>
            <sz val="9"/>
            <color indexed="81"/>
            <rFont val="Tahoma"/>
            <charset val="1"/>
          </rPr>
          <t xml:space="preserve">[Unit: PURE]
[Scale: Actuals]
</t>
        </r>
      </text>
    </comment>
    <comment ref="M132" authorId="0">
      <text>
        <r>
          <rPr>
            <b/>
            <sz val="9"/>
            <color indexed="81"/>
            <rFont val="Tahoma"/>
            <charset val="1"/>
          </rPr>
          <t xml:space="preserve">[Unit: PURE]
[Scale: Actuals]
</t>
        </r>
      </text>
    </comment>
    <comment ref="N132" authorId="0">
      <text>
        <r>
          <rPr>
            <b/>
            <sz val="9"/>
            <color indexed="81"/>
            <rFont val="Tahoma"/>
            <charset val="1"/>
          </rPr>
          <t xml:space="preserve">[Unit: PURE]
[Scale: Actuals]
</t>
        </r>
      </text>
    </comment>
    <comment ref="O132" authorId="0">
      <text>
        <r>
          <rPr>
            <b/>
            <sz val="9"/>
            <color indexed="81"/>
            <rFont val="Tahoma"/>
            <charset val="1"/>
          </rPr>
          <t xml:space="preserve">[Unit: PURE]
[Scale: Actuals]
</t>
        </r>
      </text>
    </comment>
    <comment ref="P132" authorId="0">
      <text>
        <r>
          <rPr>
            <b/>
            <sz val="9"/>
            <color indexed="81"/>
            <rFont val="Tahoma"/>
            <charset val="1"/>
          </rPr>
          <t xml:space="preserve">[Unit: PURE]
[Scale: Actuals]
</t>
        </r>
      </text>
    </comment>
    <comment ref="Q132" authorId="0">
      <text>
        <r>
          <rPr>
            <b/>
            <sz val="9"/>
            <color indexed="81"/>
            <rFont val="Tahoma"/>
            <charset val="1"/>
          </rPr>
          <t xml:space="preserve">[Unit: PURE]
[Scale: Actuals]
</t>
        </r>
      </text>
    </comment>
    <comment ref="R132" authorId="0">
      <text>
        <r>
          <rPr>
            <b/>
            <sz val="9"/>
            <color indexed="81"/>
            <rFont val="Tahoma"/>
            <charset val="1"/>
          </rPr>
          <t xml:space="preserve">[Unit: PURE]
[Scale: Actuals]
</t>
        </r>
      </text>
    </comment>
  </commentList>
</comments>
</file>

<file path=xl/comments11.xml><?xml version="1.0" encoding="utf-8"?>
<comments xmlns="http://schemas.openxmlformats.org/spreadsheetml/2006/main">
  <authors>
    <author>tgosavi</author>
    <author>arun patel</author>
    <author>Myiris</author>
  </authors>
  <commentList>
    <comment ref="L12"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I17" authorId="0">
      <text>
        <r>
          <rPr>
            <b/>
            <sz val="9"/>
            <color indexed="81"/>
            <rFont val="Tahoma"/>
            <charset val="1"/>
          </rPr>
          <t xml:space="preserve">[Unit: PURE]
[Scale: Actuals]
</t>
        </r>
      </text>
    </comment>
    <comment ref="J17" authorId="1">
      <text>
        <r>
          <rPr>
            <b/>
            <sz val="9"/>
            <color indexed="81"/>
            <rFont val="Tahoma"/>
            <charset val="1"/>
          </rPr>
          <t xml:space="preserve">[Date Format: dd/MM/yyyy]Please double click to show the popup
</t>
        </r>
      </text>
    </comment>
    <comment ref="K17" authorId="2">
      <text>
        <r>
          <rPr>
            <b/>
            <sz val="9"/>
            <color indexed="81"/>
            <rFont val="Tahoma"/>
            <family val="2"/>
          </rPr>
          <t xml:space="preserve">[Date Format: dd/MM/yyyy]Please double click to show the popup
[Primary: Date of maturity]
</t>
        </r>
      </text>
    </comment>
    <comment ref="L17" authorId="1">
      <text>
        <r>
          <rPr>
            <b/>
            <sz val="9"/>
            <color indexed="81"/>
            <rFont val="Tahoma"/>
            <charset val="1"/>
          </rPr>
          <t xml:space="preserve">[Primary: Residual maturity]
</t>
        </r>
      </text>
    </comment>
    <comment ref="I18" authorId="0">
      <text>
        <r>
          <rPr>
            <b/>
            <sz val="9"/>
            <color indexed="81"/>
            <rFont val="Tahoma"/>
            <charset val="1"/>
          </rPr>
          <t xml:space="preserve">[Unit: PURE]
[Scale: Actuals]
</t>
        </r>
      </text>
    </comment>
    <comment ref="J18" authorId="2">
      <text>
        <r>
          <rPr>
            <b/>
            <sz val="9"/>
            <color indexed="81"/>
            <rFont val="Tahoma"/>
            <family val="2"/>
          </rPr>
          <t xml:space="preserve">[Date Format: dd/MM/yyyy]Please double click to show the popup
</t>
        </r>
      </text>
    </comment>
    <comment ref="K18" authorId="2">
      <text>
        <r>
          <rPr>
            <b/>
            <sz val="9"/>
            <color indexed="81"/>
            <rFont val="Tahoma"/>
            <family val="2"/>
          </rPr>
          <t xml:space="preserve">[Date Format: dd/MM/yyyy]Please double click to show the popup
[Primary: Date of maturity]
</t>
        </r>
      </text>
    </comment>
    <comment ref="L18" authorId="1">
      <text>
        <r>
          <rPr>
            <b/>
            <sz val="9"/>
            <color indexed="81"/>
            <rFont val="Tahoma"/>
            <charset val="1"/>
          </rPr>
          <t xml:space="preserve">[Primary: Residual maturity]
</t>
        </r>
      </text>
    </comment>
    <comment ref="I19" authorId="0">
      <text>
        <r>
          <rPr>
            <b/>
            <sz val="9"/>
            <color indexed="81"/>
            <rFont val="Tahoma"/>
            <charset val="1"/>
          </rPr>
          <t xml:space="preserve">[Unit: PURE]
[Scale: Actuals]
</t>
        </r>
      </text>
    </comment>
    <comment ref="J19" authorId="2">
      <text>
        <r>
          <rPr>
            <b/>
            <sz val="9"/>
            <color indexed="81"/>
            <rFont val="Tahoma"/>
            <family val="2"/>
          </rPr>
          <t xml:space="preserve">[Date Format: dd/MM/yyyy]Please double click to show the popup
</t>
        </r>
      </text>
    </comment>
    <comment ref="K19" authorId="2">
      <text>
        <r>
          <rPr>
            <b/>
            <sz val="9"/>
            <color indexed="81"/>
            <rFont val="Tahoma"/>
            <family val="2"/>
          </rPr>
          <t xml:space="preserve">[Date Format: dd/MM/yyyy]Please double click to show the popup
[Primary: Date of maturity]
</t>
        </r>
      </text>
    </comment>
    <comment ref="L19" authorId="1">
      <text>
        <r>
          <rPr>
            <b/>
            <sz val="9"/>
            <color indexed="81"/>
            <rFont val="Tahoma"/>
            <charset val="1"/>
          </rPr>
          <t xml:space="preserve">[Primary: Residual maturity]
</t>
        </r>
      </text>
    </comment>
    <comment ref="L20" authorId="0">
      <text>
        <r>
          <rPr>
            <b/>
            <sz val="9"/>
            <color indexed="81"/>
            <rFont val="Tahoma"/>
            <charset val="1"/>
          </rPr>
          <t xml:space="preserve">[Unit: PURE]
[Scale: Actuals]
[Primary: Average rate of interest]
</t>
        </r>
      </text>
    </comment>
    <comment ref="L22"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I27" authorId="0">
      <text>
        <r>
          <rPr>
            <b/>
            <sz val="9"/>
            <color indexed="81"/>
            <rFont val="Tahoma"/>
            <charset val="1"/>
          </rPr>
          <t xml:space="preserve">[Unit: PURE]
[Scale: Actuals]
</t>
        </r>
      </text>
    </comment>
    <comment ref="J27" authorId="1">
      <text>
        <r>
          <rPr>
            <b/>
            <sz val="9"/>
            <color indexed="81"/>
            <rFont val="Tahoma"/>
            <charset val="1"/>
          </rPr>
          <t xml:space="preserve">[Date Format: dd/MM/yyyy]Please double click to show the popup
</t>
        </r>
      </text>
    </comment>
    <comment ref="K27" authorId="2">
      <text>
        <r>
          <rPr>
            <b/>
            <sz val="9"/>
            <color indexed="81"/>
            <rFont val="Tahoma"/>
            <family val="2"/>
          </rPr>
          <t xml:space="preserve">[Date Format: dd/MM/yyyy]Please double click to show the popup
[Primary: Date of maturity]
</t>
        </r>
      </text>
    </comment>
    <comment ref="L27" authorId="1">
      <text>
        <r>
          <rPr>
            <b/>
            <sz val="9"/>
            <color indexed="81"/>
            <rFont val="Tahoma"/>
            <charset val="1"/>
          </rPr>
          <t xml:space="preserve">[Primary: Residual maturity]
</t>
        </r>
      </text>
    </comment>
    <comment ref="I28" authorId="0">
      <text>
        <r>
          <rPr>
            <b/>
            <sz val="9"/>
            <color indexed="81"/>
            <rFont val="Tahoma"/>
            <charset val="1"/>
          </rPr>
          <t xml:space="preserve">[Unit: PURE]
[Scale: Actuals]
</t>
        </r>
      </text>
    </comment>
    <comment ref="J28" authorId="2">
      <text>
        <r>
          <rPr>
            <b/>
            <sz val="9"/>
            <color indexed="81"/>
            <rFont val="Tahoma"/>
            <family val="2"/>
          </rPr>
          <t xml:space="preserve">[Date Format: dd/MM/yyyy]Please double click to show the popup
</t>
        </r>
      </text>
    </comment>
    <comment ref="K28" authorId="2">
      <text>
        <r>
          <rPr>
            <b/>
            <sz val="9"/>
            <color indexed="81"/>
            <rFont val="Tahoma"/>
            <family val="2"/>
          </rPr>
          <t xml:space="preserve">[Date Format: dd/MM/yyyy]Please double click to show the popup
[Primary: Date of maturity]
</t>
        </r>
      </text>
    </comment>
    <comment ref="L28" authorId="1">
      <text>
        <r>
          <rPr>
            <b/>
            <sz val="9"/>
            <color indexed="81"/>
            <rFont val="Tahoma"/>
            <charset val="1"/>
          </rPr>
          <t xml:space="preserve">[Primary: Residual maturity]
</t>
        </r>
      </text>
    </comment>
    <comment ref="I29" authorId="0">
      <text>
        <r>
          <rPr>
            <b/>
            <sz val="9"/>
            <color indexed="81"/>
            <rFont val="Tahoma"/>
            <charset val="1"/>
          </rPr>
          <t xml:space="preserve">[Unit: PURE]
[Scale: Actuals]
</t>
        </r>
      </text>
    </comment>
    <comment ref="J29" authorId="2">
      <text>
        <r>
          <rPr>
            <b/>
            <sz val="9"/>
            <color indexed="81"/>
            <rFont val="Tahoma"/>
            <family val="2"/>
          </rPr>
          <t xml:space="preserve">[Date Format: dd/MM/yyyy]Please double click to show the popup
</t>
        </r>
      </text>
    </comment>
    <comment ref="K29" authorId="2">
      <text>
        <r>
          <rPr>
            <b/>
            <sz val="9"/>
            <color indexed="81"/>
            <rFont val="Tahoma"/>
            <family val="2"/>
          </rPr>
          <t xml:space="preserve">[Date Format: dd/MM/yyyy]Please double click to show the popup
[Primary: Date of maturity]
</t>
        </r>
      </text>
    </comment>
    <comment ref="L29" authorId="1">
      <text>
        <r>
          <rPr>
            <b/>
            <sz val="9"/>
            <color indexed="81"/>
            <rFont val="Tahoma"/>
            <charset val="1"/>
          </rPr>
          <t xml:space="preserve">[Primary: Residual maturity]
</t>
        </r>
      </text>
    </comment>
    <comment ref="L30" authorId="0">
      <text>
        <r>
          <rPr>
            <b/>
            <sz val="9"/>
            <color indexed="81"/>
            <rFont val="Tahoma"/>
            <charset val="1"/>
          </rPr>
          <t xml:space="preserve">[Unit: PURE]
[Scale: Actuals]
[Primary: Average rate of interest]
</t>
        </r>
      </text>
    </comment>
    <comment ref="L32" authorId="0">
      <text>
        <r>
          <rPr>
            <b/>
            <sz val="9"/>
            <color indexed="81"/>
            <rFont val="Tahoma"/>
            <charset val="1"/>
          </rPr>
          <t xml:space="preserve">[Unit: PURE]
[Scale: Actuals]
</t>
        </r>
      </text>
    </comment>
    <comment ref="L33" authorId="0">
      <text>
        <r>
          <rPr>
            <b/>
            <sz val="9"/>
            <color indexed="81"/>
            <rFont val="Tahoma"/>
            <charset val="1"/>
          </rPr>
          <t xml:space="preserve">[Unit: PURE]
[Scale: Actuals]
</t>
        </r>
      </text>
    </comment>
    <comment ref="L34" authorId="0">
      <text>
        <r>
          <rPr>
            <b/>
            <sz val="9"/>
            <color indexed="81"/>
            <rFont val="Tahoma"/>
            <charset val="1"/>
          </rPr>
          <t xml:space="preserve">[Unit: PURE]
[Scale: Actuals]
</t>
        </r>
      </text>
    </comment>
    <comment ref="L35" authorId="0">
      <text>
        <r>
          <rPr>
            <b/>
            <sz val="9"/>
            <color indexed="81"/>
            <rFont val="Tahoma"/>
            <charset val="1"/>
          </rPr>
          <t xml:space="preserve">[Unit: PURE]
[Scale: Actuals]
</t>
        </r>
      </text>
    </comment>
    <comment ref="I37" authorId="0">
      <text>
        <r>
          <rPr>
            <b/>
            <sz val="9"/>
            <color indexed="81"/>
            <rFont val="Tahoma"/>
            <charset val="1"/>
          </rPr>
          <t xml:space="preserve">[Unit: PURE]
[Scale: Actuals]
</t>
        </r>
      </text>
    </comment>
    <comment ref="J37" authorId="1">
      <text>
        <r>
          <rPr>
            <b/>
            <sz val="9"/>
            <color indexed="81"/>
            <rFont val="Tahoma"/>
            <charset val="1"/>
          </rPr>
          <t xml:space="preserve">[Date Format: dd/MM/yyyy]Please double click to show the popup
</t>
        </r>
      </text>
    </comment>
    <comment ref="K37" authorId="2">
      <text>
        <r>
          <rPr>
            <b/>
            <sz val="9"/>
            <color indexed="81"/>
            <rFont val="Tahoma"/>
            <family val="2"/>
          </rPr>
          <t xml:space="preserve">[Date Format: dd/MM/yyyy]Please double click to show the popup
[Primary: Date of maturity]
</t>
        </r>
      </text>
    </comment>
    <comment ref="L37" authorId="1">
      <text>
        <r>
          <rPr>
            <b/>
            <sz val="9"/>
            <color indexed="81"/>
            <rFont val="Tahoma"/>
            <charset val="1"/>
          </rPr>
          <t xml:space="preserve">[Primary: Residual maturity]
</t>
        </r>
      </text>
    </comment>
    <comment ref="I38" authorId="0">
      <text>
        <r>
          <rPr>
            <b/>
            <sz val="9"/>
            <color indexed="81"/>
            <rFont val="Tahoma"/>
            <charset val="1"/>
          </rPr>
          <t xml:space="preserve">[Unit: PURE]
[Scale: Actuals]
</t>
        </r>
      </text>
    </comment>
    <comment ref="J38" authorId="2">
      <text>
        <r>
          <rPr>
            <b/>
            <sz val="9"/>
            <color indexed="81"/>
            <rFont val="Tahoma"/>
            <family val="2"/>
          </rPr>
          <t xml:space="preserve">[Date Format: dd/MM/yyyy]Please double click to show the popup
</t>
        </r>
      </text>
    </comment>
    <comment ref="K38" authorId="2">
      <text>
        <r>
          <rPr>
            <b/>
            <sz val="9"/>
            <color indexed="81"/>
            <rFont val="Tahoma"/>
            <family val="2"/>
          </rPr>
          <t xml:space="preserve">[Date Format: dd/MM/yyyy]Please double click to show the popup
[Primary: Date of maturity]
</t>
        </r>
      </text>
    </comment>
    <comment ref="L38" authorId="1">
      <text>
        <r>
          <rPr>
            <b/>
            <sz val="9"/>
            <color indexed="81"/>
            <rFont val="Tahoma"/>
            <charset val="1"/>
          </rPr>
          <t xml:space="preserve">[Primary: Residual maturity]
</t>
        </r>
      </text>
    </comment>
    <comment ref="I39" authorId="0">
      <text>
        <r>
          <rPr>
            <b/>
            <sz val="9"/>
            <color indexed="81"/>
            <rFont val="Tahoma"/>
            <charset val="1"/>
          </rPr>
          <t xml:space="preserve">[Unit: PURE]
[Scale: Actuals]
</t>
        </r>
      </text>
    </comment>
    <comment ref="J39" authorId="2">
      <text>
        <r>
          <rPr>
            <b/>
            <sz val="9"/>
            <color indexed="81"/>
            <rFont val="Tahoma"/>
            <family val="2"/>
          </rPr>
          <t xml:space="preserve">[Date Format: dd/MM/yyyy]Please double click to show the popup
</t>
        </r>
      </text>
    </comment>
    <comment ref="K39" authorId="2">
      <text>
        <r>
          <rPr>
            <b/>
            <sz val="9"/>
            <color indexed="81"/>
            <rFont val="Tahoma"/>
            <family val="2"/>
          </rPr>
          <t xml:space="preserve">[Date Format: dd/MM/yyyy]Please double click to show the popup
[Primary: Date of maturity]
</t>
        </r>
      </text>
    </comment>
    <comment ref="L39" authorId="1">
      <text>
        <r>
          <rPr>
            <b/>
            <sz val="9"/>
            <color indexed="81"/>
            <rFont val="Tahoma"/>
            <charset val="1"/>
          </rPr>
          <t xml:space="preserve">[Primary: Residual maturity]
</t>
        </r>
      </text>
    </comment>
    <comment ref="L40" authorId="0">
      <text>
        <r>
          <rPr>
            <b/>
            <sz val="9"/>
            <color indexed="81"/>
            <rFont val="Tahoma"/>
            <charset val="1"/>
          </rPr>
          <t xml:space="preserve">[Unit: PURE]
[Scale: Actuals]
[Primary: Average rate of interest]
</t>
        </r>
      </text>
    </comment>
    <comment ref="L42" authorId="0">
      <text>
        <r>
          <rPr>
            <b/>
            <sz val="9"/>
            <color indexed="81"/>
            <rFont val="Tahoma"/>
            <charset val="1"/>
          </rPr>
          <t xml:space="preserve">[Unit: PURE]
[Scale: Actuals]
</t>
        </r>
      </text>
    </comment>
    <comment ref="L43" authorId="0">
      <text>
        <r>
          <rPr>
            <b/>
            <sz val="9"/>
            <color indexed="81"/>
            <rFont val="Tahoma"/>
            <charset val="1"/>
          </rPr>
          <t xml:space="preserve">[Unit: PURE]
[Scale: Actuals]
</t>
        </r>
      </text>
    </comment>
    <comment ref="L44" authorId="0">
      <text>
        <r>
          <rPr>
            <b/>
            <sz val="9"/>
            <color indexed="81"/>
            <rFont val="Tahoma"/>
            <charset val="1"/>
          </rPr>
          <t xml:space="preserve">[Unit: PURE]
[Scale: Actuals]
</t>
        </r>
      </text>
    </comment>
    <comment ref="L45" authorId="0">
      <text>
        <r>
          <rPr>
            <b/>
            <sz val="9"/>
            <color indexed="81"/>
            <rFont val="Tahoma"/>
            <charset val="1"/>
          </rPr>
          <t xml:space="preserve">[Unit: PURE]
[Scale: Actuals]
</t>
        </r>
      </text>
    </comment>
    <comment ref="I47" authorId="0">
      <text>
        <r>
          <rPr>
            <b/>
            <sz val="9"/>
            <color indexed="81"/>
            <rFont val="Tahoma"/>
            <charset val="1"/>
          </rPr>
          <t xml:space="preserve">[Unit: PURE]
[Scale: Actuals]
</t>
        </r>
      </text>
    </comment>
    <comment ref="J47" authorId="1">
      <text>
        <r>
          <rPr>
            <b/>
            <sz val="9"/>
            <color indexed="81"/>
            <rFont val="Tahoma"/>
            <charset val="1"/>
          </rPr>
          <t xml:space="preserve">[Date Format: dd/MM/yyyy]Please double click to show the popup
</t>
        </r>
      </text>
    </comment>
    <comment ref="K47" authorId="2">
      <text>
        <r>
          <rPr>
            <b/>
            <sz val="9"/>
            <color indexed="81"/>
            <rFont val="Tahoma"/>
            <family val="2"/>
          </rPr>
          <t xml:space="preserve">[Date Format: dd/MM/yyyy]Please double click to show the popup
[Primary: Date of maturity]
</t>
        </r>
      </text>
    </comment>
    <comment ref="L47" authorId="1">
      <text>
        <r>
          <rPr>
            <b/>
            <sz val="9"/>
            <color indexed="81"/>
            <rFont val="Tahoma"/>
            <charset val="1"/>
          </rPr>
          <t xml:space="preserve">[Primary: Residual maturity]
</t>
        </r>
      </text>
    </comment>
    <comment ref="I48" authorId="0">
      <text>
        <r>
          <rPr>
            <b/>
            <sz val="9"/>
            <color indexed="81"/>
            <rFont val="Tahoma"/>
            <charset val="1"/>
          </rPr>
          <t xml:space="preserve">[Unit: PURE]
[Scale: Actuals]
</t>
        </r>
      </text>
    </comment>
    <comment ref="J48" authorId="2">
      <text>
        <r>
          <rPr>
            <b/>
            <sz val="9"/>
            <color indexed="81"/>
            <rFont val="Tahoma"/>
            <family val="2"/>
          </rPr>
          <t xml:space="preserve">[Date Format: dd/MM/yyyy]Please double click to show the popup
</t>
        </r>
      </text>
    </comment>
    <comment ref="K48" authorId="2">
      <text>
        <r>
          <rPr>
            <b/>
            <sz val="9"/>
            <color indexed="81"/>
            <rFont val="Tahoma"/>
            <family val="2"/>
          </rPr>
          <t xml:space="preserve">[Date Format: dd/MM/yyyy]Please double click to show the popup
[Primary: Date of maturity]
</t>
        </r>
      </text>
    </comment>
    <comment ref="L48" authorId="1">
      <text>
        <r>
          <rPr>
            <b/>
            <sz val="9"/>
            <color indexed="81"/>
            <rFont val="Tahoma"/>
            <charset val="1"/>
          </rPr>
          <t xml:space="preserve">[Primary: Residual maturity]
</t>
        </r>
      </text>
    </comment>
    <comment ref="I49" authorId="0">
      <text>
        <r>
          <rPr>
            <b/>
            <sz val="9"/>
            <color indexed="81"/>
            <rFont val="Tahoma"/>
            <charset val="1"/>
          </rPr>
          <t xml:space="preserve">[Unit: PURE]
[Scale: Actuals]
</t>
        </r>
      </text>
    </comment>
    <comment ref="J49" authorId="2">
      <text>
        <r>
          <rPr>
            <b/>
            <sz val="9"/>
            <color indexed="81"/>
            <rFont val="Tahoma"/>
            <family val="2"/>
          </rPr>
          <t xml:space="preserve">[Date Format: dd/MM/yyyy]Please double click to show the popup
</t>
        </r>
      </text>
    </comment>
    <comment ref="K49" authorId="2">
      <text>
        <r>
          <rPr>
            <b/>
            <sz val="9"/>
            <color indexed="81"/>
            <rFont val="Tahoma"/>
            <family val="2"/>
          </rPr>
          <t xml:space="preserve">[Date Format: dd/MM/yyyy]Please double click to show the popup
[Primary: Date of maturity]
</t>
        </r>
      </text>
    </comment>
    <comment ref="L49" authorId="1">
      <text>
        <r>
          <rPr>
            <b/>
            <sz val="9"/>
            <color indexed="81"/>
            <rFont val="Tahoma"/>
            <charset val="1"/>
          </rPr>
          <t xml:space="preserve">[Primary: Residual maturity]
</t>
        </r>
      </text>
    </comment>
    <comment ref="L50" authorId="0">
      <text>
        <r>
          <rPr>
            <b/>
            <sz val="9"/>
            <color indexed="81"/>
            <rFont val="Tahoma"/>
            <charset val="1"/>
          </rPr>
          <t xml:space="preserve">[Unit: PURE]
[Scale: Actuals]
[Primary: Average rate of interest]
</t>
        </r>
      </text>
    </comment>
    <comment ref="L52" authorId="0">
      <text>
        <r>
          <rPr>
            <b/>
            <sz val="9"/>
            <color indexed="81"/>
            <rFont val="Tahoma"/>
            <charset val="1"/>
          </rPr>
          <t xml:space="preserve">[Unit: PURE]
[Scale: Actuals]
</t>
        </r>
      </text>
    </comment>
    <comment ref="L53" authorId="0">
      <text>
        <r>
          <rPr>
            <b/>
            <sz val="9"/>
            <color indexed="81"/>
            <rFont val="Tahoma"/>
            <charset val="1"/>
          </rPr>
          <t xml:space="preserve">[Unit: PURE]
[Scale: Actuals]
</t>
        </r>
      </text>
    </comment>
    <comment ref="L54" authorId="0">
      <text>
        <r>
          <rPr>
            <b/>
            <sz val="9"/>
            <color indexed="81"/>
            <rFont val="Tahoma"/>
            <charset val="1"/>
          </rPr>
          <t xml:space="preserve">[Unit: PURE]
[Scale: Actuals]
</t>
        </r>
      </text>
    </comment>
    <comment ref="L55" authorId="0">
      <text>
        <r>
          <rPr>
            <b/>
            <sz val="9"/>
            <color indexed="81"/>
            <rFont val="Tahoma"/>
            <charset val="1"/>
          </rPr>
          <t xml:space="preserve">[Unit: PURE]
[Scale: Actuals]
</t>
        </r>
      </text>
    </comment>
    <comment ref="I57" authorId="0">
      <text>
        <r>
          <rPr>
            <b/>
            <sz val="9"/>
            <color indexed="81"/>
            <rFont val="Tahoma"/>
            <charset val="1"/>
          </rPr>
          <t xml:space="preserve">[Unit: PURE]
[Scale: Actuals]
</t>
        </r>
      </text>
    </comment>
    <comment ref="J57" authorId="1">
      <text>
        <r>
          <rPr>
            <b/>
            <sz val="9"/>
            <color indexed="81"/>
            <rFont val="Tahoma"/>
            <charset val="1"/>
          </rPr>
          <t xml:space="preserve">[Date Format: dd/MM/yyyy]Please double click to show the popup
</t>
        </r>
      </text>
    </comment>
    <comment ref="K57" authorId="2">
      <text>
        <r>
          <rPr>
            <b/>
            <sz val="9"/>
            <color indexed="81"/>
            <rFont val="Tahoma"/>
            <family val="2"/>
          </rPr>
          <t xml:space="preserve">[Date Format: dd/MM/yyyy]Please double click to show the popup
[Primary: Date of maturity]
</t>
        </r>
      </text>
    </comment>
    <comment ref="L57" authorId="1">
      <text>
        <r>
          <rPr>
            <b/>
            <sz val="9"/>
            <color indexed="81"/>
            <rFont val="Tahoma"/>
            <charset val="1"/>
          </rPr>
          <t xml:space="preserve">[Primary: Residual maturity]
</t>
        </r>
      </text>
    </comment>
    <comment ref="I58" authorId="0">
      <text>
        <r>
          <rPr>
            <b/>
            <sz val="9"/>
            <color indexed="81"/>
            <rFont val="Tahoma"/>
            <charset val="1"/>
          </rPr>
          <t xml:space="preserve">[Unit: PURE]
[Scale: Actuals]
</t>
        </r>
      </text>
    </comment>
    <comment ref="J58" authorId="2">
      <text>
        <r>
          <rPr>
            <b/>
            <sz val="9"/>
            <color indexed="81"/>
            <rFont val="Tahoma"/>
            <family val="2"/>
          </rPr>
          <t xml:space="preserve">[Date Format: dd/MM/yyyy]Please double click to show the popup
</t>
        </r>
      </text>
    </comment>
    <comment ref="K58" authorId="2">
      <text>
        <r>
          <rPr>
            <b/>
            <sz val="9"/>
            <color indexed="81"/>
            <rFont val="Tahoma"/>
            <family val="2"/>
          </rPr>
          <t xml:space="preserve">[Date Format: dd/MM/yyyy]Please double click to show the popup
[Primary: Date of maturity]
</t>
        </r>
      </text>
    </comment>
    <comment ref="L58" authorId="1">
      <text>
        <r>
          <rPr>
            <b/>
            <sz val="9"/>
            <color indexed="81"/>
            <rFont val="Tahoma"/>
            <charset val="1"/>
          </rPr>
          <t xml:space="preserve">[Primary: Residual maturity]
</t>
        </r>
      </text>
    </comment>
    <comment ref="I59" authorId="0">
      <text>
        <r>
          <rPr>
            <b/>
            <sz val="9"/>
            <color indexed="81"/>
            <rFont val="Tahoma"/>
            <charset val="1"/>
          </rPr>
          <t xml:space="preserve">[Unit: PURE]
[Scale: Actuals]
</t>
        </r>
      </text>
    </comment>
    <comment ref="J59" authorId="2">
      <text>
        <r>
          <rPr>
            <b/>
            <sz val="9"/>
            <color indexed="81"/>
            <rFont val="Tahoma"/>
            <family val="2"/>
          </rPr>
          <t xml:space="preserve">[Date Format: dd/MM/yyyy]Please double click to show the popup
</t>
        </r>
      </text>
    </comment>
    <comment ref="K59" authorId="2">
      <text>
        <r>
          <rPr>
            <b/>
            <sz val="9"/>
            <color indexed="81"/>
            <rFont val="Tahoma"/>
            <family val="2"/>
          </rPr>
          <t xml:space="preserve">[Date Format: dd/MM/yyyy]Please double click to show the popup
[Primary: Date of maturity]
</t>
        </r>
      </text>
    </comment>
    <comment ref="L59" authorId="1">
      <text>
        <r>
          <rPr>
            <b/>
            <sz val="9"/>
            <color indexed="81"/>
            <rFont val="Tahoma"/>
            <charset val="1"/>
          </rPr>
          <t xml:space="preserve">[Primary: Residual maturity]
</t>
        </r>
      </text>
    </comment>
    <comment ref="L60" authorId="0">
      <text>
        <r>
          <rPr>
            <b/>
            <sz val="9"/>
            <color indexed="81"/>
            <rFont val="Tahoma"/>
            <charset val="1"/>
          </rPr>
          <t xml:space="preserve">[Unit: PURE]
[Scale: Actuals]
[Primary: Average rate of interest]
</t>
        </r>
      </text>
    </comment>
    <comment ref="L62" authorId="0">
      <text>
        <r>
          <rPr>
            <b/>
            <sz val="9"/>
            <color indexed="81"/>
            <rFont val="Tahoma"/>
            <charset val="1"/>
          </rPr>
          <t xml:space="preserve">[Unit: PURE]
[Scale: Actuals]
</t>
        </r>
      </text>
    </comment>
    <comment ref="L63" authorId="0">
      <text>
        <r>
          <rPr>
            <b/>
            <sz val="9"/>
            <color indexed="81"/>
            <rFont val="Tahoma"/>
            <charset val="1"/>
          </rPr>
          <t xml:space="preserve">[Unit: PURE]
[Scale: Actuals]
</t>
        </r>
      </text>
    </comment>
    <comment ref="L64" authorId="0">
      <text>
        <r>
          <rPr>
            <b/>
            <sz val="9"/>
            <color indexed="81"/>
            <rFont val="Tahoma"/>
            <charset val="1"/>
          </rPr>
          <t xml:space="preserve">[Unit: PURE]
[Scale: Actuals]
</t>
        </r>
      </text>
    </comment>
    <comment ref="L65" authorId="0">
      <text>
        <r>
          <rPr>
            <b/>
            <sz val="9"/>
            <color indexed="81"/>
            <rFont val="Tahoma"/>
            <charset val="1"/>
          </rPr>
          <t xml:space="preserve">[Unit: PURE]
[Scale: Actuals]
</t>
        </r>
      </text>
    </comment>
    <comment ref="I67" authorId="0">
      <text>
        <r>
          <rPr>
            <b/>
            <sz val="9"/>
            <color indexed="81"/>
            <rFont val="Tahoma"/>
            <charset val="1"/>
          </rPr>
          <t xml:space="preserve">[Unit: PURE]
[Scale: Actuals]
</t>
        </r>
      </text>
    </comment>
    <comment ref="J67" authorId="1">
      <text>
        <r>
          <rPr>
            <b/>
            <sz val="9"/>
            <color indexed="81"/>
            <rFont val="Tahoma"/>
            <charset val="1"/>
          </rPr>
          <t xml:space="preserve">[Date Format: dd/MM/yyyy]Please double click to show the popup
</t>
        </r>
      </text>
    </comment>
    <comment ref="K67" authorId="2">
      <text>
        <r>
          <rPr>
            <b/>
            <sz val="9"/>
            <color indexed="81"/>
            <rFont val="Tahoma"/>
            <family val="2"/>
          </rPr>
          <t xml:space="preserve">[Date Format: dd/MM/yyyy]Please double click to show the popup
[Primary: Date of maturity]
</t>
        </r>
      </text>
    </comment>
    <comment ref="L67" authorId="1">
      <text>
        <r>
          <rPr>
            <b/>
            <sz val="9"/>
            <color indexed="81"/>
            <rFont val="Tahoma"/>
            <charset val="1"/>
          </rPr>
          <t xml:space="preserve">[Primary: Residual maturity]
</t>
        </r>
      </text>
    </comment>
    <comment ref="I68" authorId="0">
      <text>
        <r>
          <rPr>
            <b/>
            <sz val="9"/>
            <color indexed="81"/>
            <rFont val="Tahoma"/>
            <charset val="1"/>
          </rPr>
          <t xml:space="preserve">[Unit: PURE]
[Scale: Actuals]
</t>
        </r>
      </text>
    </comment>
    <comment ref="J68" authorId="2">
      <text>
        <r>
          <rPr>
            <b/>
            <sz val="9"/>
            <color indexed="81"/>
            <rFont val="Tahoma"/>
            <family val="2"/>
          </rPr>
          <t xml:space="preserve">[Date Format: dd/MM/yyyy]Please double click to show the popup
</t>
        </r>
      </text>
    </comment>
    <comment ref="K68" authorId="2">
      <text>
        <r>
          <rPr>
            <b/>
            <sz val="9"/>
            <color indexed="81"/>
            <rFont val="Tahoma"/>
            <family val="2"/>
          </rPr>
          <t xml:space="preserve">[Date Format: dd/MM/yyyy]Please double click to show the popup
[Primary: Date of maturity]
</t>
        </r>
      </text>
    </comment>
    <comment ref="L68" authorId="1">
      <text>
        <r>
          <rPr>
            <b/>
            <sz val="9"/>
            <color indexed="81"/>
            <rFont val="Tahoma"/>
            <charset val="1"/>
          </rPr>
          <t xml:space="preserve">[Primary: Residual maturity]
</t>
        </r>
      </text>
    </comment>
    <comment ref="I69" authorId="0">
      <text>
        <r>
          <rPr>
            <b/>
            <sz val="9"/>
            <color indexed="81"/>
            <rFont val="Tahoma"/>
            <charset val="1"/>
          </rPr>
          <t xml:space="preserve">[Unit: PURE]
[Scale: Actuals]
</t>
        </r>
      </text>
    </comment>
    <comment ref="J69" authorId="2">
      <text>
        <r>
          <rPr>
            <b/>
            <sz val="9"/>
            <color indexed="81"/>
            <rFont val="Tahoma"/>
            <family val="2"/>
          </rPr>
          <t xml:space="preserve">[Date Format: dd/MM/yyyy]Please double click to show the popup
</t>
        </r>
      </text>
    </comment>
    <comment ref="K69" authorId="2">
      <text>
        <r>
          <rPr>
            <b/>
            <sz val="9"/>
            <color indexed="81"/>
            <rFont val="Tahoma"/>
            <family val="2"/>
          </rPr>
          <t xml:space="preserve">[Date Format: dd/MM/yyyy]Please double click to show the popup
[Primary: Date of maturity]
</t>
        </r>
      </text>
    </comment>
    <comment ref="L69" authorId="1">
      <text>
        <r>
          <rPr>
            <b/>
            <sz val="9"/>
            <color indexed="81"/>
            <rFont val="Tahoma"/>
            <charset val="1"/>
          </rPr>
          <t xml:space="preserve">[Primary: Residual maturity]
</t>
        </r>
      </text>
    </comment>
    <comment ref="L70" authorId="0">
      <text>
        <r>
          <rPr>
            <b/>
            <sz val="9"/>
            <color indexed="81"/>
            <rFont val="Tahoma"/>
            <charset val="1"/>
          </rPr>
          <t xml:space="preserve">[Unit: PURE]
[Scale: Actuals]
[Primary: Average rate of interest]
</t>
        </r>
      </text>
    </comment>
    <comment ref="L72" authorId="0">
      <text>
        <r>
          <rPr>
            <b/>
            <sz val="9"/>
            <color indexed="81"/>
            <rFont val="Tahoma"/>
            <charset val="1"/>
          </rPr>
          <t xml:space="preserve">[Unit: PURE]
[Scale: Actuals]
</t>
        </r>
      </text>
    </comment>
    <comment ref="L73" authorId="0">
      <text>
        <r>
          <rPr>
            <b/>
            <sz val="9"/>
            <color indexed="81"/>
            <rFont val="Tahoma"/>
            <charset val="1"/>
          </rPr>
          <t xml:space="preserve">[Unit: PURE]
[Scale: Actuals]
</t>
        </r>
      </text>
    </comment>
    <comment ref="L74"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I77" authorId="0">
      <text>
        <r>
          <rPr>
            <b/>
            <sz val="9"/>
            <color indexed="81"/>
            <rFont val="Tahoma"/>
            <charset val="1"/>
          </rPr>
          <t xml:space="preserve">[Unit: PURE]
[Scale: Actuals]
</t>
        </r>
      </text>
    </comment>
    <comment ref="J77" authorId="1">
      <text>
        <r>
          <rPr>
            <b/>
            <sz val="9"/>
            <color indexed="81"/>
            <rFont val="Tahoma"/>
            <charset val="1"/>
          </rPr>
          <t xml:space="preserve">[Date Format: dd/MM/yyyy]Please double click to show the popup
</t>
        </r>
      </text>
    </comment>
    <comment ref="K77" authorId="2">
      <text>
        <r>
          <rPr>
            <b/>
            <sz val="9"/>
            <color indexed="81"/>
            <rFont val="Tahoma"/>
            <family val="2"/>
          </rPr>
          <t xml:space="preserve">[Date Format: dd/MM/yyyy]Please double click to show the popup
[Primary: Date of maturity]
</t>
        </r>
      </text>
    </comment>
    <comment ref="L77" authorId="1">
      <text>
        <r>
          <rPr>
            <b/>
            <sz val="9"/>
            <color indexed="81"/>
            <rFont val="Tahoma"/>
            <charset val="1"/>
          </rPr>
          <t xml:space="preserve">[Primary: Residual maturity]
</t>
        </r>
      </text>
    </comment>
    <comment ref="I78" authorId="0">
      <text>
        <r>
          <rPr>
            <b/>
            <sz val="9"/>
            <color indexed="81"/>
            <rFont val="Tahoma"/>
            <charset val="1"/>
          </rPr>
          <t xml:space="preserve">[Unit: PURE]
[Scale: Actuals]
</t>
        </r>
      </text>
    </comment>
    <comment ref="J78" authorId="2">
      <text>
        <r>
          <rPr>
            <b/>
            <sz val="9"/>
            <color indexed="81"/>
            <rFont val="Tahoma"/>
            <family val="2"/>
          </rPr>
          <t xml:space="preserve">[Date Format: dd/MM/yyyy]Please double click to show the popup
</t>
        </r>
      </text>
    </comment>
    <comment ref="K78" authorId="2">
      <text>
        <r>
          <rPr>
            <b/>
            <sz val="9"/>
            <color indexed="81"/>
            <rFont val="Tahoma"/>
            <family val="2"/>
          </rPr>
          <t xml:space="preserve">[Date Format: dd/MM/yyyy]Please double click to show the popup
[Primary: Date of maturity]
</t>
        </r>
      </text>
    </comment>
    <comment ref="L78" authorId="1">
      <text>
        <r>
          <rPr>
            <b/>
            <sz val="9"/>
            <color indexed="81"/>
            <rFont val="Tahoma"/>
            <charset val="1"/>
          </rPr>
          <t xml:space="preserve">[Primary: Residual maturity]
</t>
        </r>
      </text>
    </comment>
    <comment ref="I79" authorId="0">
      <text>
        <r>
          <rPr>
            <b/>
            <sz val="9"/>
            <color indexed="81"/>
            <rFont val="Tahoma"/>
            <charset val="1"/>
          </rPr>
          <t xml:space="preserve">[Unit: PURE]
[Scale: Actuals]
</t>
        </r>
      </text>
    </comment>
    <comment ref="J79" authorId="2">
      <text>
        <r>
          <rPr>
            <b/>
            <sz val="9"/>
            <color indexed="81"/>
            <rFont val="Tahoma"/>
            <family val="2"/>
          </rPr>
          <t xml:space="preserve">[Date Format: dd/MM/yyyy]Please double click to show the popup
</t>
        </r>
      </text>
    </comment>
    <comment ref="K79" authorId="2">
      <text>
        <r>
          <rPr>
            <b/>
            <sz val="9"/>
            <color indexed="81"/>
            <rFont val="Tahoma"/>
            <family val="2"/>
          </rPr>
          <t xml:space="preserve">[Date Format: dd/MM/yyyy]Please double click to show the popup
[Primary: Date of maturity]
</t>
        </r>
      </text>
    </comment>
    <comment ref="L79" authorId="1">
      <text>
        <r>
          <rPr>
            <b/>
            <sz val="9"/>
            <color indexed="81"/>
            <rFont val="Tahoma"/>
            <charset val="1"/>
          </rPr>
          <t xml:space="preserve">[Primary: Residual maturity]
</t>
        </r>
      </text>
    </comment>
    <comment ref="L80" authorId="0">
      <text>
        <r>
          <rPr>
            <b/>
            <sz val="9"/>
            <color indexed="81"/>
            <rFont val="Tahoma"/>
            <charset val="1"/>
          </rPr>
          <t xml:space="preserve">[Unit: PURE]
[Scale: Actuals]
[Primary: Average rate of interest]
</t>
        </r>
      </text>
    </comment>
    <comment ref="L82" authorId="0">
      <text>
        <r>
          <rPr>
            <b/>
            <sz val="9"/>
            <color indexed="81"/>
            <rFont val="Tahoma"/>
            <charset val="1"/>
          </rPr>
          <t xml:space="preserve">[Unit: PURE]
[Scale: Actuals]
</t>
        </r>
      </text>
    </comment>
    <comment ref="L83" authorId="0">
      <text>
        <r>
          <rPr>
            <b/>
            <sz val="9"/>
            <color indexed="81"/>
            <rFont val="Tahoma"/>
            <charset val="1"/>
          </rPr>
          <t xml:space="preserve">[Unit: PURE]
[Scale: Actuals]
</t>
        </r>
      </text>
    </comment>
    <comment ref="L84" authorId="0">
      <text>
        <r>
          <rPr>
            <b/>
            <sz val="9"/>
            <color indexed="81"/>
            <rFont val="Tahoma"/>
            <charset val="1"/>
          </rPr>
          <t xml:space="preserve">[Unit: PURE]
[Scale: Actuals]
</t>
        </r>
      </text>
    </comment>
    <comment ref="L85" authorId="0">
      <text>
        <r>
          <rPr>
            <b/>
            <sz val="9"/>
            <color indexed="81"/>
            <rFont val="Tahoma"/>
            <charset val="1"/>
          </rPr>
          <t xml:space="preserve">[Unit: PURE]
[Scale: Actuals]
</t>
        </r>
      </text>
    </comment>
    <comment ref="I87" authorId="0">
      <text>
        <r>
          <rPr>
            <b/>
            <sz val="9"/>
            <color indexed="81"/>
            <rFont val="Tahoma"/>
            <charset val="1"/>
          </rPr>
          <t xml:space="preserve">[Unit: PURE]
[Scale: Actuals]
</t>
        </r>
      </text>
    </comment>
    <comment ref="J87" authorId="1">
      <text>
        <r>
          <rPr>
            <b/>
            <sz val="9"/>
            <color indexed="81"/>
            <rFont val="Tahoma"/>
            <charset val="1"/>
          </rPr>
          <t xml:space="preserve">[Date Format: dd/MM/yyyy]Please double click to show the popup
</t>
        </r>
      </text>
    </comment>
    <comment ref="K87" authorId="2">
      <text>
        <r>
          <rPr>
            <b/>
            <sz val="9"/>
            <color indexed="81"/>
            <rFont val="Tahoma"/>
            <family val="2"/>
          </rPr>
          <t xml:space="preserve">[Date Format: dd/MM/yyyy]Please double click to show the popup
[Primary: Date of maturity]
</t>
        </r>
      </text>
    </comment>
    <comment ref="L87" authorId="1">
      <text>
        <r>
          <rPr>
            <b/>
            <sz val="9"/>
            <color indexed="81"/>
            <rFont val="Tahoma"/>
            <charset val="1"/>
          </rPr>
          <t xml:space="preserve">[Primary: Residual maturity]
</t>
        </r>
      </text>
    </comment>
    <comment ref="I88" authorId="0">
      <text>
        <r>
          <rPr>
            <b/>
            <sz val="9"/>
            <color indexed="81"/>
            <rFont val="Tahoma"/>
            <charset val="1"/>
          </rPr>
          <t xml:space="preserve">[Unit: PURE]
[Scale: Actuals]
</t>
        </r>
      </text>
    </comment>
    <comment ref="J88" authorId="2">
      <text>
        <r>
          <rPr>
            <b/>
            <sz val="9"/>
            <color indexed="81"/>
            <rFont val="Tahoma"/>
            <family val="2"/>
          </rPr>
          <t xml:space="preserve">[Date Format: dd/MM/yyyy]Please double click to show the popup
</t>
        </r>
      </text>
    </comment>
    <comment ref="K88" authorId="2">
      <text>
        <r>
          <rPr>
            <b/>
            <sz val="9"/>
            <color indexed="81"/>
            <rFont val="Tahoma"/>
            <family val="2"/>
          </rPr>
          <t xml:space="preserve">[Date Format: dd/MM/yyyy]Please double click to show the popup
[Primary: Date of maturity]
</t>
        </r>
      </text>
    </comment>
    <comment ref="L88" authorId="1">
      <text>
        <r>
          <rPr>
            <b/>
            <sz val="9"/>
            <color indexed="81"/>
            <rFont val="Tahoma"/>
            <charset val="1"/>
          </rPr>
          <t xml:space="preserve">[Primary: Residual maturity]
</t>
        </r>
      </text>
    </comment>
    <comment ref="I89" authorId="0">
      <text>
        <r>
          <rPr>
            <b/>
            <sz val="9"/>
            <color indexed="81"/>
            <rFont val="Tahoma"/>
            <charset val="1"/>
          </rPr>
          <t xml:space="preserve">[Unit: PURE]
[Scale: Actuals]
</t>
        </r>
      </text>
    </comment>
    <comment ref="J89" authorId="2">
      <text>
        <r>
          <rPr>
            <b/>
            <sz val="9"/>
            <color indexed="81"/>
            <rFont val="Tahoma"/>
            <family val="2"/>
          </rPr>
          <t xml:space="preserve">[Date Format: dd/MM/yyyy]Please double click to show the popup
</t>
        </r>
      </text>
    </comment>
    <comment ref="K89" authorId="2">
      <text>
        <r>
          <rPr>
            <b/>
            <sz val="9"/>
            <color indexed="81"/>
            <rFont val="Tahoma"/>
            <family val="2"/>
          </rPr>
          <t xml:space="preserve">[Date Format: dd/MM/yyyy]Please double click to show the popup
[Primary: Date of maturity]
</t>
        </r>
      </text>
    </comment>
    <comment ref="L89" authorId="1">
      <text>
        <r>
          <rPr>
            <b/>
            <sz val="9"/>
            <color indexed="81"/>
            <rFont val="Tahoma"/>
            <charset val="1"/>
          </rPr>
          <t xml:space="preserve">[Primary: Residual maturity]
</t>
        </r>
      </text>
    </comment>
    <comment ref="L90" authorId="0">
      <text>
        <r>
          <rPr>
            <b/>
            <sz val="9"/>
            <color indexed="81"/>
            <rFont val="Tahoma"/>
            <charset val="1"/>
          </rPr>
          <t xml:space="preserve">[Unit: PURE]
[Scale: Actuals]
[Primary: Average rate of interest]
</t>
        </r>
      </text>
    </comment>
    <comment ref="L92" authorId="0">
      <text>
        <r>
          <rPr>
            <b/>
            <sz val="9"/>
            <color indexed="81"/>
            <rFont val="Tahoma"/>
            <charset val="1"/>
          </rPr>
          <t xml:space="preserve">[Unit: PURE]
[Scale: Actuals]
</t>
        </r>
      </text>
    </comment>
    <comment ref="L93" authorId="0">
      <text>
        <r>
          <rPr>
            <b/>
            <sz val="9"/>
            <color indexed="81"/>
            <rFont val="Tahoma"/>
            <charset val="1"/>
          </rPr>
          <t xml:space="preserve">[Unit: PURE]
[Scale: Actuals]
</t>
        </r>
      </text>
    </comment>
    <comment ref="L94" authorId="0">
      <text>
        <r>
          <rPr>
            <b/>
            <sz val="9"/>
            <color indexed="81"/>
            <rFont val="Tahoma"/>
            <charset val="1"/>
          </rPr>
          <t xml:space="preserve">[Unit: PURE]
[Scale: Actuals]
</t>
        </r>
      </text>
    </comment>
    <comment ref="L95" authorId="0">
      <text>
        <r>
          <rPr>
            <b/>
            <sz val="9"/>
            <color indexed="81"/>
            <rFont val="Tahoma"/>
            <charset val="1"/>
          </rPr>
          <t xml:space="preserve">[Unit: PURE]
[Scale: Actuals]
</t>
        </r>
      </text>
    </comment>
    <comment ref="I97" authorId="0">
      <text>
        <r>
          <rPr>
            <b/>
            <sz val="9"/>
            <color indexed="81"/>
            <rFont val="Tahoma"/>
            <charset val="1"/>
          </rPr>
          <t xml:space="preserve">[Unit: PURE]
[Scale: Actuals]
</t>
        </r>
      </text>
    </comment>
    <comment ref="J97" authorId="1">
      <text>
        <r>
          <rPr>
            <b/>
            <sz val="9"/>
            <color indexed="81"/>
            <rFont val="Tahoma"/>
            <charset val="1"/>
          </rPr>
          <t xml:space="preserve">[Date Format: dd/MM/yyyy]Please double click to show the popup
</t>
        </r>
      </text>
    </comment>
    <comment ref="K97" authorId="2">
      <text>
        <r>
          <rPr>
            <b/>
            <sz val="9"/>
            <color indexed="81"/>
            <rFont val="Tahoma"/>
            <family val="2"/>
          </rPr>
          <t xml:space="preserve">[Date Format: dd/MM/yyyy]Please double click to show the popup
[Primary: Date of maturity]
</t>
        </r>
      </text>
    </comment>
    <comment ref="L97" authorId="1">
      <text>
        <r>
          <rPr>
            <b/>
            <sz val="9"/>
            <color indexed="81"/>
            <rFont val="Tahoma"/>
            <charset val="1"/>
          </rPr>
          <t xml:space="preserve">[Primary: Residual maturity]
</t>
        </r>
      </text>
    </comment>
    <comment ref="I98" authorId="0">
      <text>
        <r>
          <rPr>
            <b/>
            <sz val="9"/>
            <color indexed="81"/>
            <rFont val="Tahoma"/>
            <charset val="1"/>
          </rPr>
          <t xml:space="preserve">[Unit: PURE]
[Scale: Actuals]
</t>
        </r>
      </text>
    </comment>
    <comment ref="J98" authorId="2">
      <text>
        <r>
          <rPr>
            <b/>
            <sz val="9"/>
            <color indexed="81"/>
            <rFont val="Tahoma"/>
            <family val="2"/>
          </rPr>
          <t xml:space="preserve">[Date Format: dd/MM/yyyy]Please double click to show the popup
</t>
        </r>
      </text>
    </comment>
    <comment ref="K98" authorId="2">
      <text>
        <r>
          <rPr>
            <b/>
            <sz val="9"/>
            <color indexed="81"/>
            <rFont val="Tahoma"/>
            <family val="2"/>
          </rPr>
          <t xml:space="preserve">[Date Format: dd/MM/yyyy]Please double click to show the popup
[Primary: Date of maturity]
</t>
        </r>
      </text>
    </comment>
    <comment ref="L98" authorId="1">
      <text>
        <r>
          <rPr>
            <b/>
            <sz val="9"/>
            <color indexed="81"/>
            <rFont val="Tahoma"/>
            <charset val="1"/>
          </rPr>
          <t xml:space="preserve">[Primary: Residual maturity]
</t>
        </r>
      </text>
    </comment>
    <comment ref="I99" authorId="0">
      <text>
        <r>
          <rPr>
            <b/>
            <sz val="9"/>
            <color indexed="81"/>
            <rFont val="Tahoma"/>
            <charset val="1"/>
          </rPr>
          <t xml:space="preserve">[Unit: PURE]
[Scale: Actuals]
</t>
        </r>
      </text>
    </comment>
    <comment ref="J99" authorId="2">
      <text>
        <r>
          <rPr>
            <b/>
            <sz val="9"/>
            <color indexed="81"/>
            <rFont val="Tahoma"/>
            <family val="2"/>
          </rPr>
          <t xml:space="preserve">[Date Format: dd/MM/yyyy]Please double click to show the popup
</t>
        </r>
      </text>
    </comment>
    <comment ref="K99" authorId="2">
      <text>
        <r>
          <rPr>
            <b/>
            <sz val="9"/>
            <color indexed="81"/>
            <rFont val="Tahoma"/>
            <family val="2"/>
          </rPr>
          <t xml:space="preserve">[Date Format: dd/MM/yyyy]Please double click to show the popup
[Primary: Date of maturity]
</t>
        </r>
      </text>
    </comment>
    <comment ref="L99" authorId="1">
      <text>
        <r>
          <rPr>
            <b/>
            <sz val="9"/>
            <color indexed="81"/>
            <rFont val="Tahoma"/>
            <charset val="1"/>
          </rPr>
          <t xml:space="preserve">[Primary: Residual maturity]
</t>
        </r>
      </text>
    </comment>
    <comment ref="L100" authorId="0">
      <text>
        <r>
          <rPr>
            <b/>
            <sz val="9"/>
            <color indexed="81"/>
            <rFont val="Tahoma"/>
            <charset val="1"/>
          </rPr>
          <t xml:space="preserve">[Unit: PURE]
[Scale: Actuals]
[Primary: Average rate of interest]
</t>
        </r>
      </text>
    </comment>
    <comment ref="L102" authorId="0">
      <text>
        <r>
          <rPr>
            <b/>
            <sz val="9"/>
            <color indexed="81"/>
            <rFont val="Tahoma"/>
            <charset val="1"/>
          </rPr>
          <t xml:space="preserve">[Unit: PURE]
[Scale: Actuals]
</t>
        </r>
      </text>
    </comment>
    <comment ref="L103" authorId="0">
      <text>
        <r>
          <rPr>
            <b/>
            <sz val="9"/>
            <color indexed="81"/>
            <rFont val="Tahoma"/>
            <charset val="1"/>
          </rPr>
          <t xml:space="preserve">[Unit: PURE]
[Scale: Actuals]
</t>
        </r>
      </text>
    </comment>
    <comment ref="L104" authorId="0">
      <text>
        <r>
          <rPr>
            <b/>
            <sz val="9"/>
            <color indexed="81"/>
            <rFont val="Tahoma"/>
            <charset val="1"/>
          </rPr>
          <t xml:space="preserve">[Unit: PURE]
[Scale: Actuals]
</t>
        </r>
      </text>
    </comment>
    <comment ref="L105" authorId="0">
      <text>
        <r>
          <rPr>
            <b/>
            <sz val="9"/>
            <color indexed="81"/>
            <rFont val="Tahoma"/>
            <charset val="1"/>
          </rPr>
          <t xml:space="preserve">[Unit: PURE]
[Scale: Actuals]
</t>
        </r>
      </text>
    </comment>
    <comment ref="I107" authorId="0">
      <text>
        <r>
          <rPr>
            <b/>
            <sz val="9"/>
            <color indexed="81"/>
            <rFont val="Tahoma"/>
            <charset val="1"/>
          </rPr>
          <t xml:space="preserve">[Unit: PURE]
[Scale: Actuals]
</t>
        </r>
      </text>
    </comment>
    <comment ref="J107" authorId="1">
      <text>
        <r>
          <rPr>
            <b/>
            <sz val="9"/>
            <color indexed="81"/>
            <rFont val="Tahoma"/>
            <charset val="1"/>
          </rPr>
          <t xml:space="preserve">[Date Format: dd/MM/yyyy]Please double click to show the popup
</t>
        </r>
      </text>
    </comment>
    <comment ref="K107" authorId="2">
      <text>
        <r>
          <rPr>
            <b/>
            <sz val="9"/>
            <color indexed="81"/>
            <rFont val="Tahoma"/>
            <family val="2"/>
          </rPr>
          <t xml:space="preserve">[Date Format: dd/MM/yyyy]Please double click to show the popup
[Primary: Date of maturity]
</t>
        </r>
      </text>
    </comment>
    <comment ref="L107" authorId="1">
      <text>
        <r>
          <rPr>
            <b/>
            <sz val="9"/>
            <color indexed="81"/>
            <rFont val="Tahoma"/>
            <charset val="1"/>
          </rPr>
          <t xml:space="preserve">[Primary: Residual maturity]
</t>
        </r>
      </text>
    </comment>
    <comment ref="I108" authorId="0">
      <text>
        <r>
          <rPr>
            <b/>
            <sz val="9"/>
            <color indexed="81"/>
            <rFont val="Tahoma"/>
            <charset val="1"/>
          </rPr>
          <t xml:space="preserve">[Unit: PURE]
[Scale: Actuals]
</t>
        </r>
      </text>
    </comment>
    <comment ref="J108" authorId="2">
      <text>
        <r>
          <rPr>
            <b/>
            <sz val="9"/>
            <color indexed="81"/>
            <rFont val="Tahoma"/>
            <family val="2"/>
          </rPr>
          <t xml:space="preserve">[Date Format: dd/MM/yyyy]Please double click to show the popup
</t>
        </r>
      </text>
    </comment>
    <comment ref="K108" authorId="2">
      <text>
        <r>
          <rPr>
            <b/>
            <sz val="9"/>
            <color indexed="81"/>
            <rFont val="Tahoma"/>
            <family val="2"/>
          </rPr>
          <t xml:space="preserve">[Date Format: dd/MM/yyyy]Please double click to show the popup
[Primary: Date of maturity]
</t>
        </r>
      </text>
    </comment>
    <comment ref="L108" authorId="1">
      <text>
        <r>
          <rPr>
            <b/>
            <sz val="9"/>
            <color indexed="81"/>
            <rFont val="Tahoma"/>
            <charset val="1"/>
          </rPr>
          <t xml:space="preserve">[Primary: Residual maturity]
</t>
        </r>
      </text>
    </comment>
    <comment ref="I109" authorId="0">
      <text>
        <r>
          <rPr>
            <b/>
            <sz val="9"/>
            <color indexed="81"/>
            <rFont val="Tahoma"/>
            <charset val="1"/>
          </rPr>
          <t xml:space="preserve">[Unit: PURE]
[Scale: Actuals]
</t>
        </r>
      </text>
    </comment>
    <comment ref="J109" authorId="2">
      <text>
        <r>
          <rPr>
            <b/>
            <sz val="9"/>
            <color indexed="81"/>
            <rFont val="Tahoma"/>
            <family val="2"/>
          </rPr>
          <t xml:space="preserve">[Date Format: dd/MM/yyyy]Please double click to show the popup
</t>
        </r>
      </text>
    </comment>
    <comment ref="K109" authorId="2">
      <text>
        <r>
          <rPr>
            <b/>
            <sz val="9"/>
            <color indexed="81"/>
            <rFont val="Tahoma"/>
            <family val="2"/>
          </rPr>
          <t xml:space="preserve">[Date Format: dd/MM/yyyy]Please double click to show the popup
[Primary: Date of maturity]
</t>
        </r>
      </text>
    </comment>
    <comment ref="L109" authorId="1">
      <text>
        <r>
          <rPr>
            <b/>
            <sz val="9"/>
            <color indexed="81"/>
            <rFont val="Tahoma"/>
            <charset val="1"/>
          </rPr>
          <t xml:space="preserve">[Primary: Residual maturity]
</t>
        </r>
      </text>
    </comment>
    <comment ref="L110" authorId="0">
      <text>
        <r>
          <rPr>
            <b/>
            <sz val="9"/>
            <color indexed="81"/>
            <rFont val="Tahoma"/>
            <charset val="1"/>
          </rPr>
          <t xml:space="preserve">[Unit: PURE]
[Scale: Actuals]
[Primary: Average rate of interest]
</t>
        </r>
      </text>
    </comment>
    <comment ref="L112" authorId="0">
      <text>
        <r>
          <rPr>
            <b/>
            <sz val="9"/>
            <color indexed="81"/>
            <rFont val="Tahoma"/>
            <charset val="1"/>
          </rPr>
          <t xml:space="preserve">[Unit: PURE]
[Scale: Actuals]
</t>
        </r>
      </text>
    </comment>
    <comment ref="L113" authorId="0">
      <text>
        <r>
          <rPr>
            <b/>
            <sz val="9"/>
            <color indexed="81"/>
            <rFont val="Tahoma"/>
            <charset val="1"/>
          </rPr>
          <t xml:space="preserve">[Unit: PURE]
[Scale: Actuals]
</t>
        </r>
      </text>
    </comment>
    <comment ref="L114" authorId="0">
      <text>
        <r>
          <rPr>
            <b/>
            <sz val="9"/>
            <color indexed="81"/>
            <rFont val="Tahoma"/>
            <charset val="1"/>
          </rPr>
          <t xml:space="preserve">[Unit: PURE]
[Scale: Actuals]
</t>
        </r>
      </text>
    </comment>
    <comment ref="L115" authorId="0">
      <text>
        <r>
          <rPr>
            <b/>
            <sz val="9"/>
            <color indexed="81"/>
            <rFont val="Tahoma"/>
            <charset val="1"/>
          </rPr>
          <t xml:space="preserve">[Unit: PURE]
[Scale: Actuals]
</t>
        </r>
      </text>
    </comment>
    <comment ref="I117" authorId="0">
      <text>
        <r>
          <rPr>
            <b/>
            <sz val="9"/>
            <color indexed="81"/>
            <rFont val="Tahoma"/>
            <charset val="1"/>
          </rPr>
          <t xml:space="preserve">[Unit: PURE]
[Scale: Actuals]
</t>
        </r>
      </text>
    </comment>
    <comment ref="J117" authorId="1">
      <text>
        <r>
          <rPr>
            <b/>
            <sz val="9"/>
            <color indexed="81"/>
            <rFont val="Tahoma"/>
            <charset val="1"/>
          </rPr>
          <t xml:space="preserve">[Date Format: dd/MM/yyyy]Please double click to show the popup
</t>
        </r>
      </text>
    </comment>
    <comment ref="K117" authorId="2">
      <text>
        <r>
          <rPr>
            <b/>
            <sz val="9"/>
            <color indexed="81"/>
            <rFont val="Tahoma"/>
            <family val="2"/>
          </rPr>
          <t xml:space="preserve">[Date Format: dd/MM/yyyy]Please double click to show the popup
[Primary: Date of maturity]
</t>
        </r>
      </text>
    </comment>
    <comment ref="L117" authorId="1">
      <text>
        <r>
          <rPr>
            <b/>
            <sz val="9"/>
            <color indexed="81"/>
            <rFont val="Tahoma"/>
            <charset val="1"/>
          </rPr>
          <t xml:space="preserve">[Primary: Residual maturity]
</t>
        </r>
      </text>
    </comment>
    <comment ref="I118" authorId="0">
      <text>
        <r>
          <rPr>
            <b/>
            <sz val="9"/>
            <color indexed="81"/>
            <rFont val="Tahoma"/>
            <charset val="1"/>
          </rPr>
          <t xml:space="preserve">[Unit: PURE]
[Scale: Actuals]
</t>
        </r>
      </text>
    </comment>
    <comment ref="J118" authorId="2">
      <text>
        <r>
          <rPr>
            <b/>
            <sz val="9"/>
            <color indexed="81"/>
            <rFont val="Tahoma"/>
            <family val="2"/>
          </rPr>
          <t xml:space="preserve">[Date Format: dd/MM/yyyy]Please double click to show the popup
</t>
        </r>
      </text>
    </comment>
    <comment ref="K118" authorId="2">
      <text>
        <r>
          <rPr>
            <b/>
            <sz val="9"/>
            <color indexed="81"/>
            <rFont val="Tahoma"/>
            <family val="2"/>
          </rPr>
          <t xml:space="preserve">[Date Format: dd/MM/yyyy]Please double click to show the popup
[Primary: Date of maturity]
</t>
        </r>
      </text>
    </comment>
    <comment ref="L118" authorId="1">
      <text>
        <r>
          <rPr>
            <b/>
            <sz val="9"/>
            <color indexed="81"/>
            <rFont val="Tahoma"/>
            <charset val="1"/>
          </rPr>
          <t xml:space="preserve">[Primary: Residual maturity]
</t>
        </r>
      </text>
    </comment>
    <comment ref="I119" authorId="0">
      <text>
        <r>
          <rPr>
            <b/>
            <sz val="9"/>
            <color indexed="81"/>
            <rFont val="Tahoma"/>
            <charset val="1"/>
          </rPr>
          <t xml:space="preserve">[Unit: PURE]
[Scale: Actuals]
</t>
        </r>
      </text>
    </comment>
    <comment ref="J119" authorId="2">
      <text>
        <r>
          <rPr>
            <b/>
            <sz val="9"/>
            <color indexed="81"/>
            <rFont val="Tahoma"/>
            <family val="2"/>
          </rPr>
          <t xml:space="preserve">[Date Format: dd/MM/yyyy]Please double click to show the popup
</t>
        </r>
      </text>
    </comment>
    <comment ref="K119" authorId="2">
      <text>
        <r>
          <rPr>
            <b/>
            <sz val="9"/>
            <color indexed="81"/>
            <rFont val="Tahoma"/>
            <family val="2"/>
          </rPr>
          <t xml:space="preserve">[Date Format: dd/MM/yyyy]Please double click to show the popup
[Primary: Date of maturity]
</t>
        </r>
      </text>
    </comment>
    <comment ref="L119" authorId="1">
      <text>
        <r>
          <rPr>
            <b/>
            <sz val="9"/>
            <color indexed="81"/>
            <rFont val="Tahoma"/>
            <charset val="1"/>
          </rPr>
          <t xml:space="preserve">[Primary: Residual maturity]
</t>
        </r>
      </text>
    </comment>
    <comment ref="L120" authorId="0">
      <text>
        <r>
          <rPr>
            <b/>
            <sz val="9"/>
            <color indexed="81"/>
            <rFont val="Tahoma"/>
            <charset val="1"/>
          </rPr>
          <t xml:space="preserve">[Unit: PURE]
[Scale: Actuals]
[Primary: Average rate of interest]
</t>
        </r>
      </text>
    </comment>
    <comment ref="L122" authorId="0">
      <text>
        <r>
          <rPr>
            <b/>
            <sz val="9"/>
            <color indexed="81"/>
            <rFont val="Tahoma"/>
            <charset val="1"/>
          </rPr>
          <t xml:space="preserve">[Unit: PURE]
[Scale: Actuals]
</t>
        </r>
      </text>
    </comment>
    <comment ref="L123" authorId="0">
      <text>
        <r>
          <rPr>
            <b/>
            <sz val="9"/>
            <color indexed="81"/>
            <rFont val="Tahoma"/>
            <charset val="1"/>
          </rPr>
          <t xml:space="preserve">[Unit: PURE]
[Scale: Actuals]
</t>
        </r>
      </text>
    </comment>
    <comment ref="L124" authorId="0">
      <text>
        <r>
          <rPr>
            <b/>
            <sz val="9"/>
            <color indexed="81"/>
            <rFont val="Tahoma"/>
            <charset val="1"/>
          </rPr>
          <t xml:space="preserve">[Unit: PURE]
[Scale: Actuals]
</t>
        </r>
      </text>
    </comment>
    <comment ref="L125" authorId="0">
      <text>
        <r>
          <rPr>
            <b/>
            <sz val="9"/>
            <color indexed="81"/>
            <rFont val="Tahoma"/>
            <charset val="1"/>
          </rPr>
          <t xml:space="preserve">[Unit: PURE]
[Scale: Actuals]
</t>
        </r>
      </text>
    </comment>
    <comment ref="I127" authorId="0">
      <text>
        <r>
          <rPr>
            <b/>
            <sz val="9"/>
            <color indexed="81"/>
            <rFont val="Tahoma"/>
            <charset val="1"/>
          </rPr>
          <t xml:space="preserve">[Unit: PURE]
[Scale: Actuals]
</t>
        </r>
      </text>
    </comment>
    <comment ref="J127" authorId="1">
      <text>
        <r>
          <rPr>
            <b/>
            <sz val="9"/>
            <color indexed="81"/>
            <rFont val="Tahoma"/>
            <charset val="1"/>
          </rPr>
          <t xml:space="preserve">[Date Format: dd/MM/yyyy]Please double click to show the popup
</t>
        </r>
      </text>
    </comment>
    <comment ref="K127" authorId="2">
      <text>
        <r>
          <rPr>
            <b/>
            <sz val="9"/>
            <color indexed="81"/>
            <rFont val="Tahoma"/>
            <family val="2"/>
          </rPr>
          <t xml:space="preserve">[Date Format: dd/MM/yyyy]Please double click to show the popup
[Primary: Date of maturity]
</t>
        </r>
      </text>
    </comment>
    <comment ref="L127" authorId="1">
      <text>
        <r>
          <rPr>
            <b/>
            <sz val="9"/>
            <color indexed="81"/>
            <rFont val="Tahoma"/>
            <charset val="1"/>
          </rPr>
          <t xml:space="preserve">[Primary: Residual maturity]
</t>
        </r>
      </text>
    </comment>
    <comment ref="I128" authorId="0">
      <text>
        <r>
          <rPr>
            <b/>
            <sz val="9"/>
            <color indexed="81"/>
            <rFont val="Tahoma"/>
            <charset val="1"/>
          </rPr>
          <t xml:space="preserve">[Unit: PURE]
[Scale: Actuals]
</t>
        </r>
      </text>
    </comment>
    <comment ref="J128" authorId="2">
      <text>
        <r>
          <rPr>
            <b/>
            <sz val="9"/>
            <color indexed="81"/>
            <rFont val="Tahoma"/>
            <family val="2"/>
          </rPr>
          <t xml:space="preserve">[Date Format: dd/MM/yyyy]Please double click to show the popup
</t>
        </r>
      </text>
    </comment>
    <comment ref="K128" authorId="2">
      <text>
        <r>
          <rPr>
            <b/>
            <sz val="9"/>
            <color indexed="81"/>
            <rFont val="Tahoma"/>
            <family val="2"/>
          </rPr>
          <t xml:space="preserve">[Date Format: dd/MM/yyyy]Please double click to show the popup
[Primary: Date of maturity]
</t>
        </r>
      </text>
    </comment>
    <comment ref="L128" authorId="1">
      <text>
        <r>
          <rPr>
            <b/>
            <sz val="9"/>
            <color indexed="81"/>
            <rFont val="Tahoma"/>
            <charset val="1"/>
          </rPr>
          <t xml:space="preserve">[Primary: Residual maturity]
</t>
        </r>
      </text>
    </comment>
    <comment ref="I129" authorId="0">
      <text>
        <r>
          <rPr>
            <b/>
            <sz val="9"/>
            <color indexed="81"/>
            <rFont val="Tahoma"/>
            <charset val="1"/>
          </rPr>
          <t xml:space="preserve">[Unit: PURE]
[Scale: Actuals]
</t>
        </r>
      </text>
    </comment>
    <comment ref="J129" authorId="2">
      <text>
        <r>
          <rPr>
            <b/>
            <sz val="9"/>
            <color indexed="81"/>
            <rFont val="Tahoma"/>
            <family val="2"/>
          </rPr>
          <t xml:space="preserve">[Date Format: dd/MM/yyyy]Please double click to show the popup
</t>
        </r>
      </text>
    </comment>
    <comment ref="K129" authorId="2">
      <text>
        <r>
          <rPr>
            <b/>
            <sz val="9"/>
            <color indexed="81"/>
            <rFont val="Tahoma"/>
            <family val="2"/>
          </rPr>
          <t xml:space="preserve">[Date Format: dd/MM/yyyy]Please double click to show the popup
[Primary: Date of maturity]
</t>
        </r>
      </text>
    </comment>
    <comment ref="L129" authorId="1">
      <text>
        <r>
          <rPr>
            <b/>
            <sz val="9"/>
            <color indexed="81"/>
            <rFont val="Tahoma"/>
            <charset val="1"/>
          </rPr>
          <t xml:space="preserve">[Primary: Residual maturity]
</t>
        </r>
      </text>
    </comment>
    <comment ref="L130" authorId="0">
      <text>
        <r>
          <rPr>
            <b/>
            <sz val="9"/>
            <color indexed="81"/>
            <rFont val="Tahoma"/>
            <charset val="1"/>
          </rPr>
          <t xml:space="preserve">[Unit: PURE]
[Scale: Actuals]
[Primary: Average rate of interest]
</t>
        </r>
      </text>
    </comment>
    <comment ref="L132" authorId="0">
      <text>
        <r>
          <rPr>
            <b/>
            <sz val="9"/>
            <color indexed="81"/>
            <rFont val="Tahoma"/>
            <charset val="1"/>
          </rPr>
          <t xml:space="preserve">[Unit: PURE]
[Scale: Actuals]
</t>
        </r>
      </text>
    </comment>
    <comment ref="L133" authorId="0">
      <text>
        <r>
          <rPr>
            <b/>
            <sz val="9"/>
            <color indexed="81"/>
            <rFont val="Tahoma"/>
            <charset val="1"/>
          </rPr>
          <t xml:space="preserve">[Unit: PURE]
[Scale: Actuals]
</t>
        </r>
      </text>
    </comment>
    <comment ref="L134" authorId="0">
      <text>
        <r>
          <rPr>
            <b/>
            <sz val="9"/>
            <color indexed="81"/>
            <rFont val="Tahoma"/>
            <charset val="1"/>
          </rPr>
          <t xml:space="preserve">[Unit: PURE]
[Scale: Actuals]
</t>
        </r>
      </text>
    </comment>
    <comment ref="L135" authorId="0">
      <text>
        <r>
          <rPr>
            <b/>
            <sz val="9"/>
            <color indexed="81"/>
            <rFont val="Tahoma"/>
            <charset val="1"/>
          </rPr>
          <t xml:space="preserve">[Unit: PURE]
[Scale: Actuals]
</t>
        </r>
      </text>
    </comment>
    <comment ref="I137" authorId="0">
      <text>
        <r>
          <rPr>
            <b/>
            <sz val="9"/>
            <color indexed="81"/>
            <rFont val="Tahoma"/>
            <charset val="1"/>
          </rPr>
          <t xml:space="preserve">[Unit: PURE]
[Scale: Actuals]
</t>
        </r>
      </text>
    </comment>
    <comment ref="J137" authorId="1">
      <text>
        <r>
          <rPr>
            <b/>
            <sz val="9"/>
            <color indexed="81"/>
            <rFont val="Tahoma"/>
            <charset val="1"/>
          </rPr>
          <t xml:space="preserve">[Date Format: dd/MM/yyyy]Please double click to show the popup
</t>
        </r>
      </text>
    </comment>
    <comment ref="K137" authorId="2">
      <text>
        <r>
          <rPr>
            <b/>
            <sz val="9"/>
            <color indexed="81"/>
            <rFont val="Tahoma"/>
            <family val="2"/>
          </rPr>
          <t xml:space="preserve">[Date Format: dd/MM/yyyy]Please double click to show the popup
[Primary: Date of maturity]
</t>
        </r>
      </text>
    </comment>
    <comment ref="L137" authorId="1">
      <text>
        <r>
          <rPr>
            <b/>
            <sz val="9"/>
            <color indexed="81"/>
            <rFont val="Tahoma"/>
            <charset val="1"/>
          </rPr>
          <t xml:space="preserve">[Primary: Residual maturity]
</t>
        </r>
      </text>
    </comment>
    <comment ref="I138" authorId="0">
      <text>
        <r>
          <rPr>
            <b/>
            <sz val="9"/>
            <color indexed="81"/>
            <rFont val="Tahoma"/>
            <charset val="1"/>
          </rPr>
          <t xml:space="preserve">[Unit: PURE]
[Scale: Actuals]
</t>
        </r>
      </text>
    </comment>
    <comment ref="J138" authorId="2">
      <text>
        <r>
          <rPr>
            <b/>
            <sz val="9"/>
            <color indexed="81"/>
            <rFont val="Tahoma"/>
            <family val="2"/>
          </rPr>
          <t xml:space="preserve">[Date Format: dd/MM/yyyy]Please double click to show the popup
</t>
        </r>
      </text>
    </comment>
    <comment ref="K138" authorId="2">
      <text>
        <r>
          <rPr>
            <b/>
            <sz val="9"/>
            <color indexed="81"/>
            <rFont val="Tahoma"/>
            <family val="2"/>
          </rPr>
          <t xml:space="preserve">[Date Format: dd/MM/yyyy]Please double click to show the popup
[Primary: Date of maturity]
</t>
        </r>
      </text>
    </comment>
    <comment ref="L138" authorId="1">
      <text>
        <r>
          <rPr>
            <b/>
            <sz val="9"/>
            <color indexed="81"/>
            <rFont val="Tahoma"/>
            <charset val="1"/>
          </rPr>
          <t xml:space="preserve">[Primary: Residual maturity]
</t>
        </r>
      </text>
    </comment>
    <comment ref="I139" authorId="0">
      <text>
        <r>
          <rPr>
            <b/>
            <sz val="9"/>
            <color indexed="81"/>
            <rFont val="Tahoma"/>
            <charset val="1"/>
          </rPr>
          <t xml:space="preserve">[Unit: PURE]
[Scale: Actuals]
</t>
        </r>
      </text>
    </comment>
    <comment ref="J139" authorId="2">
      <text>
        <r>
          <rPr>
            <b/>
            <sz val="9"/>
            <color indexed="81"/>
            <rFont val="Tahoma"/>
            <family val="2"/>
          </rPr>
          <t xml:space="preserve">[Date Format: dd/MM/yyyy]Please double click to show the popup
</t>
        </r>
      </text>
    </comment>
    <comment ref="K139" authorId="2">
      <text>
        <r>
          <rPr>
            <b/>
            <sz val="9"/>
            <color indexed="81"/>
            <rFont val="Tahoma"/>
            <family val="2"/>
          </rPr>
          <t xml:space="preserve">[Date Format: dd/MM/yyyy]Please double click to show the popup
[Primary: Date of maturity]
</t>
        </r>
      </text>
    </comment>
    <comment ref="L139" authorId="1">
      <text>
        <r>
          <rPr>
            <b/>
            <sz val="9"/>
            <color indexed="81"/>
            <rFont val="Tahoma"/>
            <charset val="1"/>
          </rPr>
          <t xml:space="preserve">[Primary: Residual maturity]
</t>
        </r>
      </text>
    </comment>
    <comment ref="L140" authorId="0">
      <text>
        <r>
          <rPr>
            <b/>
            <sz val="9"/>
            <color indexed="81"/>
            <rFont val="Tahoma"/>
            <charset val="1"/>
          </rPr>
          <t xml:space="preserve">[Unit: PURE]
[Scale: Actuals]
[Primary: Average rate of interest]
</t>
        </r>
      </text>
    </comment>
    <comment ref="L142" authorId="0">
      <text>
        <r>
          <rPr>
            <b/>
            <sz val="9"/>
            <color indexed="81"/>
            <rFont val="Tahoma"/>
            <charset val="1"/>
          </rPr>
          <t xml:space="preserve">[Unit: PURE]
[Scale: Actuals]
</t>
        </r>
      </text>
    </comment>
    <comment ref="L143" authorId="0">
      <text>
        <r>
          <rPr>
            <b/>
            <sz val="9"/>
            <color indexed="81"/>
            <rFont val="Tahoma"/>
            <charset val="1"/>
          </rPr>
          <t xml:space="preserve">[Unit: PURE]
[Scale: Actuals]
</t>
        </r>
      </text>
    </comment>
    <comment ref="L144" authorId="0">
      <text>
        <r>
          <rPr>
            <b/>
            <sz val="9"/>
            <color indexed="81"/>
            <rFont val="Tahoma"/>
            <charset val="1"/>
          </rPr>
          <t xml:space="preserve">[Unit: PURE]
[Scale: Actuals]
</t>
        </r>
      </text>
    </comment>
    <comment ref="L145" authorId="0">
      <text>
        <r>
          <rPr>
            <b/>
            <sz val="9"/>
            <color indexed="81"/>
            <rFont val="Tahoma"/>
            <charset val="1"/>
          </rPr>
          <t xml:space="preserve">[Unit: PURE]
[Scale: Actuals]
</t>
        </r>
      </text>
    </comment>
    <comment ref="I147" authorId="0">
      <text>
        <r>
          <rPr>
            <b/>
            <sz val="9"/>
            <color indexed="81"/>
            <rFont val="Tahoma"/>
            <charset val="1"/>
          </rPr>
          <t xml:space="preserve">[Unit: PURE]
[Scale: Actuals]
</t>
        </r>
      </text>
    </comment>
    <comment ref="J147" authorId="1">
      <text>
        <r>
          <rPr>
            <b/>
            <sz val="9"/>
            <color indexed="81"/>
            <rFont val="Tahoma"/>
            <charset val="1"/>
          </rPr>
          <t xml:space="preserve">[Date Format: dd/MM/yyyy]Please double click to show the popup
</t>
        </r>
      </text>
    </comment>
    <comment ref="K147" authorId="2">
      <text>
        <r>
          <rPr>
            <b/>
            <sz val="9"/>
            <color indexed="81"/>
            <rFont val="Tahoma"/>
            <family val="2"/>
          </rPr>
          <t xml:space="preserve">[Date Format: dd/MM/yyyy]Please double click to show the popup
[Primary: Date of maturity]
</t>
        </r>
      </text>
    </comment>
    <comment ref="L147" authorId="1">
      <text>
        <r>
          <rPr>
            <b/>
            <sz val="9"/>
            <color indexed="81"/>
            <rFont val="Tahoma"/>
            <charset val="1"/>
          </rPr>
          <t xml:space="preserve">[Primary: Residual maturity]
</t>
        </r>
      </text>
    </comment>
    <comment ref="I148" authorId="0">
      <text>
        <r>
          <rPr>
            <b/>
            <sz val="9"/>
            <color indexed="81"/>
            <rFont val="Tahoma"/>
            <charset val="1"/>
          </rPr>
          <t xml:space="preserve">[Unit: PURE]
[Scale: Actuals]
</t>
        </r>
      </text>
    </comment>
    <comment ref="J148" authorId="2">
      <text>
        <r>
          <rPr>
            <b/>
            <sz val="9"/>
            <color indexed="81"/>
            <rFont val="Tahoma"/>
            <family val="2"/>
          </rPr>
          <t xml:space="preserve">[Date Format: dd/MM/yyyy]Please double click to show the popup
</t>
        </r>
      </text>
    </comment>
    <comment ref="K148" authorId="2">
      <text>
        <r>
          <rPr>
            <b/>
            <sz val="9"/>
            <color indexed="81"/>
            <rFont val="Tahoma"/>
            <family val="2"/>
          </rPr>
          <t xml:space="preserve">[Date Format: dd/MM/yyyy]Please double click to show the popup
[Primary: Date of maturity]
</t>
        </r>
      </text>
    </comment>
    <comment ref="L148" authorId="1">
      <text>
        <r>
          <rPr>
            <b/>
            <sz val="9"/>
            <color indexed="81"/>
            <rFont val="Tahoma"/>
            <charset val="1"/>
          </rPr>
          <t xml:space="preserve">[Primary: Residual maturity]
</t>
        </r>
      </text>
    </comment>
    <comment ref="I149" authorId="0">
      <text>
        <r>
          <rPr>
            <b/>
            <sz val="9"/>
            <color indexed="81"/>
            <rFont val="Tahoma"/>
            <charset val="1"/>
          </rPr>
          <t xml:space="preserve">[Unit: PURE]
[Scale: Actuals]
</t>
        </r>
      </text>
    </comment>
    <comment ref="J149" authorId="2">
      <text>
        <r>
          <rPr>
            <b/>
            <sz val="9"/>
            <color indexed="81"/>
            <rFont val="Tahoma"/>
            <family val="2"/>
          </rPr>
          <t xml:space="preserve">[Date Format: dd/MM/yyyy]Please double click to show the popup
</t>
        </r>
      </text>
    </comment>
    <comment ref="K149" authorId="2">
      <text>
        <r>
          <rPr>
            <b/>
            <sz val="9"/>
            <color indexed="81"/>
            <rFont val="Tahoma"/>
            <family val="2"/>
          </rPr>
          <t xml:space="preserve">[Date Format: dd/MM/yyyy]Please double click to show the popup
[Primary: Date of maturity]
</t>
        </r>
      </text>
    </comment>
    <comment ref="L149" authorId="1">
      <text>
        <r>
          <rPr>
            <b/>
            <sz val="9"/>
            <color indexed="81"/>
            <rFont val="Tahoma"/>
            <charset val="1"/>
          </rPr>
          <t xml:space="preserve">[Primary: Residual maturity]
</t>
        </r>
      </text>
    </comment>
    <comment ref="L150" authorId="0">
      <text>
        <r>
          <rPr>
            <b/>
            <sz val="9"/>
            <color indexed="81"/>
            <rFont val="Tahoma"/>
            <charset val="1"/>
          </rPr>
          <t xml:space="preserve">[Unit: PURE]
[Scale: Actuals]
[Primary: Average rate of interest]
</t>
        </r>
      </text>
    </comment>
    <comment ref="L152" authorId="0">
      <text>
        <r>
          <rPr>
            <b/>
            <sz val="9"/>
            <color indexed="81"/>
            <rFont val="Tahoma"/>
            <charset val="1"/>
          </rPr>
          <t xml:space="preserve">[Unit: PURE]
[Scale: Actuals]
</t>
        </r>
      </text>
    </comment>
    <comment ref="L153" authorId="0">
      <text>
        <r>
          <rPr>
            <b/>
            <sz val="9"/>
            <color indexed="81"/>
            <rFont val="Tahoma"/>
            <charset val="1"/>
          </rPr>
          <t xml:space="preserve">[Unit: PURE]
[Scale: Actuals]
</t>
        </r>
      </text>
    </comment>
    <comment ref="L154" authorId="0">
      <text>
        <r>
          <rPr>
            <b/>
            <sz val="9"/>
            <color indexed="81"/>
            <rFont val="Tahoma"/>
            <charset val="1"/>
          </rPr>
          <t xml:space="preserve">[Unit: PURE]
[Scale: Actuals]
</t>
        </r>
      </text>
    </comment>
    <comment ref="L155" authorId="0">
      <text>
        <r>
          <rPr>
            <b/>
            <sz val="9"/>
            <color indexed="81"/>
            <rFont val="Tahoma"/>
            <charset val="1"/>
          </rPr>
          <t xml:space="preserve">[Unit: PURE]
[Scale: Actuals]
</t>
        </r>
      </text>
    </comment>
    <comment ref="I157" authorId="0">
      <text>
        <r>
          <rPr>
            <b/>
            <sz val="9"/>
            <color indexed="81"/>
            <rFont val="Tahoma"/>
            <charset val="1"/>
          </rPr>
          <t xml:space="preserve">[Unit: PURE]
[Scale: Actuals]
</t>
        </r>
      </text>
    </comment>
    <comment ref="J157" authorId="1">
      <text>
        <r>
          <rPr>
            <b/>
            <sz val="9"/>
            <color indexed="81"/>
            <rFont val="Tahoma"/>
            <charset val="1"/>
          </rPr>
          <t xml:space="preserve">[Date Format: dd/MM/yyyy]Please double click to show the popup
</t>
        </r>
      </text>
    </comment>
    <comment ref="K157" authorId="2">
      <text>
        <r>
          <rPr>
            <b/>
            <sz val="9"/>
            <color indexed="81"/>
            <rFont val="Tahoma"/>
            <family val="2"/>
          </rPr>
          <t xml:space="preserve">[Date Format: dd/MM/yyyy]Please double click to show the popup
[Primary: Date of maturity]
</t>
        </r>
      </text>
    </comment>
    <comment ref="L157" authorId="1">
      <text>
        <r>
          <rPr>
            <b/>
            <sz val="9"/>
            <color indexed="81"/>
            <rFont val="Tahoma"/>
            <charset val="1"/>
          </rPr>
          <t xml:space="preserve">[Primary: Residual maturity]
</t>
        </r>
      </text>
    </comment>
    <comment ref="I158" authorId="0">
      <text>
        <r>
          <rPr>
            <b/>
            <sz val="9"/>
            <color indexed="81"/>
            <rFont val="Tahoma"/>
            <charset val="1"/>
          </rPr>
          <t xml:space="preserve">[Unit: PURE]
[Scale: Actuals]
</t>
        </r>
      </text>
    </comment>
    <comment ref="J158" authorId="2">
      <text>
        <r>
          <rPr>
            <b/>
            <sz val="9"/>
            <color indexed="81"/>
            <rFont val="Tahoma"/>
            <family val="2"/>
          </rPr>
          <t xml:space="preserve">[Date Format: dd/MM/yyyy]Please double click to show the popup
</t>
        </r>
      </text>
    </comment>
    <comment ref="K158" authorId="2">
      <text>
        <r>
          <rPr>
            <b/>
            <sz val="9"/>
            <color indexed="81"/>
            <rFont val="Tahoma"/>
            <family val="2"/>
          </rPr>
          <t xml:space="preserve">[Date Format: dd/MM/yyyy]Please double click to show the popup
[Primary: Date of maturity]
</t>
        </r>
      </text>
    </comment>
    <comment ref="L158" authorId="1">
      <text>
        <r>
          <rPr>
            <b/>
            <sz val="9"/>
            <color indexed="81"/>
            <rFont val="Tahoma"/>
            <charset val="1"/>
          </rPr>
          <t xml:space="preserve">[Primary: Residual maturity]
</t>
        </r>
      </text>
    </comment>
    <comment ref="I159" authorId="0">
      <text>
        <r>
          <rPr>
            <b/>
            <sz val="9"/>
            <color indexed="81"/>
            <rFont val="Tahoma"/>
            <charset val="1"/>
          </rPr>
          <t xml:space="preserve">[Unit: PURE]
[Scale: Actuals]
</t>
        </r>
      </text>
    </comment>
    <comment ref="J159" authorId="2">
      <text>
        <r>
          <rPr>
            <b/>
            <sz val="9"/>
            <color indexed="81"/>
            <rFont val="Tahoma"/>
            <family val="2"/>
          </rPr>
          <t xml:space="preserve">[Date Format: dd/MM/yyyy]Please double click to show the popup
</t>
        </r>
      </text>
    </comment>
    <comment ref="K159" authorId="2">
      <text>
        <r>
          <rPr>
            <b/>
            <sz val="9"/>
            <color indexed="81"/>
            <rFont val="Tahoma"/>
            <family val="2"/>
          </rPr>
          <t xml:space="preserve">[Date Format: dd/MM/yyyy]Please double click to show the popup
[Primary: Date of maturity]
</t>
        </r>
      </text>
    </comment>
    <comment ref="L159" authorId="1">
      <text>
        <r>
          <rPr>
            <b/>
            <sz val="9"/>
            <color indexed="81"/>
            <rFont val="Tahoma"/>
            <charset val="1"/>
          </rPr>
          <t xml:space="preserve">[Primary: Residual maturity]
</t>
        </r>
      </text>
    </comment>
    <comment ref="L160" authorId="0">
      <text>
        <r>
          <rPr>
            <b/>
            <sz val="9"/>
            <color indexed="81"/>
            <rFont val="Tahoma"/>
            <charset val="1"/>
          </rPr>
          <t xml:space="preserve">[Unit: PURE]
[Scale: Actuals]
[Primary: Average rate of interest]
</t>
        </r>
      </text>
    </comment>
    <comment ref="L162"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L164"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I167" authorId="0">
      <text>
        <r>
          <rPr>
            <b/>
            <sz val="9"/>
            <color indexed="81"/>
            <rFont val="Tahoma"/>
            <charset val="1"/>
          </rPr>
          <t xml:space="preserve">[Unit: PURE]
[Scale: Actuals]
</t>
        </r>
      </text>
    </comment>
    <comment ref="J167" authorId="1">
      <text>
        <r>
          <rPr>
            <b/>
            <sz val="9"/>
            <color indexed="81"/>
            <rFont val="Tahoma"/>
            <charset val="1"/>
          </rPr>
          <t xml:space="preserve">[Date Format: dd/MM/yyyy]Please double click to show the popup
</t>
        </r>
      </text>
    </comment>
    <comment ref="K167" authorId="2">
      <text>
        <r>
          <rPr>
            <b/>
            <sz val="9"/>
            <color indexed="81"/>
            <rFont val="Tahoma"/>
            <family val="2"/>
          </rPr>
          <t xml:space="preserve">[Date Format: dd/MM/yyyy]Please double click to show the popup
[Primary: Date of maturity]
</t>
        </r>
      </text>
    </comment>
    <comment ref="L167" authorId="1">
      <text>
        <r>
          <rPr>
            <b/>
            <sz val="9"/>
            <color indexed="81"/>
            <rFont val="Tahoma"/>
            <charset val="1"/>
          </rPr>
          <t xml:space="preserve">[Primary: Residual maturity]
</t>
        </r>
      </text>
    </comment>
    <comment ref="I168" authorId="0">
      <text>
        <r>
          <rPr>
            <b/>
            <sz val="9"/>
            <color indexed="81"/>
            <rFont val="Tahoma"/>
            <charset val="1"/>
          </rPr>
          <t xml:space="preserve">[Unit: PURE]
[Scale: Actuals]
</t>
        </r>
      </text>
    </comment>
    <comment ref="J168" authorId="2">
      <text>
        <r>
          <rPr>
            <b/>
            <sz val="9"/>
            <color indexed="81"/>
            <rFont val="Tahoma"/>
            <family val="2"/>
          </rPr>
          <t xml:space="preserve">[Date Format: dd/MM/yyyy]Please double click to show the popup
</t>
        </r>
      </text>
    </comment>
    <comment ref="K168" authorId="2">
      <text>
        <r>
          <rPr>
            <b/>
            <sz val="9"/>
            <color indexed="81"/>
            <rFont val="Tahoma"/>
            <family val="2"/>
          </rPr>
          <t xml:space="preserve">[Date Format: dd/MM/yyyy]Please double click to show the popup
[Primary: Date of maturity]
</t>
        </r>
      </text>
    </comment>
    <comment ref="L168" authorId="1">
      <text>
        <r>
          <rPr>
            <b/>
            <sz val="9"/>
            <color indexed="81"/>
            <rFont val="Tahoma"/>
            <charset val="1"/>
          </rPr>
          <t xml:space="preserve">[Primary: Residual maturity]
</t>
        </r>
      </text>
    </comment>
    <comment ref="I169" authorId="0">
      <text>
        <r>
          <rPr>
            <b/>
            <sz val="9"/>
            <color indexed="81"/>
            <rFont val="Tahoma"/>
            <charset val="1"/>
          </rPr>
          <t xml:space="preserve">[Unit: PURE]
[Scale: Actuals]
</t>
        </r>
      </text>
    </comment>
    <comment ref="J169" authorId="2">
      <text>
        <r>
          <rPr>
            <b/>
            <sz val="9"/>
            <color indexed="81"/>
            <rFont val="Tahoma"/>
            <family val="2"/>
          </rPr>
          <t xml:space="preserve">[Date Format: dd/MM/yyyy]Please double click to show the popup
</t>
        </r>
      </text>
    </comment>
    <comment ref="K169" authorId="2">
      <text>
        <r>
          <rPr>
            <b/>
            <sz val="9"/>
            <color indexed="81"/>
            <rFont val="Tahoma"/>
            <family val="2"/>
          </rPr>
          <t xml:space="preserve">[Date Format: dd/MM/yyyy]Please double click to show the popup
[Primary: Date of maturity]
</t>
        </r>
      </text>
    </comment>
    <comment ref="L169" authorId="1">
      <text>
        <r>
          <rPr>
            <b/>
            <sz val="9"/>
            <color indexed="81"/>
            <rFont val="Tahoma"/>
            <charset val="1"/>
          </rPr>
          <t xml:space="preserve">[Primary: Residual maturity]
</t>
        </r>
      </text>
    </comment>
    <comment ref="L170" authorId="0">
      <text>
        <r>
          <rPr>
            <b/>
            <sz val="9"/>
            <color indexed="81"/>
            <rFont val="Tahoma"/>
            <charset val="1"/>
          </rPr>
          <t xml:space="preserve">[Unit: PURE]
[Scale: Actuals]
[Primary: Average rate of interest]
</t>
        </r>
      </text>
    </comment>
    <comment ref="L172" authorId="0">
      <text>
        <r>
          <rPr>
            <b/>
            <sz val="9"/>
            <color indexed="81"/>
            <rFont val="Tahoma"/>
            <charset val="1"/>
          </rPr>
          <t xml:space="preserve">[Unit: PURE]
[Scale: Actuals]
</t>
        </r>
      </text>
    </comment>
    <comment ref="L173" authorId="0">
      <text>
        <r>
          <rPr>
            <b/>
            <sz val="9"/>
            <color indexed="81"/>
            <rFont val="Tahoma"/>
            <charset val="1"/>
          </rPr>
          <t xml:space="preserve">[Unit: PURE]
[Scale: Actuals]
</t>
        </r>
      </text>
    </comment>
    <comment ref="L174" authorId="0">
      <text>
        <r>
          <rPr>
            <b/>
            <sz val="9"/>
            <color indexed="81"/>
            <rFont val="Tahoma"/>
            <charset val="1"/>
          </rPr>
          <t xml:space="preserve">[Unit: PURE]
[Scale: Actuals]
</t>
        </r>
      </text>
    </comment>
    <comment ref="L175" authorId="0">
      <text>
        <r>
          <rPr>
            <b/>
            <sz val="9"/>
            <color indexed="81"/>
            <rFont val="Tahoma"/>
            <charset val="1"/>
          </rPr>
          <t xml:space="preserve">[Unit: PURE]
[Scale: Actuals]
</t>
        </r>
      </text>
    </comment>
    <comment ref="I177" authorId="0">
      <text>
        <r>
          <rPr>
            <b/>
            <sz val="9"/>
            <color indexed="81"/>
            <rFont val="Tahoma"/>
            <charset val="1"/>
          </rPr>
          <t xml:space="preserve">[Unit: PURE]
[Scale: Actuals]
</t>
        </r>
      </text>
    </comment>
    <comment ref="J177" authorId="1">
      <text>
        <r>
          <rPr>
            <b/>
            <sz val="9"/>
            <color indexed="81"/>
            <rFont val="Tahoma"/>
            <charset val="1"/>
          </rPr>
          <t xml:space="preserve">[Date Format: dd/MM/yyyy]Please double click to show the popup
</t>
        </r>
      </text>
    </comment>
    <comment ref="K177" authorId="2">
      <text>
        <r>
          <rPr>
            <b/>
            <sz val="9"/>
            <color indexed="81"/>
            <rFont val="Tahoma"/>
            <family val="2"/>
          </rPr>
          <t xml:space="preserve">[Date Format: dd/MM/yyyy]Please double click to show the popup
[Primary: Date of maturity]
</t>
        </r>
      </text>
    </comment>
    <comment ref="L177" authorId="1">
      <text>
        <r>
          <rPr>
            <b/>
            <sz val="9"/>
            <color indexed="81"/>
            <rFont val="Tahoma"/>
            <charset val="1"/>
          </rPr>
          <t xml:space="preserve">[Primary: Residual maturity]
</t>
        </r>
      </text>
    </comment>
    <comment ref="I178" authorId="0">
      <text>
        <r>
          <rPr>
            <b/>
            <sz val="9"/>
            <color indexed="81"/>
            <rFont val="Tahoma"/>
            <charset val="1"/>
          </rPr>
          <t xml:space="preserve">[Unit: PURE]
[Scale: Actuals]
</t>
        </r>
      </text>
    </comment>
    <comment ref="J178" authorId="2">
      <text>
        <r>
          <rPr>
            <b/>
            <sz val="9"/>
            <color indexed="81"/>
            <rFont val="Tahoma"/>
            <family val="2"/>
          </rPr>
          <t xml:space="preserve">[Date Format: dd/MM/yyyy]Please double click to show the popup
</t>
        </r>
      </text>
    </comment>
    <comment ref="K178" authorId="2">
      <text>
        <r>
          <rPr>
            <b/>
            <sz val="9"/>
            <color indexed="81"/>
            <rFont val="Tahoma"/>
            <family val="2"/>
          </rPr>
          <t xml:space="preserve">[Date Format: dd/MM/yyyy]Please double click to show the popup
[Primary: Date of maturity]
</t>
        </r>
      </text>
    </comment>
    <comment ref="L178" authorId="1">
      <text>
        <r>
          <rPr>
            <b/>
            <sz val="9"/>
            <color indexed="81"/>
            <rFont val="Tahoma"/>
            <charset val="1"/>
          </rPr>
          <t xml:space="preserve">[Primary: Residual maturity]
</t>
        </r>
      </text>
    </comment>
    <comment ref="I179" authorId="0">
      <text>
        <r>
          <rPr>
            <b/>
            <sz val="9"/>
            <color indexed="81"/>
            <rFont val="Tahoma"/>
            <charset val="1"/>
          </rPr>
          <t xml:space="preserve">[Unit: PURE]
[Scale: Actuals]
</t>
        </r>
      </text>
    </comment>
    <comment ref="J179" authorId="2">
      <text>
        <r>
          <rPr>
            <b/>
            <sz val="9"/>
            <color indexed="81"/>
            <rFont val="Tahoma"/>
            <family val="2"/>
          </rPr>
          <t xml:space="preserve">[Date Format: dd/MM/yyyy]Please double click to show the popup
</t>
        </r>
      </text>
    </comment>
    <comment ref="K179" authorId="2">
      <text>
        <r>
          <rPr>
            <b/>
            <sz val="9"/>
            <color indexed="81"/>
            <rFont val="Tahoma"/>
            <family val="2"/>
          </rPr>
          <t xml:space="preserve">[Date Format: dd/MM/yyyy]Please double click to show the popup
[Primary: Date of maturity]
</t>
        </r>
      </text>
    </comment>
    <comment ref="L179" authorId="1">
      <text>
        <r>
          <rPr>
            <b/>
            <sz val="9"/>
            <color indexed="81"/>
            <rFont val="Tahoma"/>
            <charset val="1"/>
          </rPr>
          <t xml:space="preserve">[Primary: Residual maturity]
</t>
        </r>
      </text>
    </comment>
    <comment ref="L180" authorId="0">
      <text>
        <r>
          <rPr>
            <b/>
            <sz val="9"/>
            <color indexed="81"/>
            <rFont val="Tahoma"/>
            <charset val="1"/>
          </rPr>
          <t xml:space="preserve">[Unit: PURE]
[Scale: Actuals]
[Primary: Average rate of interest]
</t>
        </r>
      </text>
    </comment>
    <comment ref="L182"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L184" authorId="0">
      <text>
        <r>
          <rPr>
            <b/>
            <sz val="9"/>
            <color indexed="81"/>
            <rFont val="Tahoma"/>
            <charset val="1"/>
          </rPr>
          <t xml:space="preserve">[Unit: PURE]
[Scale: Actuals]
</t>
        </r>
      </text>
    </comment>
    <comment ref="L185" authorId="0">
      <text>
        <r>
          <rPr>
            <b/>
            <sz val="9"/>
            <color indexed="81"/>
            <rFont val="Tahoma"/>
            <charset val="1"/>
          </rPr>
          <t xml:space="preserve">[Unit: PURE]
[Scale: Actuals]
</t>
        </r>
      </text>
    </comment>
    <comment ref="I187" authorId="0">
      <text>
        <r>
          <rPr>
            <b/>
            <sz val="9"/>
            <color indexed="81"/>
            <rFont val="Tahoma"/>
            <charset val="1"/>
          </rPr>
          <t xml:space="preserve">[Unit: PURE]
[Scale: Actuals]
</t>
        </r>
      </text>
    </comment>
    <comment ref="J187" authorId="1">
      <text>
        <r>
          <rPr>
            <b/>
            <sz val="9"/>
            <color indexed="81"/>
            <rFont val="Tahoma"/>
            <charset val="1"/>
          </rPr>
          <t xml:space="preserve">[Date Format: dd/MM/yyyy]Please double click to show the popup
</t>
        </r>
      </text>
    </comment>
    <comment ref="K187" authorId="2">
      <text>
        <r>
          <rPr>
            <b/>
            <sz val="9"/>
            <color indexed="81"/>
            <rFont val="Tahoma"/>
            <family val="2"/>
          </rPr>
          <t xml:space="preserve">[Date Format: dd/MM/yyyy]Please double click to show the popup
[Primary: Date of maturity]
</t>
        </r>
      </text>
    </comment>
    <comment ref="L187" authorId="1">
      <text>
        <r>
          <rPr>
            <b/>
            <sz val="9"/>
            <color indexed="81"/>
            <rFont val="Tahoma"/>
            <charset val="1"/>
          </rPr>
          <t xml:space="preserve">[Primary: Residual maturity]
</t>
        </r>
      </text>
    </comment>
    <comment ref="I188" authorId="0">
      <text>
        <r>
          <rPr>
            <b/>
            <sz val="9"/>
            <color indexed="81"/>
            <rFont val="Tahoma"/>
            <charset val="1"/>
          </rPr>
          <t xml:space="preserve">[Unit: PURE]
[Scale: Actuals]
</t>
        </r>
      </text>
    </comment>
    <comment ref="J188" authorId="2">
      <text>
        <r>
          <rPr>
            <b/>
            <sz val="9"/>
            <color indexed="81"/>
            <rFont val="Tahoma"/>
            <family val="2"/>
          </rPr>
          <t xml:space="preserve">[Date Format: dd/MM/yyyy]Please double click to show the popup
</t>
        </r>
      </text>
    </comment>
    <comment ref="K188" authorId="2">
      <text>
        <r>
          <rPr>
            <b/>
            <sz val="9"/>
            <color indexed="81"/>
            <rFont val="Tahoma"/>
            <family val="2"/>
          </rPr>
          <t xml:space="preserve">[Date Format: dd/MM/yyyy]Please double click to show the popup
[Primary: Date of maturity]
</t>
        </r>
      </text>
    </comment>
    <comment ref="L188" authorId="1">
      <text>
        <r>
          <rPr>
            <b/>
            <sz val="9"/>
            <color indexed="81"/>
            <rFont val="Tahoma"/>
            <charset val="1"/>
          </rPr>
          <t xml:space="preserve">[Primary: Residual maturity]
</t>
        </r>
      </text>
    </comment>
    <comment ref="I189" authorId="0">
      <text>
        <r>
          <rPr>
            <b/>
            <sz val="9"/>
            <color indexed="81"/>
            <rFont val="Tahoma"/>
            <charset val="1"/>
          </rPr>
          <t xml:space="preserve">[Unit: PURE]
[Scale: Actuals]
</t>
        </r>
      </text>
    </comment>
    <comment ref="J189" authorId="2">
      <text>
        <r>
          <rPr>
            <b/>
            <sz val="9"/>
            <color indexed="81"/>
            <rFont val="Tahoma"/>
            <family val="2"/>
          </rPr>
          <t xml:space="preserve">[Date Format: dd/MM/yyyy]Please double click to show the popup
</t>
        </r>
      </text>
    </comment>
    <comment ref="K189" authorId="2">
      <text>
        <r>
          <rPr>
            <b/>
            <sz val="9"/>
            <color indexed="81"/>
            <rFont val="Tahoma"/>
            <family val="2"/>
          </rPr>
          <t xml:space="preserve">[Date Format: dd/MM/yyyy]Please double click to show the popup
[Primary: Date of maturity]
</t>
        </r>
      </text>
    </comment>
    <comment ref="L189" authorId="1">
      <text>
        <r>
          <rPr>
            <b/>
            <sz val="9"/>
            <color indexed="81"/>
            <rFont val="Tahoma"/>
            <charset val="1"/>
          </rPr>
          <t xml:space="preserve">[Primary: Residual maturity]
</t>
        </r>
      </text>
    </comment>
    <comment ref="L190" authorId="0">
      <text>
        <r>
          <rPr>
            <b/>
            <sz val="9"/>
            <color indexed="81"/>
            <rFont val="Tahoma"/>
            <charset val="1"/>
          </rPr>
          <t xml:space="preserve">[Unit: PURE]
[Scale: Actuals]
[Primary: Average rate of interest]
</t>
        </r>
      </text>
    </comment>
    <comment ref="L192" authorId="0">
      <text>
        <r>
          <rPr>
            <b/>
            <sz val="9"/>
            <color indexed="81"/>
            <rFont val="Tahoma"/>
            <charset val="1"/>
          </rPr>
          <t xml:space="preserve">[Unit: PURE]
[Scale: Actuals]
</t>
        </r>
      </text>
    </comment>
    <comment ref="L193" authorId="0">
      <text>
        <r>
          <rPr>
            <b/>
            <sz val="9"/>
            <color indexed="81"/>
            <rFont val="Tahoma"/>
            <charset val="1"/>
          </rPr>
          <t xml:space="preserve">[Unit: PURE]
[Scale: Actuals]
</t>
        </r>
      </text>
    </comment>
    <comment ref="L194" authorId="0">
      <text>
        <r>
          <rPr>
            <b/>
            <sz val="9"/>
            <color indexed="81"/>
            <rFont val="Tahoma"/>
            <charset val="1"/>
          </rPr>
          <t xml:space="preserve">[Unit: PURE]
[Scale: Actuals]
</t>
        </r>
      </text>
    </comment>
    <comment ref="L195" authorId="0">
      <text>
        <r>
          <rPr>
            <b/>
            <sz val="9"/>
            <color indexed="81"/>
            <rFont val="Tahoma"/>
            <charset val="1"/>
          </rPr>
          <t xml:space="preserve">[Unit: PURE]
[Scale: Actuals]
</t>
        </r>
      </text>
    </comment>
    <comment ref="I197" authorId="0">
      <text>
        <r>
          <rPr>
            <b/>
            <sz val="9"/>
            <color indexed="81"/>
            <rFont val="Tahoma"/>
            <charset val="1"/>
          </rPr>
          <t xml:space="preserve">[Unit: PURE]
[Scale: Actuals]
</t>
        </r>
      </text>
    </comment>
    <comment ref="J197" authorId="1">
      <text>
        <r>
          <rPr>
            <b/>
            <sz val="9"/>
            <color indexed="81"/>
            <rFont val="Tahoma"/>
            <charset val="1"/>
          </rPr>
          <t xml:space="preserve">[Date Format: dd/MM/yyyy]Please double click to show the popup
</t>
        </r>
      </text>
    </comment>
    <comment ref="K197" authorId="2">
      <text>
        <r>
          <rPr>
            <b/>
            <sz val="9"/>
            <color indexed="81"/>
            <rFont val="Tahoma"/>
            <family val="2"/>
          </rPr>
          <t xml:space="preserve">[Date Format: dd/MM/yyyy]Please double click to show the popup
[Primary: Date of maturity]
</t>
        </r>
      </text>
    </comment>
    <comment ref="L197" authorId="1">
      <text>
        <r>
          <rPr>
            <b/>
            <sz val="9"/>
            <color indexed="81"/>
            <rFont val="Tahoma"/>
            <charset val="1"/>
          </rPr>
          <t xml:space="preserve">[Primary: Residual maturity]
</t>
        </r>
      </text>
    </comment>
    <comment ref="I198" authorId="0">
      <text>
        <r>
          <rPr>
            <b/>
            <sz val="9"/>
            <color indexed="81"/>
            <rFont val="Tahoma"/>
            <charset val="1"/>
          </rPr>
          <t xml:space="preserve">[Unit: PURE]
[Scale: Actuals]
</t>
        </r>
      </text>
    </comment>
    <comment ref="J198" authorId="2">
      <text>
        <r>
          <rPr>
            <b/>
            <sz val="9"/>
            <color indexed="81"/>
            <rFont val="Tahoma"/>
            <family val="2"/>
          </rPr>
          <t xml:space="preserve">[Date Format: dd/MM/yyyy]Please double click to show the popup
</t>
        </r>
      </text>
    </comment>
    <comment ref="K198" authorId="2">
      <text>
        <r>
          <rPr>
            <b/>
            <sz val="9"/>
            <color indexed="81"/>
            <rFont val="Tahoma"/>
            <family val="2"/>
          </rPr>
          <t xml:space="preserve">[Date Format: dd/MM/yyyy]Please double click to show the popup
[Primary: Date of maturity]
</t>
        </r>
      </text>
    </comment>
    <comment ref="L198" authorId="1">
      <text>
        <r>
          <rPr>
            <b/>
            <sz val="9"/>
            <color indexed="81"/>
            <rFont val="Tahoma"/>
            <charset val="1"/>
          </rPr>
          <t xml:space="preserve">[Primary: Residual maturity]
</t>
        </r>
      </text>
    </comment>
    <comment ref="I199" authorId="0">
      <text>
        <r>
          <rPr>
            <b/>
            <sz val="9"/>
            <color indexed="81"/>
            <rFont val="Tahoma"/>
            <charset val="1"/>
          </rPr>
          <t xml:space="preserve">[Unit: PURE]
[Scale: Actuals]
</t>
        </r>
      </text>
    </comment>
    <comment ref="J199" authorId="2">
      <text>
        <r>
          <rPr>
            <b/>
            <sz val="9"/>
            <color indexed="81"/>
            <rFont val="Tahoma"/>
            <family val="2"/>
          </rPr>
          <t xml:space="preserve">[Date Format: dd/MM/yyyy]Please double click to show the popup
</t>
        </r>
      </text>
    </comment>
    <comment ref="K199" authorId="2">
      <text>
        <r>
          <rPr>
            <b/>
            <sz val="9"/>
            <color indexed="81"/>
            <rFont val="Tahoma"/>
            <family val="2"/>
          </rPr>
          <t xml:space="preserve">[Date Format: dd/MM/yyyy]Please double click to show the popup
[Primary: Date of maturity]
</t>
        </r>
      </text>
    </comment>
    <comment ref="L199" authorId="1">
      <text>
        <r>
          <rPr>
            <b/>
            <sz val="9"/>
            <color indexed="81"/>
            <rFont val="Tahoma"/>
            <charset val="1"/>
          </rPr>
          <t xml:space="preserve">[Primary: Residual maturity]
</t>
        </r>
      </text>
    </comment>
    <comment ref="L200" authorId="0">
      <text>
        <r>
          <rPr>
            <b/>
            <sz val="9"/>
            <color indexed="81"/>
            <rFont val="Tahoma"/>
            <charset val="1"/>
          </rPr>
          <t xml:space="preserve">[Unit: PURE]
[Scale: Actuals]
[Primary: Average rate of interest]
</t>
        </r>
      </text>
    </comment>
    <comment ref="L202" authorId="0">
      <text>
        <r>
          <rPr>
            <b/>
            <sz val="9"/>
            <color indexed="81"/>
            <rFont val="Tahoma"/>
            <charset val="1"/>
          </rPr>
          <t xml:space="preserve">[Unit: PURE]
[Scale: Actuals]
</t>
        </r>
      </text>
    </comment>
    <comment ref="L203" authorId="0">
      <text>
        <r>
          <rPr>
            <b/>
            <sz val="9"/>
            <color indexed="81"/>
            <rFont val="Tahoma"/>
            <charset val="1"/>
          </rPr>
          <t xml:space="preserve">[Unit: PURE]
[Scale: Actuals]
</t>
        </r>
      </text>
    </comment>
    <comment ref="L204" authorId="0">
      <text>
        <r>
          <rPr>
            <b/>
            <sz val="9"/>
            <color indexed="81"/>
            <rFont val="Tahoma"/>
            <charset val="1"/>
          </rPr>
          <t xml:space="preserve">[Unit: PURE]
[Scale: Actuals]
</t>
        </r>
      </text>
    </comment>
    <comment ref="L205" authorId="0">
      <text>
        <r>
          <rPr>
            <b/>
            <sz val="9"/>
            <color indexed="81"/>
            <rFont val="Tahoma"/>
            <charset val="1"/>
          </rPr>
          <t xml:space="preserve">[Unit: PURE]
[Scale: Actuals]
</t>
        </r>
      </text>
    </comment>
    <comment ref="I207" authorId="0">
      <text>
        <r>
          <rPr>
            <b/>
            <sz val="9"/>
            <color indexed="81"/>
            <rFont val="Tahoma"/>
            <charset val="1"/>
          </rPr>
          <t xml:space="preserve">[Unit: PURE]
[Scale: Actuals]
</t>
        </r>
      </text>
    </comment>
    <comment ref="J207" authorId="1">
      <text>
        <r>
          <rPr>
            <b/>
            <sz val="9"/>
            <color indexed="81"/>
            <rFont val="Tahoma"/>
            <charset val="1"/>
          </rPr>
          <t xml:space="preserve">[Date Format: dd/MM/yyyy]Please double click to show the popup
</t>
        </r>
      </text>
    </comment>
    <comment ref="K207" authorId="2">
      <text>
        <r>
          <rPr>
            <b/>
            <sz val="9"/>
            <color indexed="81"/>
            <rFont val="Tahoma"/>
            <family val="2"/>
          </rPr>
          <t xml:space="preserve">[Date Format: dd/MM/yyyy]Please double click to show the popup
[Primary: Date of maturity]
</t>
        </r>
      </text>
    </comment>
    <comment ref="L207" authorId="1">
      <text>
        <r>
          <rPr>
            <b/>
            <sz val="9"/>
            <color indexed="81"/>
            <rFont val="Tahoma"/>
            <charset val="1"/>
          </rPr>
          <t xml:space="preserve">[Primary: Residual maturity]
</t>
        </r>
      </text>
    </comment>
    <comment ref="I208" authorId="0">
      <text>
        <r>
          <rPr>
            <b/>
            <sz val="9"/>
            <color indexed="81"/>
            <rFont val="Tahoma"/>
            <charset val="1"/>
          </rPr>
          <t xml:space="preserve">[Unit: PURE]
[Scale: Actuals]
</t>
        </r>
      </text>
    </comment>
    <comment ref="J208" authorId="2">
      <text>
        <r>
          <rPr>
            <b/>
            <sz val="9"/>
            <color indexed="81"/>
            <rFont val="Tahoma"/>
            <family val="2"/>
          </rPr>
          <t xml:space="preserve">[Date Format: dd/MM/yyyy]Please double click to show the popup
</t>
        </r>
      </text>
    </comment>
    <comment ref="K208" authorId="2">
      <text>
        <r>
          <rPr>
            <b/>
            <sz val="9"/>
            <color indexed="81"/>
            <rFont val="Tahoma"/>
            <family val="2"/>
          </rPr>
          <t xml:space="preserve">[Date Format: dd/MM/yyyy]Please double click to show the popup
[Primary: Date of maturity]
</t>
        </r>
      </text>
    </comment>
    <comment ref="L208" authorId="1">
      <text>
        <r>
          <rPr>
            <b/>
            <sz val="9"/>
            <color indexed="81"/>
            <rFont val="Tahoma"/>
            <charset val="1"/>
          </rPr>
          <t xml:space="preserve">[Primary: Residual maturity]
</t>
        </r>
      </text>
    </comment>
    <comment ref="I209" authorId="0">
      <text>
        <r>
          <rPr>
            <b/>
            <sz val="9"/>
            <color indexed="81"/>
            <rFont val="Tahoma"/>
            <charset val="1"/>
          </rPr>
          <t xml:space="preserve">[Unit: PURE]
[Scale: Actuals]
</t>
        </r>
      </text>
    </comment>
    <comment ref="J209" authorId="2">
      <text>
        <r>
          <rPr>
            <b/>
            <sz val="9"/>
            <color indexed="81"/>
            <rFont val="Tahoma"/>
            <family val="2"/>
          </rPr>
          <t xml:space="preserve">[Date Format: dd/MM/yyyy]Please double click to show the popup
</t>
        </r>
      </text>
    </comment>
    <comment ref="K209" authorId="2">
      <text>
        <r>
          <rPr>
            <b/>
            <sz val="9"/>
            <color indexed="81"/>
            <rFont val="Tahoma"/>
            <family val="2"/>
          </rPr>
          <t xml:space="preserve">[Date Format: dd/MM/yyyy]Please double click to show the popup
[Primary: Date of maturity]
</t>
        </r>
      </text>
    </comment>
    <comment ref="L209" authorId="1">
      <text>
        <r>
          <rPr>
            <b/>
            <sz val="9"/>
            <color indexed="81"/>
            <rFont val="Tahoma"/>
            <charset val="1"/>
          </rPr>
          <t xml:space="preserve">[Primary: Residual maturity]
</t>
        </r>
      </text>
    </comment>
    <comment ref="L210" authorId="0">
      <text>
        <r>
          <rPr>
            <b/>
            <sz val="9"/>
            <color indexed="81"/>
            <rFont val="Tahoma"/>
            <charset val="1"/>
          </rPr>
          <t xml:space="preserve">[Unit: PURE]
[Scale: Actuals]
[Primary: Average rate of interest]
</t>
        </r>
      </text>
    </comment>
  </commentList>
</comments>
</file>

<file path=xl/comments12.xml><?xml version="1.0" encoding="utf-8"?>
<comments xmlns="http://schemas.openxmlformats.org/spreadsheetml/2006/main">
  <authors>
    <author>ntripathi</author>
    <author>tgosavi</author>
  </authors>
  <commentList>
    <comment ref="I9" authorId="0">
      <text>
        <r>
          <rPr>
            <b/>
            <sz val="9"/>
            <color indexed="81"/>
            <rFont val="Tahoma"/>
            <charset val="1"/>
          </rPr>
          <t xml:space="preserve">[Primary: Individuals remarks]
</t>
        </r>
      </text>
    </comment>
    <comment ref="I10" authorId="0">
      <text>
        <r>
          <rPr>
            <b/>
            <sz val="9"/>
            <color indexed="81"/>
            <rFont val="Tahoma"/>
            <charset val="1"/>
          </rPr>
          <t xml:space="preserve">[Primary: Banks remarks]
</t>
        </r>
      </text>
    </comment>
    <comment ref="I11" authorId="0">
      <text>
        <r>
          <rPr>
            <b/>
            <sz val="9"/>
            <color indexed="81"/>
            <rFont val="Tahoma"/>
            <charset val="1"/>
          </rPr>
          <t xml:space="preserve">[Primary: Financial institutions remarks]
</t>
        </r>
      </text>
    </comment>
    <comment ref="I12" authorId="0">
      <text>
        <r>
          <rPr>
            <b/>
            <sz val="9"/>
            <color indexed="81"/>
            <rFont val="Tahoma"/>
            <charset val="1"/>
          </rPr>
          <t xml:space="preserve">[Primary: PSUs remarks]
</t>
        </r>
      </text>
    </comment>
    <comment ref="I13" authorId="0">
      <text>
        <r>
          <rPr>
            <b/>
            <sz val="9"/>
            <color indexed="81"/>
            <rFont val="Tahoma"/>
            <charset val="1"/>
          </rPr>
          <t xml:space="preserve">[Primary: Private corporates remarks]
</t>
        </r>
      </text>
    </comment>
    <comment ref="I14" authorId="0">
      <text>
        <r>
          <rPr>
            <b/>
            <sz val="9"/>
            <color indexed="81"/>
            <rFont val="Tahoma"/>
            <charset val="1"/>
          </rPr>
          <t xml:space="preserve">[Primary: Goverments and local bodies remarks]
</t>
        </r>
      </text>
    </comment>
    <comment ref="I15" authorId="0">
      <text>
        <r>
          <rPr>
            <b/>
            <sz val="9"/>
            <color indexed="81"/>
            <rFont val="Tahoma"/>
            <charset val="1"/>
          </rPr>
          <t xml:space="preserve">[Primary: Mutual funds remarks]
</t>
        </r>
      </text>
    </comment>
    <comment ref="I16" authorId="0">
      <text>
        <r>
          <rPr>
            <b/>
            <sz val="9"/>
            <color indexed="81"/>
            <rFont val="Tahoma"/>
            <charset val="1"/>
          </rPr>
          <t xml:space="preserve">[Primary: Pension provident funds insurance remarks]
</t>
        </r>
      </text>
    </comment>
    <comment ref="I17" authorId="0">
      <text>
        <r>
          <rPr>
            <b/>
            <sz val="9"/>
            <color indexed="81"/>
            <rFont val="Tahoma"/>
            <charset val="1"/>
          </rPr>
          <t xml:space="preserve">[Primary: NBFC as depositors remarks]
</t>
        </r>
      </text>
    </comment>
    <comment ref="I18" authorId="0">
      <text>
        <r>
          <rPr>
            <b/>
            <sz val="9"/>
            <color indexed="81"/>
            <rFont val="Tahoma"/>
            <charset val="1"/>
          </rPr>
          <t xml:space="preserve">[Primary: Others deposits remarks]
</t>
        </r>
      </text>
    </comment>
    <comment ref="I19" authorId="0">
      <text>
        <r>
          <rPr>
            <b/>
            <sz val="9"/>
            <color indexed="81"/>
            <rFont val="Tahoma"/>
            <charset val="1"/>
          </rPr>
          <t xml:space="preserve">[Primary: HUFs deposits remarks]
</t>
        </r>
      </text>
    </comment>
    <comment ref="I20" authorId="0">
      <text>
        <r>
          <rPr>
            <b/>
            <sz val="9"/>
            <color indexed="81"/>
            <rFont val="Tahoma"/>
            <charset val="1"/>
          </rPr>
          <t xml:space="preserve">[Primary: Trusts deposits remarks]
</t>
        </r>
      </text>
    </comment>
    <comment ref="I21" authorId="0">
      <text>
        <r>
          <rPr>
            <b/>
            <sz val="9"/>
            <color indexed="81"/>
            <rFont val="Tahoma"/>
            <charset val="1"/>
          </rPr>
          <t xml:space="preserve">[Primary: Partnership firms deposits remarks]
</t>
        </r>
      </text>
    </comment>
    <comment ref="I22" authorId="0">
      <text>
        <r>
          <rPr>
            <b/>
            <sz val="9"/>
            <color indexed="81"/>
            <rFont val="Tahoma"/>
            <charset val="1"/>
          </rPr>
          <t xml:space="preserve">[Primary: Proprietorship firm as depositor remarks]
</t>
        </r>
      </text>
    </comment>
    <comment ref="I23" authorId="0">
      <text>
        <r>
          <rPr>
            <b/>
            <sz val="9"/>
            <color indexed="81"/>
            <rFont val="Tahoma"/>
            <charset val="1"/>
          </rPr>
          <t xml:space="preserve">[Primary: Credit societies deposits remarks]
</t>
        </r>
      </text>
    </comment>
    <comment ref="I24" authorId="0">
      <text>
        <r>
          <rPr>
            <b/>
            <sz val="9"/>
            <color indexed="81"/>
            <rFont val="Tahoma"/>
            <charset val="1"/>
          </rPr>
          <t xml:space="preserve">[Primary: Any other deposits remarks]
</t>
        </r>
      </text>
    </comment>
    <comment ref="I35" authorId="0">
      <text>
        <r>
          <rPr>
            <b/>
            <sz val="9"/>
            <color indexed="81"/>
            <rFont val="Tahoma"/>
            <charset val="1"/>
          </rPr>
          <t xml:space="preserve">[Primary: Any other deposits remarks]
</t>
        </r>
      </text>
    </comment>
    <comment ref="I56" authorId="0">
      <text>
        <r>
          <rPr>
            <b/>
            <sz val="9"/>
            <color indexed="81"/>
            <rFont val="Tahoma"/>
            <charset val="1"/>
          </rPr>
          <t xml:space="preserve">[Primary: Core deposits remarks]
</t>
        </r>
      </text>
    </comment>
    <comment ref="I57" authorId="0">
      <text>
        <r>
          <rPr>
            <b/>
            <sz val="9"/>
            <color indexed="81"/>
            <rFont val="Tahoma"/>
            <charset val="1"/>
          </rPr>
          <t xml:space="preserve">[Primary: Volatile deposits remarks]
</t>
        </r>
      </text>
    </comment>
    <comment ref="I58" authorId="0">
      <text>
        <r>
          <rPr>
            <b/>
            <sz val="9"/>
            <color indexed="81"/>
            <rFont val="Tahoma"/>
            <charset val="1"/>
          </rPr>
          <t xml:space="preserve">[Primary: Total deposits remarks]
</t>
        </r>
      </text>
    </comment>
    <comment ref="I59" authorId="0">
      <text>
        <r>
          <rPr>
            <b/>
            <sz val="9"/>
            <color indexed="81"/>
            <rFont val="Tahoma"/>
            <charset val="1"/>
          </rPr>
          <t xml:space="preserve">[Primary: Aggregate deposits of top twenty depositors remarks]
</t>
        </r>
      </text>
    </comment>
    <comment ref="E60" authorId="1">
      <text>
        <r>
          <rPr>
            <b/>
            <sz val="9"/>
            <color indexed="81"/>
            <rFont val="Tahoma"/>
            <charset val="1"/>
          </rPr>
          <t xml:space="preserve">[Unit: PURE]
[Scale: Actuals]
</t>
        </r>
      </text>
    </comment>
    <comment ref="F60" authorId="1">
      <text>
        <r>
          <rPr>
            <b/>
            <sz val="9"/>
            <color indexed="81"/>
            <rFont val="Tahoma"/>
            <charset val="1"/>
          </rPr>
          <t xml:space="preserve">[Unit: PURE]
[Scale: Actuals]
</t>
        </r>
      </text>
    </comment>
    <comment ref="G60" authorId="1">
      <text>
        <r>
          <rPr>
            <b/>
            <sz val="9"/>
            <color indexed="81"/>
            <rFont val="Tahoma"/>
            <charset val="1"/>
          </rPr>
          <t xml:space="preserve">[Unit: PURE]
[Scale: Actuals]
</t>
        </r>
      </text>
    </comment>
    <comment ref="H60" authorId="1">
      <text>
        <r>
          <rPr>
            <b/>
            <sz val="9"/>
            <color indexed="81"/>
            <rFont val="Tahoma"/>
            <charset val="1"/>
          </rPr>
          <t xml:space="preserve">[Unit: PURE]
[Scale: Actuals]
</t>
        </r>
      </text>
    </comment>
    <comment ref="I60" authorId="0">
      <text>
        <r>
          <rPr>
            <b/>
            <sz val="9"/>
            <color indexed="81"/>
            <rFont val="Tahoma"/>
            <charset val="1"/>
          </rPr>
          <t xml:space="preserve">[Primary: Ration of deposits of top twenty depositors to total deposits remarks]
</t>
        </r>
      </text>
    </comment>
    <comment ref="I36" authorId="0">
      <text>
        <r>
          <rPr>
            <b/>
            <sz val="9"/>
            <color indexed="81"/>
            <rFont val="Tahoma"/>
            <charset val="1"/>
          </rPr>
          <t xml:space="preserve">[Primary: Any other deposits remarks]
</t>
        </r>
      </text>
    </comment>
    <comment ref="I37" authorId="0">
      <text>
        <r>
          <rPr>
            <b/>
            <sz val="9"/>
            <color indexed="81"/>
            <rFont val="Tahoma"/>
            <charset val="1"/>
          </rPr>
          <t xml:space="preserve">[Primary: Any other deposits remarks]
</t>
        </r>
      </text>
    </comment>
    <comment ref="I38" authorId="0">
      <text>
        <r>
          <rPr>
            <b/>
            <sz val="9"/>
            <color indexed="81"/>
            <rFont val="Tahoma"/>
            <charset val="1"/>
          </rPr>
          <t xml:space="preserve">[Primary: Any other deposits remarks]
</t>
        </r>
      </text>
    </comment>
    <comment ref="I39" authorId="0">
      <text>
        <r>
          <rPr>
            <b/>
            <sz val="9"/>
            <color indexed="81"/>
            <rFont val="Tahoma"/>
            <charset val="1"/>
          </rPr>
          <t xml:space="preserve">[Primary: Any other deposits remarks]
</t>
        </r>
      </text>
    </comment>
    <comment ref="I40" authorId="0">
      <text>
        <r>
          <rPr>
            <b/>
            <sz val="9"/>
            <color indexed="81"/>
            <rFont val="Tahoma"/>
            <charset val="1"/>
          </rPr>
          <t xml:space="preserve">[Primary: Any other deposits remarks]
</t>
        </r>
      </text>
    </comment>
    <comment ref="I41" authorId="0">
      <text>
        <r>
          <rPr>
            <b/>
            <sz val="9"/>
            <color indexed="81"/>
            <rFont val="Tahoma"/>
            <charset val="1"/>
          </rPr>
          <t xml:space="preserve">[Primary: Any other deposits remarks]
</t>
        </r>
      </text>
    </comment>
    <comment ref="I42" authorId="0">
      <text>
        <r>
          <rPr>
            <b/>
            <sz val="9"/>
            <color indexed="81"/>
            <rFont val="Tahoma"/>
            <charset val="1"/>
          </rPr>
          <t xml:space="preserve">[Primary: Any other deposits remarks]
</t>
        </r>
      </text>
    </comment>
    <comment ref="I43" authorId="0">
      <text>
        <r>
          <rPr>
            <b/>
            <sz val="9"/>
            <color indexed="81"/>
            <rFont val="Tahoma"/>
            <charset val="1"/>
          </rPr>
          <t xml:space="preserve">[Primary: Any other deposits remarks]
</t>
        </r>
      </text>
    </comment>
    <comment ref="I44" authorId="0">
      <text>
        <r>
          <rPr>
            <b/>
            <sz val="9"/>
            <color indexed="81"/>
            <rFont val="Tahoma"/>
            <charset val="1"/>
          </rPr>
          <t xml:space="preserve">[Primary: Any other deposits remarks]
</t>
        </r>
      </text>
    </comment>
    <comment ref="I45" authorId="0">
      <text>
        <r>
          <rPr>
            <b/>
            <sz val="9"/>
            <color indexed="81"/>
            <rFont val="Tahoma"/>
            <charset val="1"/>
          </rPr>
          <t xml:space="preserve">[Primary: Any other deposits remarks]
</t>
        </r>
      </text>
    </comment>
  </commentList>
</comments>
</file>

<file path=xl/comments13.xml><?xml version="1.0" encoding="utf-8"?>
<comments xmlns="http://schemas.openxmlformats.org/spreadsheetml/2006/main">
  <authors>
    <author>arun patel</author>
  </authors>
  <commentList>
    <comment ref="F13" authorId="0">
      <text>
        <r>
          <rPr>
            <b/>
            <sz val="9"/>
            <color indexed="81"/>
            <rFont val="Tahoma"/>
            <charset val="1"/>
          </rPr>
          <t xml:space="preserve">[Unit: PURE]
[Scale: Actuals]
</t>
        </r>
      </text>
    </comment>
    <comment ref="H13" authorId="0">
      <text>
        <r>
          <rPr>
            <b/>
            <sz val="9"/>
            <color indexed="81"/>
            <rFont val="Tahoma"/>
            <charset val="1"/>
          </rPr>
          <t xml:space="preserve">[Unit: PURE]
[Scale: Actuals]
</t>
        </r>
      </text>
    </comment>
    <comment ref="J13" authorId="0">
      <text>
        <r>
          <rPr>
            <b/>
            <sz val="9"/>
            <color indexed="81"/>
            <rFont val="Tahoma"/>
            <charset val="1"/>
          </rPr>
          <t xml:space="preserve">[Unit: PURE]
[Scale: Actuals]
</t>
        </r>
      </text>
    </comment>
    <comment ref="L13" authorId="0">
      <text>
        <r>
          <rPr>
            <b/>
            <sz val="9"/>
            <color indexed="81"/>
            <rFont val="Tahoma"/>
            <charset val="1"/>
          </rPr>
          <t xml:space="preserve">[Unit: PURE]
[Scale: Actuals]
</t>
        </r>
      </text>
    </comment>
    <comment ref="N13" authorId="0">
      <text>
        <r>
          <rPr>
            <b/>
            <sz val="9"/>
            <color indexed="81"/>
            <rFont val="Tahoma"/>
            <charset val="1"/>
          </rPr>
          <t xml:space="preserve">[Unit: PURE]
[Scale: Actuals]
</t>
        </r>
      </text>
    </comment>
    <comment ref="P13" authorId="0">
      <text>
        <r>
          <rPr>
            <b/>
            <sz val="9"/>
            <color indexed="81"/>
            <rFont val="Tahoma"/>
            <charset val="1"/>
          </rPr>
          <t xml:space="preserve">[Unit: PURE]
[Scale: Actuals]
</t>
        </r>
      </text>
    </comment>
    <comment ref="R13" authorId="0">
      <text>
        <r>
          <rPr>
            <b/>
            <sz val="9"/>
            <color indexed="81"/>
            <rFont val="Tahoma"/>
            <charset val="1"/>
          </rPr>
          <t xml:space="preserve">[Unit: PURE]
[Scale: Actuals]
</t>
        </r>
      </text>
    </comment>
    <comment ref="T13" authorId="0">
      <text>
        <r>
          <rPr>
            <b/>
            <sz val="9"/>
            <color indexed="81"/>
            <rFont val="Tahoma"/>
            <charset val="1"/>
          </rPr>
          <t xml:space="preserve">[Unit: PURE]
[Scale: Actuals]
</t>
        </r>
      </text>
    </comment>
    <comment ref="F14" authorId="0">
      <text>
        <r>
          <rPr>
            <b/>
            <sz val="9"/>
            <color indexed="81"/>
            <rFont val="Tahoma"/>
            <charset val="1"/>
          </rPr>
          <t xml:space="preserve">[Unit: PURE]
[Scale: Actuals]
</t>
        </r>
      </text>
    </comment>
    <comment ref="H14" authorId="0">
      <text>
        <r>
          <rPr>
            <b/>
            <sz val="9"/>
            <color indexed="81"/>
            <rFont val="Tahoma"/>
            <charset val="1"/>
          </rPr>
          <t xml:space="preserve">[Unit: PURE]
[Scale: Actuals]
</t>
        </r>
      </text>
    </comment>
    <comment ref="J14" authorId="0">
      <text>
        <r>
          <rPr>
            <b/>
            <sz val="9"/>
            <color indexed="81"/>
            <rFont val="Tahoma"/>
            <charset val="1"/>
          </rPr>
          <t xml:space="preserve">[Unit: PURE]
[Scale: Actuals]
</t>
        </r>
      </text>
    </comment>
    <comment ref="L14" authorId="0">
      <text>
        <r>
          <rPr>
            <b/>
            <sz val="9"/>
            <color indexed="81"/>
            <rFont val="Tahoma"/>
            <charset val="1"/>
          </rPr>
          <t xml:space="preserve">[Unit: PURE]
[Scale: Actuals]
</t>
        </r>
      </text>
    </comment>
    <comment ref="N14" authorId="0">
      <text>
        <r>
          <rPr>
            <b/>
            <sz val="9"/>
            <color indexed="81"/>
            <rFont val="Tahoma"/>
            <charset val="1"/>
          </rPr>
          <t xml:space="preserve">[Unit: PURE]
[Scale: Actuals]
</t>
        </r>
      </text>
    </comment>
    <comment ref="P14" authorId="0">
      <text>
        <r>
          <rPr>
            <b/>
            <sz val="9"/>
            <color indexed="81"/>
            <rFont val="Tahoma"/>
            <charset val="1"/>
          </rPr>
          <t xml:space="preserve">[Unit: PURE]
[Scale: Actuals]
</t>
        </r>
      </text>
    </comment>
    <comment ref="R14" authorId="0">
      <text>
        <r>
          <rPr>
            <b/>
            <sz val="9"/>
            <color indexed="81"/>
            <rFont val="Tahoma"/>
            <charset val="1"/>
          </rPr>
          <t xml:space="preserve">[Unit: PURE]
[Scale: Actuals]
</t>
        </r>
      </text>
    </comment>
    <comment ref="T14" authorId="0">
      <text>
        <r>
          <rPr>
            <b/>
            <sz val="9"/>
            <color indexed="81"/>
            <rFont val="Tahoma"/>
            <charset val="1"/>
          </rPr>
          <t xml:space="preserve">[Unit: PURE]
[Scale: Actuals]
</t>
        </r>
      </text>
    </comment>
    <comment ref="F15" authorId="0">
      <text>
        <r>
          <rPr>
            <b/>
            <sz val="9"/>
            <color indexed="81"/>
            <rFont val="Tahoma"/>
            <charset val="1"/>
          </rPr>
          <t xml:space="preserve">[Unit: PURE]
[Scale: Actuals]
</t>
        </r>
      </text>
    </comment>
    <comment ref="H15" authorId="0">
      <text>
        <r>
          <rPr>
            <b/>
            <sz val="9"/>
            <color indexed="81"/>
            <rFont val="Tahoma"/>
            <charset val="1"/>
          </rPr>
          <t xml:space="preserve">[Unit: PURE]
[Scale: Actuals]
</t>
        </r>
      </text>
    </comment>
    <comment ref="J15" authorId="0">
      <text>
        <r>
          <rPr>
            <b/>
            <sz val="9"/>
            <color indexed="81"/>
            <rFont val="Tahoma"/>
            <charset val="1"/>
          </rPr>
          <t xml:space="preserve">[Unit: PURE]
[Scale: Actuals]
</t>
        </r>
      </text>
    </comment>
    <comment ref="L15" authorId="0">
      <text>
        <r>
          <rPr>
            <b/>
            <sz val="9"/>
            <color indexed="81"/>
            <rFont val="Tahoma"/>
            <charset val="1"/>
          </rPr>
          <t xml:space="preserve">[Unit: PURE]
[Scale: Actuals]
</t>
        </r>
      </text>
    </comment>
    <comment ref="N15" authorId="0">
      <text>
        <r>
          <rPr>
            <b/>
            <sz val="9"/>
            <color indexed="81"/>
            <rFont val="Tahoma"/>
            <charset val="1"/>
          </rPr>
          <t xml:space="preserve">[Unit: PURE]
[Scale: Actuals]
</t>
        </r>
      </text>
    </comment>
    <comment ref="P15" authorId="0">
      <text>
        <r>
          <rPr>
            <b/>
            <sz val="9"/>
            <color indexed="81"/>
            <rFont val="Tahoma"/>
            <charset val="1"/>
          </rPr>
          <t xml:space="preserve">[Unit: PURE]
[Scale: Actuals]
</t>
        </r>
      </text>
    </comment>
    <comment ref="R15" authorId="0">
      <text>
        <r>
          <rPr>
            <b/>
            <sz val="9"/>
            <color indexed="81"/>
            <rFont val="Tahoma"/>
            <charset val="1"/>
          </rPr>
          <t xml:space="preserve">[Unit: PURE]
[Scale: Actuals]
</t>
        </r>
      </text>
    </comment>
    <comment ref="T15" authorId="0">
      <text>
        <r>
          <rPr>
            <b/>
            <sz val="9"/>
            <color indexed="81"/>
            <rFont val="Tahoma"/>
            <charset val="1"/>
          </rPr>
          <t xml:space="preserve">[Unit: PURE]
[Scale: Actuals]
</t>
        </r>
      </text>
    </comment>
    <comment ref="F16" authorId="0">
      <text>
        <r>
          <rPr>
            <b/>
            <sz val="9"/>
            <color indexed="81"/>
            <rFont val="Tahoma"/>
            <charset val="1"/>
          </rPr>
          <t xml:space="preserve">[Unit: PURE]
[Scale: Actuals]
</t>
        </r>
      </text>
    </comment>
    <comment ref="H16" authorId="0">
      <text>
        <r>
          <rPr>
            <b/>
            <sz val="9"/>
            <color indexed="81"/>
            <rFont val="Tahoma"/>
            <charset val="1"/>
          </rPr>
          <t xml:space="preserve">[Unit: PURE]
[Scale: Actuals]
</t>
        </r>
      </text>
    </comment>
    <comment ref="J16" authorId="0">
      <text>
        <r>
          <rPr>
            <b/>
            <sz val="9"/>
            <color indexed="81"/>
            <rFont val="Tahoma"/>
            <charset val="1"/>
          </rPr>
          <t xml:space="preserve">[Unit: PURE]
[Scale: Actuals]
</t>
        </r>
      </text>
    </comment>
    <comment ref="L16" authorId="0">
      <text>
        <r>
          <rPr>
            <b/>
            <sz val="9"/>
            <color indexed="81"/>
            <rFont val="Tahoma"/>
            <charset val="1"/>
          </rPr>
          <t xml:space="preserve">[Unit: PURE]
[Scale: Actuals]
</t>
        </r>
      </text>
    </comment>
    <comment ref="N16" authorId="0">
      <text>
        <r>
          <rPr>
            <b/>
            <sz val="9"/>
            <color indexed="81"/>
            <rFont val="Tahoma"/>
            <charset val="1"/>
          </rPr>
          <t xml:space="preserve">[Unit: PURE]
[Scale: Actuals]
</t>
        </r>
      </text>
    </comment>
    <comment ref="P16" authorId="0">
      <text>
        <r>
          <rPr>
            <b/>
            <sz val="9"/>
            <color indexed="81"/>
            <rFont val="Tahoma"/>
            <charset val="1"/>
          </rPr>
          <t xml:space="preserve">[Unit: PURE]
[Scale: Actuals]
</t>
        </r>
      </text>
    </comment>
    <comment ref="R16" authorId="0">
      <text>
        <r>
          <rPr>
            <b/>
            <sz val="9"/>
            <color indexed="81"/>
            <rFont val="Tahoma"/>
            <charset val="1"/>
          </rPr>
          <t xml:space="preserve">[Unit: PURE]
[Scale: Actuals]
</t>
        </r>
      </text>
    </comment>
    <comment ref="T16" authorId="0">
      <text>
        <r>
          <rPr>
            <b/>
            <sz val="9"/>
            <color indexed="81"/>
            <rFont val="Tahoma"/>
            <charset val="1"/>
          </rPr>
          <t xml:space="preserve">[Unit: PURE]
[Scale: Actuals]
</t>
        </r>
      </text>
    </comment>
    <comment ref="F17" authorId="0">
      <text>
        <r>
          <rPr>
            <b/>
            <sz val="9"/>
            <color indexed="81"/>
            <rFont val="Tahoma"/>
            <charset val="1"/>
          </rPr>
          <t xml:space="preserve">[Unit: PURE]
[Scale: Actuals]
</t>
        </r>
      </text>
    </comment>
    <comment ref="H17" authorId="0">
      <text>
        <r>
          <rPr>
            <b/>
            <sz val="9"/>
            <color indexed="81"/>
            <rFont val="Tahoma"/>
            <charset val="1"/>
          </rPr>
          <t xml:space="preserve">[Unit: PURE]
[Scale: Actuals]
</t>
        </r>
      </text>
    </comment>
    <comment ref="J17" authorId="0">
      <text>
        <r>
          <rPr>
            <b/>
            <sz val="9"/>
            <color indexed="81"/>
            <rFont val="Tahoma"/>
            <charset val="1"/>
          </rPr>
          <t xml:space="preserve">[Unit: PURE]
[Scale: Actuals]
</t>
        </r>
      </text>
    </comment>
    <comment ref="L17" authorId="0">
      <text>
        <r>
          <rPr>
            <b/>
            <sz val="9"/>
            <color indexed="81"/>
            <rFont val="Tahoma"/>
            <charset val="1"/>
          </rPr>
          <t xml:space="preserve">[Unit: PURE]
[Scale: Actuals]
</t>
        </r>
      </text>
    </comment>
    <comment ref="N17" authorId="0">
      <text>
        <r>
          <rPr>
            <b/>
            <sz val="9"/>
            <color indexed="81"/>
            <rFont val="Tahoma"/>
            <charset val="1"/>
          </rPr>
          <t xml:space="preserve">[Unit: PURE]
[Scale: Actuals]
</t>
        </r>
      </text>
    </comment>
    <comment ref="P17" authorId="0">
      <text>
        <r>
          <rPr>
            <b/>
            <sz val="9"/>
            <color indexed="81"/>
            <rFont val="Tahoma"/>
            <charset val="1"/>
          </rPr>
          <t xml:space="preserve">[Unit: PURE]
[Scale: Actuals]
</t>
        </r>
      </text>
    </comment>
    <comment ref="R17" authorId="0">
      <text>
        <r>
          <rPr>
            <b/>
            <sz val="9"/>
            <color indexed="81"/>
            <rFont val="Tahoma"/>
            <charset val="1"/>
          </rPr>
          <t xml:space="preserve">[Unit: PURE]
[Scale: Actuals]
</t>
        </r>
      </text>
    </comment>
    <comment ref="T17" authorId="0">
      <text>
        <r>
          <rPr>
            <b/>
            <sz val="9"/>
            <color indexed="81"/>
            <rFont val="Tahoma"/>
            <charset val="1"/>
          </rPr>
          <t xml:space="preserve">[Unit: PURE]
[Scale: Actuals]
</t>
        </r>
      </text>
    </comment>
    <comment ref="F18" authorId="0">
      <text>
        <r>
          <rPr>
            <b/>
            <sz val="9"/>
            <color indexed="81"/>
            <rFont val="Tahoma"/>
            <charset val="1"/>
          </rPr>
          <t xml:space="preserve">[Unit: PURE]
[Scale: Actuals]
</t>
        </r>
      </text>
    </comment>
    <comment ref="H18" authorId="0">
      <text>
        <r>
          <rPr>
            <b/>
            <sz val="9"/>
            <color indexed="81"/>
            <rFont val="Tahoma"/>
            <charset val="1"/>
          </rPr>
          <t xml:space="preserve">[Unit: PURE]
[Scale: Actuals]
</t>
        </r>
      </text>
    </comment>
    <comment ref="J18" authorId="0">
      <text>
        <r>
          <rPr>
            <b/>
            <sz val="9"/>
            <color indexed="81"/>
            <rFont val="Tahoma"/>
            <charset val="1"/>
          </rPr>
          <t xml:space="preserve">[Unit: PURE]
[Scale: Actuals]
</t>
        </r>
      </text>
    </comment>
    <comment ref="L18" authorId="0">
      <text>
        <r>
          <rPr>
            <b/>
            <sz val="9"/>
            <color indexed="81"/>
            <rFont val="Tahoma"/>
            <charset val="1"/>
          </rPr>
          <t xml:space="preserve">[Unit: PURE]
[Scale: Actuals]
</t>
        </r>
      </text>
    </comment>
    <comment ref="N18" authorId="0">
      <text>
        <r>
          <rPr>
            <b/>
            <sz val="9"/>
            <color indexed="81"/>
            <rFont val="Tahoma"/>
            <charset val="1"/>
          </rPr>
          <t xml:space="preserve">[Unit: PURE]
[Scale: Actuals]
</t>
        </r>
      </text>
    </comment>
    <comment ref="P18" authorId="0">
      <text>
        <r>
          <rPr>
            <b/>
            <sz val="9"/>
            <color indexed="81"/>
            <rFont val="Tahoma"/>
            <charset val="1"/>
          </rPr>
          <t xml:space="preserve">[Unit: PURE]
[Scale: Actuals]
</t>
        </r>
      </text>
    </comment>
    <comment ref="R18" authorId="0">
      <text>
        <r>
          <rPr>
            <b/>
            <sz val="9"/>
            <color indexed="81"/>
            <rFont val="Tahoma"/>
            <charset val="1"/>
          </rPr>
          <t xml:space="preserve">[Unit: PURE]
[Scale: Actuals]
</t>
        </r>
      </text>
    </comment>
    <comment ref="T18" authorId="0">
      <text>
        <r>
          <rPr>
            <b/>
            <sz val="9"/>
            <color indexed="81"/>
            <rFont val="Tahoma"/>
            <charset val="1"/>
          </rPr>
          <t xml:space="preserve">[Unit: PURE]
[Scale: Actuals]
</t>
        </r>
      </text>
    </comment>
    <comment ref="F20" authorId="0">
      <text>
        <r>
          <rPr>
            <b/>
            <sz val="9"/>
            <color indexed="81"/>
            <rFont val="Tahoma"/>
            <charset val="1"/>
          </rPr>
          <t xml:space="preserve">[Unit: PURE]
[Scale: Actuals]
</t>
        </r>
      </text>
    </comment>
    <comment ref="H20" authorId="0">
      <text>
        <r>
          <rPr>
            <b/>
            <sz val="9"/>
            <color indexed="81"/>
            <rFont val="Tahoma"/>
            <charset val="1"/>
          </rPr>
          <t xml:space="preserve">[Unit: PURE]
[Scale: Actuals]
</t>
        </r>
      </text>
    </comment>
    <comment ref="J20" authorId="0">
      <text>
        <r>
          <rPr>
            <b/>
            <sz val="9"/>
            <color indexed="81"/>
            <rFont val="Tahoma"/>
            <charset val="1"/>
          </rPr>
          <t xml:space="preserve">[Unit: PURE]
[Scale: Actuals]
</t>
        </r>
      </text>
    </comment>
    <comment ref="L20" authorId="0">
      <text>
        <r>
          <rPr>
            <b/>
            <sz val="9"/>
            <color indexed="81"/>
            <rFont val="Tahoma"/>
            <charset val="1"/>
          </rPr>
          <t xml:space="preserve">[Unit: PURE]
[Scale: Actuals]
</t>
        </r>
      </text>
    </comment>
    <comment ref="N20" authorId="0">
      <text>
        <r>
          <rPr>
            <b/>
            <sz val="9"/>
            <color indexed="81"/>
            <rFont val="Tahoma"/>
            <charset val="1"/>
          </rPr>
          <t xml:space="preserve">[Unit: PURE]
[Scale: Actuals]
</t>
        </r>
      </text>
    </comment>
    <comment ref="P20" authorId="0">
      <text>
        <r>
          <rPr>
            <b/>
            <sz val="9"/>
            <color indexed="81"/>
            <rFont val="Tahoma"/>
            <charset val="1"/>
          </rPr>
          <t xml:space="preserve">[Unit: PURE]
[Scale: Actuals]
</t>
        </r>
      </text>
    </comment>
    <comment ref="R20" authorId="0">
      <text>
        <r>
          <rPr>
            <b/>
            <sz val="9"/>
            <color indexed="81"/>
            <rFont val="Tahoma"/>
            <charset val="1"/>
          </rPr>
          <t xml:space="preserve">[Unit: PURE]
[Scale: Actuals]
</t>
        </r>
      </text>
    </comment>
    <comment ref="T20" authorId="0">
      <text>
        <r>
          <rPr>
            <b/>
            <sz val="9"/>
            <color indexed="81"/>
            <rFont val="Tahoma"/>
            <charset val="1"/>
          </rPr>
          <t xml:space="preserve">[Unit: PURE]
[Scale: Actuals]
</t>
        </r>
      </text>
    </comment>
    <comment ref="F21" authorId="0">
      <text>
        <r>
          <rPr>
            <b/>
            <sz val="9"/>
            <color indexed="81"/>
            <rFont val="Tahoma"/>
            <charset val="1"/>
          </rPr>
          <t xml:space="preserve">[Unit: PURE]
[Scale: Actuals]
</t>
        </r>
      </text>
    </comment>
    <comment ref="H21" authorId="0">
      <text>
        <r>
          <rPr>
            <b/>
            <sz val="9"/>
            <color indexed="81"/>
            <rFont val="Tahoma"/>
            <charset val="1"/>
          </rPr>
          <t xml:space="preserve">[Unit: PURE]
[Scale: Actuals]
</t>
        </r>
      </text>
    </comment>
    <comment ref="J21" authorId="0">
      <text>
        <r>
          <rPr>
            <b/>
            <sz val="9"/>
            <color indexed="81"/>
            <rFont val="Tahoma"/>
            <charset val="1"/>
          </rPr>
          <t xml:space="preserve">[Unit: PURE]
[Scale: Actuals]
</t>
        </r>
      </text>
    </comment>
    <comment ref="L21" authorId="0">
      <text>
        <r>
          <rPr>
            <b/>
            <sz val="9"/>
            <color indexed="81"/>
            <rFont val="Tahoma"/>
            <charset val="1"/>
          </rPr>
          <t xml:space="preserve">[Unit: PURE]
[Scale: Actuals]
</t>
        </r>
      </text>
    </comment>
    <comment ref="N21" authorId="0">
      <text>
        <r>
          <rPr>
            <b/>
            <sz val="9"/>
            <color indexed="81"/>
            <rFont val="Tahoma"/>
            <charset val="1"/>
          </rPr>
          <t xml:space="preserve">[Unit: PURE]
[Scale: Actuals]
</t>
        </r>
      </text>
    </comment>
    <comment ref="P21" authorId="0">
      <text>
        <r>
          <rPr>
            <b/>
            <sz val="9"/>
            <color indexed="81"/>
            <rFont val="Tahoma"/>
            <charset val="1"/>
          </rPr>
          <t xml:space="preserve">[Unit: PURE]
[Scale: Actuals]
</t>
        </r>
      </text>
    </comment>
    <comment ref="R21" authorId="0">
      <text>
        <r>
          <rPr>
            <b/>
            <sz val="9"/>
            <color indexed="81"/>
            <rFont val="Tahoma"/>
            <charset val="1"/>
          </rPr>
          <t xml:space="preserve">[Unit: PURE]
[Scale: Actuals]
</t>
        </r>
      </text>
    </comment>
    <comment ref="T21" authorId="0">
      <text>
        <r>
          <rPr>
            <b/>
            <sz val="9"/>
            <color indexed="81"/>
            <rFont val="Tahoma"/>
            <charset val="1"/>
          </rPr>
          <t xml:space="preserve">[Unit: PURE]
[Scale: Actuals]
</t>
        </r>
      </text>
    </comment>
    <comment ref="F22" authorId="0">
      <text>
        <r>
          <rPr>
            <b/>
            <sz val="9"/>
            <color indexed="81"/>
            <rFont val="Tahoma"/>
            <charset val="1"/>
          </rPr>
          <t xml:space="preserve">[Unit: PURE]
[Scale: Actuals]
</t>
        </r>
      </text>
    </comment>
    <comment ref="H22" authorId="0">
      <text>
        <r>
          <rPr>
            <b/>
            <sz val="9"/>
            <color indexed="81"/>
            <rFont val="Tahoma"/>
            <charset val="1"/>
          </rPr>
          <t xml:space="preserve">[Unit: PURE]
[Scale: Actuals]
</t>
        </r>
      </text>
    </comment>
    <comment ref="J22" authorId="0">
      <text>
        <r>
          <rPr>
            <b/>
            <sz val="9"/>
            <color indexed="81"/>
            <rFont val="Tahoma"/>
            <charset val="1"/>
          </rPr>
          <t xml:space="preserve">[Unit: PURE]
[Scale: Actuals]
</t>
        </r>
      </text>
    </comment>
    <comment ref="L22" authorId="0">
      <text>
        <r>
          <rPr>
            <b/>
            <sz val="9"/>
            <color indexed="81"/>
            <rFont val="Tahoma"/>
            <charset val="1"/>
          </rPr>
          <t xml:space="preserve">[Unit: PURE]
[Scale: Actuals]
</t>
        </r>
      </text>
    </comment>
    <comment ref="N22" authorId="0">
      <text>
        <r>
          <rPr>
            <b/>
            <sz val="9"/>
            <color indexed="81"/>
            <rFont val="Tahoma"/>
            <charset val="1"/>
          </rPr>
          <t xml:space="preserve">[Unit: PURE]
[Scale: Actuals]
</t>
        </r>
      </text>
    </comment>
    <comment ref="P22" authorId="0">
      <text>
        <r>
          <rPr>
            <b/>
            <sz val="9"/>
            <color indexed="81"/>
            <rFont val="Tahoma"/>
            <charset val="1"/>
          </rPr>
          <t xml:space="preserve">[Unit: PURE]
[Scale: Actuals]
</t>
        </r>
      </text>
    </comment>
    <comment ref="R22" authorId="0">
      <text>
        <r>
          <rPr>
            <b/>
            <sz val="9"/>
            <color indexed="81"/>
            <rFont val="Tahoma"/>
            <charset val="1"/>
          </rPr>
          <t xml:space="preserve">[Unit: PURE]
[Scale: Actuals]
</t>
        </r>
      </text>
    </comment>
    <comment ref="T22" authorId="0">
      <text>
        <r>
          <rPr>
            <b/>
            <sz val="9"/>
            <color indexed="81"/>
            <rFont val="Tahoma"/>
            <charset val="1"/>
          </rPr>
          <t xml:space="preserve">[Unit: PURE]
[Scale: Actuals]
</t>
        </r>
      </text>
    </comment>
    <comment ref="F23" authorId="0">
      <text>
        <r>
          <rPr>
            <b/>
            <sz val="9"/>
            <color indexed="81"/>
            <rFont val="Tahoma"/>
            <charset val="1"/>
          </rPr>
          <t xml:space="preserve">[Unit: PURE]
[Scale: Actuals]
</t>
        </r>
      </text>
    </comment>
    <comment ref="H23" authorId="0">
      <text>
        <r>
          <rPr>
            <b/>
            <sz val="9"/>
            <color indexed="81"/>
            <rFont val="Tahoma"/>
            <charset val="1"/>
          </rPr>
          <t xml:space="preserve">[Unit: PURE]
[Scale: Actuals]
</t>
        </r>
      </text>
    </comment>
    <comment ref="J23" authorId="0">
      <text>
        <r>
          <rPr>
            <b/>
            <sz val="9"/>
            <color indexed="81"/>
            <rFont val="Tahoma"/>
            <charset val="1"/>
          </rPr>
          <t xml:space="preserve">[Unit: PURE]
[Scale: Actuals]
</t>
        </r>
      </text>
    </comment>
    <comment ref="L23" authorId="0">
      <text>
        <r>
          <rPr>
            <b/>
            <sz val="9"/>
            <color indexed="81"/>
            <rFont val="Tahoma"/>
            <charset val="1"/>
          </rPr>
          <t xml:space="preserve">[Unit: PURE]
[Scale: Actuals]
</t>
        </r>
      </text>
    </comment>
    <comment ref="N23" authorId="0">
      <text>
        <r>
          <rPr>
            <b/>
            <sz val="9"/>
            <color indexed="81"/>
            <rFont val="Tahoma"/>
            <charset val="1"/>
          </rPr>
          <t xml:space="preserve">[Unit: PURE]
[Scale: Actuals]
</t>
        </r>
      </text>
    </comment>
    <comment ref="P23" authorId="0">
      <text>
        <r>
          <rPr>
            <b/>
            <sz val="9"/>
            <color indexed="81"/>
            <rFont val="Tahoma"/>
            <charset val="1"/>
          </rPr>
          <t xml:space="preserve">[Unit: PURE]
[Scale: Actuals]
</t>
        </r>
      </text>
    </comment>
    <comment ref="R23" authorId="0">
      <text>
        <r>
          <rPr>
            <b/>
            <sz val="9"/>
            <color indexed="81"/>
            <rFont val="Tahoma"/>
            <charset val="1"/>
          </rPr>
          <t xml:space="preserve">[Unit: PURE]
[Scale: Actuals]
</t>
        </r>
      </text>
    </comment>
    <comment ref="T23" authorId="0">
      <text>
        <r>
          <rPr>
            <b/>
            <sz val="9"/>
            <color indexed="81"/>
            <rFont val="Tahoma"/>
            <charset val="1"/>
          </rPr>
          <t xml:space="preserve">[Unit: PURE]
[Scale: Actuals]
</t>
        </r>
      </text>
    </comment>
    <comment ref="F24" authorId="0">
      <text>
        <r>
          <rPr>
            <b/>
            <sz val="9"/>
            <color indexed="81"/>
            <rFont val="Tahoma"/>
            <charset val="1"/>
          </rPr>
          <t xml:space="preserve">[Unit: PURE]
[Scale: Actuals]
</t>
        </r>
      </text>
    </comment>
    <comment ref="H24" authorId="0">
      <text>
        <r>
          <rPr>
            <b/>
            <sz val="9"/>
            <color indexed="81"/>
            <rFont val="Tahoma"/>
            <charset val="1"/>
          </rPr>
          <t xml:space="preserve">[Unit: PURE]
[Scale: Actuals]
</t>
        </r>
      </text>
    </comment>
    <comment ref="J24" authorId="0">
      <text>
        <r>
          <rPr>
            <b/>
            <sz val="9"/>
            <color indexed="81"/>
            <rFont val="Tahoma"/>
            <charset val="1"/>
          </rPr>
          <t xml:space="preserve">[Unit: PURE]
[Scale: Actuals]
</t>
        </r>
      </text>
    </comment>
    <comment ref="L24" authorId="0">
      <text>
        <r>
          <rPr>
            <b/>
            <sz val="9"/>
            <color indexed="81"/>
            <rFont val="Tahoma"/>
            <charset val="1"/>
          </rPr>
          <t xml:space="preserve">[Unit: PURE]
[Scale: Actuals]
</t>
        </r>
      </text>
    </comment>
    <comment ref="N24" authorId="0">
      <text>
        <r>
          <rPr>
            <b/>
            <sz val="9"/>
            <color indexed="81"/>
            <rFont val="Tahoma"/>
            <charset val="1"/>
          </rPr>
          <t xml:space="preserve">[Unit: PURE]
[Scale: Actuals]
</t>
        </r>
      </text>
    </comment>
    <comment ref="P24" authorId="0">
      <text>
        <r>
          <rPr>
            <b/>
            <sz val="9"/>
            <color indexed="81"/>
            <rFont val="Tahoma"/>
            <charset val="1"/>
          </rPr>
          <t xml:space="preserve">[Unit: PURE]
[Scale: Actuals]
</t>
        </r>
      </text>
    </comment>
    <comment ref="R24" authorId="0">
      <text>
        <r>
          <rPr>
            <b/>
            <sz val="9"/>
            <color indexed="81"/>
            <rFont val="Tahoma"/>
            <charset val="1"/>
          </rPr>
          <t xml:space="preserve">[Unit: PURE]
[Scale: Actuals]
</t>
        </r>
      </text>
    </comment>
    <comment ref="T24" authorId="0">
      <text>
        <r>
          <rPr>
            <b/>
            <sz val="9"/>
            <color indexed="81"/>
            <rFont val="Tahoma"/>
            <charset val="1"/>
          </rPr>
          <t xml:space="preserve">[Unit: PURE]
[Scale: Actuals]
</t>
        </r>
      </text>
    </comment>
    <comment ref="F25" authorId="0">
      <text>
        <r>
          <rPr>
            <b/>
            <sz val="9"/>
            <color indexed="81"/>
            <rFont val="Tahoma"/>
            <charset val="1"/>
          </rPr>
          <t xml:space="preserve">[Unit: PURE]
[Scale: Actuals]
</t>
        </r>
      </text>
    </comment>
    <comment ref="H25" authorId="0">
      <text>
        <r>
          <rPr>
            <b/>
            <sz val="9"/>
            <color indexed="81"/>
            <rFont val="Tahoma"/>
            <charset val="1"/>
          </rPr>
          <t xml:space="preserve">[Unit: PURE]
[Scale: Actuals]
</t>
        </r>
      </text>
    </comment>
    <comment ref="J25" authorId="0">
      <text>
        <r>
          <rPr>
            <b/>
            <sz val="9"/>
            <color indexed="81"/>
            <rFont val="Tahoma"/>
            <charset val="1"/>
          </rPr>
          <t xml:space="preserve">[Unit: PURE]
[Scale: Actuals]
</t>
        </r>
      </text>
    </comment>
    <comment ref="L25" authorId="0">
      <text>
        <r>
          <rPr>
            <b/>
            <sz val="9"/>
            <color indexed="81"/>
            <rFont val="Tahoma"/>
            <charset val="1"/>
          </rPr>
          <t xml:space="preserve">[Unit: PURE]
[Scale: Actuals]
</t>
        </r>
      </text>
    </comment>
    <comment ref="N25" authorId="0">
      <text>
        <r>
          <rPr>
            <b/>
            <sz val="9"/>
            <color indexed="81"/>
            <rFont val="Tahoma"/>
            <charset val="1"/>
          </rPr>
          <t xml:space="preserve">[Unit: PURE]
[Scale: Actuals]
</t>
        </r>
      </text>
    </comment>
    <comment ref="P25" authorId="0">
      <text>
        <r>
          <rPr>
            <b/>
            <sz val="9"/>
            <color indexed="81"/>
            <rFont val="Tahoma"/>
            <charset val="1"/>
          </rPr>
          <t xml:space="preserve">[Unit: PURE]
[Scale: Actuals]
</t>
        </r>
      </text>
    </comment>
    <comment ref="R25" authorId="0">
      <text>
        <r>
          <rPr>
            <b/>
            <sz val="9"/>
            <color indexed="81"/>
            <rFont val="Tahoma"/>
            <charset val="1"/>
          </rPr>
          <t xml:space="preserve">[Unit: PURE]
[Scale: Actuals]
</t>
        </r>
      </text>
    </comment>
    <comment ref="T25" authorId="0">
      <text>
        <r>
          <rPr>
            <b/>
            <sz val="9"/>
            <color indexed="81"/>
            <rFont val="Tahoma"/>
            <charset val="1"/>
          </rPr>
          <t xml:space="preserve">[Unit: PURE]
[Scale: Actuals]
</t>
        </r>
      </text>
    </comment>
    <comment ref="F27" authorId="0">
      <text>
        <r>
          <rPr>
            <b/>
            <sz val="9"/>
            <color indexed="81"/>
            <rFont val="Tahoma"/>
            <charset val="1"/>
          </rPr>
          <t xml:space="preserve">[Unit: PURE]
[Scale: Actuals]
</t>
        </r>
      </text>
    </comment>
    <comment ref="H27" authorId="0">
      <text>
        <r>
          <rPr>
            <b/>
            <sz val="9"/>
            <color indexed="81"/>
            <rFont val="Tahoma"/>
            <charset val="1"/>
          </rPr>
          <t xml:space="preserve">[Unit: PURE]
[Scale: Actuals]
</t>
        </r>
      </text>
    </comment>
    <comment ref="J27" authorId="0">
      <text>
        <r>
          <rPr>
            <b/>
            <sz val="9"/>
            <color indexed="81"/>
            <rFont val="Tahoma"/>
            <charset val="1"/>
          </rPr>
          <t xml:space="preserve">[Unit: PURE]
[Scale: Actuals]
</t>
        </r>
      </text>
    </comment>
    <comment ref="L27" authorId="0">
      <text>
        <r>
          <rPr>
            <b/>
            <sz val="9"/>
            <color indexed="81"/>
            <rFont val="Tahoma"/>
            <charset val="1"/>
          </rPr>
          <t xml:space="preserve">[Unit: PURE]
[Scale: Actuals]
</t>
        </r>
      </text>
    </comment>
    <comment ref="N27" authorId="0">
      <text>
        <r>
          <rPr>
            <b/>
            <sz val="9"/>
            <color indexed="81"/>
            <rFont val="Tahoma"/>
            <charset val="1"/>
          </rPr>
          <t xml:space="preserve">[Unit: PURE]
[Scale: Actuals]
</t>
        </r>
      </text>
    </comment>
    <comment ref="P27" authorId="0">
      <text>
        <r>
          <rPr>
            <b/>
            <sz val="9"/>
            <color indexed="81"/>
            <rFont val="Tahoma"/>
            <charset val="1"/>
          </rPr>
          <t xml:space="preserve">[Unit: PURE]
[Scale: Actuals]
</t>
        </r>
      </text>
    </comment>
    <comment ref="R27" authorId="0">
      <text>
        <r>
          <rPr>
            <b/>
            <sz val="9"/>
            <color indexed="81"/>
            <rFont val="Tahoma"/>
            <charset val="1"/>
          </rPr>
          <t xml:space="preserve">[Unit: PURE]
[Scale: Actuals]
</t>
        </r>
      </text>
    </comment>
    <comment ref="T27" authorId="0">
      <text>
        <r>
          <rPr>
            <b/>
            <sz val="9"/>
            <color indexed="81"/>
            <rFont val="Tahoma"/>
            <charset val="1"/>
          </rPr>
          <t xml:space="preserve">[Unit: PURE]
[Scale: Actuals]
</t>
        </r>
      </text>
    </comment>
    <comment ref="F28" authorId="0">
      <text>
        <r>
          <rPr>
            <b/>
            <sz val="9"/>
            <color indexed="81"/>
            <rFont val="Tahoma"/>
            <charset val="1"/>
          </rPr>
          <t xml:space="preserve">[Unit: PURE]
[Scale: Actuals]
</t>
        </r>
      </text>
    </comment>
    <comment ref="H28" authorId="0">
      <text>
        <r>
          <rPr>
            <b/>
            <sz val="9"/>
            <color indexed="81"/>
            <rFont val="Tahoma"/>
            <charset val="1"/>
          </rPr>
          <t xml:space="preserve">[Unit: PURE]
[Scale: Actuals]
</t>
        </r>
      </text>
    </comment>
    <comment ref="J28" authorId="0">
      <text>
        <r>
          <rPr>
            <b/>
            <sz val="9"/>
            <color indexed="81"/>
            <rFont val="Tahoma"/>
            <charset val="1"/>
          </rPr>
          <t xml:space="preserve">[Unit: PURE]
[Scale: Actuals]
</t>
        </r>
      </text>
    </comment>
    <comment ref="L28" authorId="0">
      <text>
        <r>
          <rPr>
            <b/>
            <sz val="9"/>
            <color indexed="81"/>
            <rFont val="Tahoma"/>
            <charset val="1"/>
          </rPr>
          <t xml:space="preserve">[Unit: PURE]
[Scale: Actuals]
</t>
        </r>
      </text>
    </comment>
    <comment ref="N28" authorId="0">
      <text>
        <r>
          <rPr>
            <b/>
            <sz val="9"/>
            <color indexed="81"/>
            <rFont val="Tahoma"/>
            <charset val="1"/>
          </rPr>
          <t xml:space="preserve">[Unit: PURE]
[Scale: Actuals]
</t>
        </r>
      </text>
    </comment>
    <comment ref="P28" authorId="0">
      <text>
        <r>
          <rPr>
            <b/>
            <sz val="9"/>
            <color indexed="81"/>
            <rFont val="Tahoma"/>
            <charset val="1"/>
          </rPr>
          <t xml:space="preserve">[Unit: PURE]
[Scale: Actuals]
</t>
        </r>
      </text>
    </comment>
    <comment ref="R28" authorId="0">
      <text>
        <r>
          <rPr>
            <b/>
            <sz val="9"/>
            <color indexed="81"/>
            <rFont val="Tahoma"/>
            <charset val="1"/>
          </rPr>
          <t xml:space="preserve">[Unit: PURE]
[Scale: Actuals]
</t>
        </r>
      </text>
    </comment>
    <comment ref="T28" authorId="0">
      <text>
        <r>
          <rPr>
            <b/>
            <sz val="9"/>
            <color indexed="81"/>
            <rFont val="Tahoma"/>
            <charset val="1"/>
          </rPr>
          <t xml:space="preserve">[Unit: PURE]
[Scale: Actuals]
</t>
        </r>
      </text>
    </comment>
    <comment ref="F29" authorId="0">
      <text>
        <r>
          <rPr>
            <b/>
            <sz val="9"/>
            <color indexed="81"/>
            <rFont val="Tahoma"/>
            <charset val="1"/>
          </rPr>
          <t xml:space="preserve">[Unit: PURE]
[Scale: Actuals]
</t>
        </r>
      </text>
    </comment>
    <comment ref="H29" authorId="0">
      <text>
        <r>
          <rPr>
            <b/>
            <sz val="9"/>
            <color indexed="81"/>
            <rFont val="Tahoma"/>
            <charset val="1"/>
          </rPr>
          <t xml:space="preserve">[Unit: PURE]
[Scale: Actuals]
</t>
        </r>
      </text>
    </comment>
    <comment ref="J29" authorId="0">
      <text>
        <r>
          <rPr>
            <b/>
            <sz val="9"/>
            <color indexed="81"/>
            <rFont val="Tahoma"/>
            <charset val="1"/>
          </rPr>
          <t xml:space="preserve">[Unit: PURE]
[Scale: Actuals]
</t>
        </r>
      </text>
    </comment>
    <comment ref="L29" authorId="0">
      <text>
        <r>
          <rPr>
            <b/>
            <sz val="9"/>
            <color indexed="81"/>
            <rFont val="Tahoma"/>
            <charset val="1"/>
          </rPr>
          <t xml:space="preserve">[Unit: PURE]
[Scale: Actuals]
</t>
        </r>
      </text>
    </comment>
    <comment ref="N29" authorId="0">
      <text>
        <r>
          <rPr>
            <b/>
            <sz val="9"/>
            <color indexed="81"/>
            <rFont val="Tahoma"/>
            <charset val="1"/>
          </rPr>
          <t xml:space="preserve">[Unit: PURE]
[Scale: Actuals]
</t>
        </r>
      </text>
    </comment>
    <comment ref="P29" authorId="0">
      <text>
        <r>
          <rPr>
            <b/>
            <sz val="9"/>
            <color indexed="81"/>
            <rFont val="Tahoma"/>
            <charset val="1"/>
          </rPr>
          <t xml:space="preserve">[Unit: PURE]
[Scale: Actuals]
</t>
        </r>
      </text>
    </comment>
    <comment ref="R29" authorId="0">
      <text>
        <r>
          <rPr>
            <b/>
            <sz val="9"/>
            <color indexed="81"/>
            <rFont val="Tahoma"/>
            <charset val="1"/>
          </rPr>
          <t xml:space="preserve">[Unit: PURE]
[Scale: Actuals]
</t>
        </r>
      </text>
    </comment>
    <comment ref="T29" authorId="0">
      <text>
        <r>
          <rPr>
            <b/>
            <sz val="9"/>
            <color indexed="81"/>
            <rFont val="Tahoma"/>
            <charset val="1"/>
          </rPr>
          <t xml:space="preserve">[Unit: PURE]
[Scale: Actuals]
</t>
        </r>
      </text>
    </comment>
    <comment ref="F30" authorId="0">
      <text>
        <r>
          <rPr>
            <b/>
            <sz val="9"/>
            <color indexed="81"/>
            <rFont val="Tahoma"/>
            <charset val="1"/>
          </rPr>
          <t xml:space="preserve">[Unit: PURE]
[Scale: Actuals]
</t>
        </r>
      </text>
    </comment>
    <comment ref="H30" authorId="0">
      <text>
        <r>
          <rPr>
            <b/>
            <sz val="9"/>
            <color indexed="81"/>
            <rFont val="Tahoma"/>
            <charset val="1"/>
          </rPr>
          <t xml:space="preserve">[Unit: PURE]
[Scale: Actuals]
</t>
        </r>
      </text>
    </comment>
    <comment ref="J30" authorId="0">
      <text>
        <r>
          <rPr>
            <b/>
            <sz val="9"/>
            <color indexed="81"/>
            <rFont val="Tahoma"/>
            <charset val="1"/>
          </rPr>
          <t xml:space="preserve">[Unit: PURE]
[Scale: Actuals]
</t>
        </r>
      </text>
    </comment>
    <comment ref="L30" authorId="0">
      <text>
        <r>
          <rPr>
            <b/>
            <sz val="9"/>
            <color indexed="81"/>
            <rFont val="Tahoma"/>
            <charset val="1"/>
          </rPr>
          <t xml:space="preserve">[Unit: PURE]
[Scale: Actuals]
</t>
        </r>
      </text>
    </comment>
    <comment ref="N30" authorId="0">
      <text>
        <r>
          <rPr>
            <b/>
            <sz val="9"/>
            <color indexed="81"/>
            <rFont val="Tahoma"/>
            <charset val="1"/>
          </rPr>
          <t xml:space="preserve">[Unit: PURE]
[Scale: Actuals]
</t>
        </r>
      </text>
    </comment>
    <comment ref="P30" authorId="0">
      <text>
        <r>
          <rPr>
            <b/>
            <sz val="9"/>
            <color indexed="81"/>
            <rFont val="Tahoma"/>
            <charset val="1"/>
          </rPr>
          <t xml:space="preserve">[Unit: PURE]
[Scale: Actuals]
</t>
        </r>
      </text>
    </comment>
    <comment ref="R30" authorId="0">
      <text>
        <r>
          <rPr>
            <b/>
            <sz val="9"/>
            <color indexed="81"/>
            <rFont val="Tahoma"/>
            <charset val="1"/>
          </rPr>
          <t xml:space="preserve">[Unit: PURE]
[Scale: Actuals]
</t>
        </r>
      </text>
    </comment>
    <comment ref="T30" authorId="0">
      <text>
        <r>
          <rPr>
            <b/>
            <sz val="9"/>
            <color indexed="81"/>
            <rFont val="Tahoma"/>
            <charset val="1"/>
          </rPr>
          <t xml:space="preserve">[Unit: PURE]
[Scale: Actuals]
</t>
        </r>
      </text>
    </comment>
    <comment ref="F31" authorId="0">
      <text>
        <r>
          <rPr>
            <b/>
            <sz val="9"/>
            <color indexed="81"/>
            <rFont val="Tahoma"/>
            <charset val="1"/>
          </rPr>
          <t xml:space="preserve">[Unit: PURE]
[Scale: Actuals]
</t>
        </r>
      </text>
    </comment>
    <comment ref="H31" authorId="0">
      <text>
        <r>
          <rPr>
            <b/>
            <sz val="9"/>
            <color indexed="81"/>
            <rFont val="Tahoma"/>
            <charset val="1"/>
          </rPr>
          <t xml:space="preserve">[Unit: PURE]
[Scale: Actuals]
</t>
        </r>
      </text>
    </comment>
    <comment ref="J31" authorId="0">
      <text>
        <r>
          <rPr>
            <b/>
            <sz val="9"/>
            <color indexed="81"/>
            <rFont val="Tahoma"/>
            <charset val="1"/>
          </rPr>
          <t xml:space="preserve">[Unit: PURE]
[Scale: Actuals]
</t>
        </r>
      </text>
    </comment>
    <comment ref="L31" authorId="0">
      <text>
        <r>
          <rPr>
            <b/>
            <sz val="9"/>
            <color indexed="81"/>
            <rFont val="Tahoma"/>
            <charset val="1"/>
          </rPr>
          <t xml:space="preserve">[Unit: PURE]
[Scale: Actuals]
</t>
        </r>
      </text>
    </comment>
    <comment ref="N31" authorId="0">
      <text>
        <r>
          <rPr>
            <b/>
            <sz val="9"/>
            <color indexed="81"/>
            <rFont val="Tahoma"/>
            <charset val="1"/>
          </rPr>
          <t xml:space="preserve">[Unit: PURE]
[Scale: Actuals]
</t>
        </r>
      </text>
    </comment>
    <comment ref="P31" authorId="0">
      <text>
        <r>
          <rPr>
            <b/>
            <sz val="9"/>
            <color indexed="81"/>
            <rFont val="Tahoma"/>
            <charset val="1"/>
          </rPr>
          <t xml:space="preserve">[Unit: PURE]
[Scale: Actuals]
</t>
        </r>
      </text>
    </comment>
    <comment ref="R31" authorId="0">
      <text>
        <r>
          <rPr>
            <b/>
            <sz val="9"/>
            <color indexed="81"/>
            <rFont val="Tahoma"/>
            <charset val="1"/>
          </rPr>
          <t xml:space="preserve">[Unit: PURE]
[Scale: Actuals]
</t>
        </r>
      </text>
    </comment>
    <comment ref="T31" authorId="0">
      <text>
        <r>
          <rPr>
            <b/>
            <sz val="9"/>
            <color indexed="81"/>
            <rFont val="Tahoma"/>
            <charset val="1"/>
          </rPr>
          <t xml:space="preserve">[Unit: PURE]
[Scale: Actuals]
</t>
        </r>
      </text>
    </comment>
    <comment ref="F32" authorId="0">
      <text>
        <r>
          <rPr>
            <b/>
            <sz val="9"/>
            <color indexed="81"/>
            <rFont val="Tahoma"/>
            <charset val="1"/>
          </rPr>
          <t xml:space="preserve">[Unit: PURE]
[Scale: Actuals]
</t>
        </r>
      </text>
    </comment>
    <comment ref="H32" authorId="0">
      <text>
        <r>
          <rPr>
            <b/>
            <sz val="9"/>
            <color indexed="81"/>
            <rFont val="Tahoma"/>
            <charset val="1"/>
          </rPr>
          <t xml:space="preserve">[Unit: PURE]
[Scale: Actuals]
</t>
        </r>
      </text>
    </comment>
    <comment ref="J32" authorId="0">
      <text>
        <r>
          <rPr>
            <b/>
            <sz val="9"/>
            <color indexed="81"/>
            <rFont val="Tahoma"/>
            <charset val="1"/>
          </rPr>
          <t xml:space="preserve">[Unit: PURE]
[Scale: Actuals]
</t>
        </r>
      </text>
    </comment>
    <comment ref="L32" authorId="0">
      <text>
        <r>
          <rPr>
            <b/>
            <sz val="9"/>
            <color indexed="81"/>
            <rFont val="Tahoma"/>
            <charset val="1"/>
          </rPr>
          <t xml:space="preserve">[Unit: PURE]
[Scale: Actuals]
</t>
        </r>
      </text>
    </comment>
    <comment ref="N32" authorId="0">
      <text>
        <r>
          <rPr>
            <b/>
            <sz val="9"/>
            <color indexed="81"/>
            <rFont val="Tahoma"/>
            <charset val="1"/>
          </rPr>
          <t xml:space="preserve">[Unit: PURE]
[Scale: Actuals]
</t>
        </r>
      </text>
    </comment>
    <comment ref="P32" authorId="0">
      <text>
        <r>
          <rPr>
            <b/>
            <sz val="9"/>
            <color indexed="81"/>
            <rFont val="Tahoma"/>
            <charset val="1"/>
          </rPr>
          <t xml:space="preserve">[Unit: PURE]
[Scale: Actuals]
</t>
        </r>
      </text>
    </comment>
    <comment ref="R32" authorId="0">
      <text>
        <r>
          <rPr>
            <b/>
            <sz val="9"/>
            <color indexed="81"/>
            <rFont val="Tahoma"/>
            <charset val="1"/>
          </rPr>
          <t xml:space="preserve">[Unit: PURE]
[Scale: Actuals]
</t>
        </r>
      </text>
    </comment>
    <comment ref="T32" authorId="0">
      <text>
        <r>
          <rPr>
            <b/>
            <sz val="9"/>
            <color indexed="81"/>
            <rFont val="Tahoma"/>
            <charset val="1"/>
          </rPr>
          <t xml:space="preserve">[Unit: PURE]
[Scale: Actuals]
</t>
        </r>
      </text>
    </comment>
  </commentList>
</comments>
</file>

<file path=xl/comments14.xml><?xml version="1.0" encoding="utf-8"?>
<comments xmlns="http://schemas.openxmlformats.org/spreadsheetml/2006/main">
  <authors>
    <author>arun patel</author>
  </authors>
  <commentList>
    <comment ref="E12" authorId="0">
      <text>
        <r>
          <rPr>
            <b/>
            <sz val="9"/>
            <color indexed="81"/>
            <rFont val="Tahoma"/>
            <charset val="1"/>
          </rPr>
          <t xml:space="preserve">[Unit: PURE]
[Scale: Actuals]
</t>
        </r>
      </text>
    </comment>
    <comment ref="E14" authorId="0">
      <text>
        <r>
          <rPr>
            <b/>
            <sz val="9"/>
            <color indexed="81"/>
            <rFont val="Tahoma"/>
            <charset val="1"/>
          </rPr>
          <t xml:space="preserve">[Date Format: dd/MM/yyyy]Please double click to show the popup
</t>
        </r>
      </text>
    </comment>
  </commentList>
</comments>
</file>

<file path=xl/comments2.xml><?xml version="1.0" encoding="utf-8"?>
<comments xmlns="http://schemas.openxmlformats.org/spreadsheetml/2006/main">
  <authors>
    <author>arun patel</author>
  </authors>
  <commentList>
    <comment ref="G110" authorId="0">
      <text>
        <r>
          <rPr>
            <b/>
            <sz val="9"/>
            <color indexed="81"/>
            <rFont val="Tahoma"/>
            <charset val="1"/>
          </rPr>
          <t xml:space="preserve">[Unit: India, Rupees]
[Scale: Lakhs]
</t>
        </r>
      </text>
    </comment>
    <comment ref="H110" authorId="0">
      <text>
        <r>
          <rPr>
            <b/>
            <sz val="9"/>
            <color indexed="81"/>
            <rFont val="Tahoma"/>
            <charset val="1"/>
          </rPr>
          <t xml:space="preserve">[Unit: India, Rupees]
[Scale: Lakhs]
</t>
        </r>
      </text>
    </comment>
    <comment ref="I110" authorId="0">
      <text>
        <r>
          <rPr>
            <b/>
            <sz val="9"/>
            <color indexed="81"/>
            <rFont val="Tahoma"/>
            <charset val="1"/>
          </rPr>
          <t xml:space="preserve">[Unit: India, Rupees]
[Scale: Lakhs]
</t>
        </r>
      </text>
    </comment>
    <comment ref="J110" authorId="0">
      <text>
        <r>
          <rPr>
            <b/>
            <sz val="9"/>
            <color indexed="81"/>
            <rFont val="Tahoma"/>
            <charset val="1"/>
          </rPr>
          <t xml:space="preserve">[Unit: India, Rupees]
[Scale: Lakhs]
</t>
        </r>
      </text>
    </comment>
    <comment ref="K110" authorId="0">
      <text>
        <r>
          <rPr>
            <b/>
            <sz val="9"/>
            <color indexed="81"/>
            <rFont val="Tahoma"/>
            <charset val="1"/>
          </rPr>
          <t xml:space="preserve">[Unit: India, Rupees]
[Scale: Lakhs]
</t>
        </r>
      </text>
    </comment>
    <comment ref="L110" authorId="0">
      <text>
        <r>
          <rPr>
            <b/>
            <sz val="9"/>
            <color indexed="81"/>
            <rFont val="Tahoma"/>
            <charset val="1"/>
          </rPr>
          <t xml:space="preserve">[Unit: India, Rupees]
[Scale: Lakhs]
</t>
        </r>
      </text>
    </comment>
    <comment ref="M110" authorId="0">
      <text>
        <r>
          <rPr>
            <b/>
            <sz val="9"/>
            <color indexed="81"/>
            <rFont val="Tahoma"/>
            <charset val="1"/>
          </rPr>
          <t>[Unit: India, Rupees]
[Scale: Lakhs]</t>
        </r>
      </text>
    </comment>
    <comment ref="N110" authorId="0">
      <text>
        <r>
          <rPr>
            <b/>
            <sz val="9"/>
            <color indexed="81"/>
            <rFont val="Tahoma"/>
            <charset val="1"/>
          </rPr>
          <t xml:space="preserve">[Unit: India, Rupees]
[Scale: Lakhs]
</t>
        </r>
      </text>
    </comment>
    <comment ref="O110" authorId="0">
      <text>
        <r>
          <rPr>
            <b/>
            <sz val="9"/>
            <color indexed="81"/>
            <rFont val="Tahoma"/>
            <charset val="1"/>
          </rPr>
          <t xml:space="preserve">[Unit: India, Rupees]
[Scale: Lakhs]
</t>
        </r>
      </text>
    </comment>
    <comment ref="P110" authorId="0">
      <text>
        <r>
          <rPr>
            <b/>
            <sz val="9"/>
            <color indexed="81"/>
            <rFont val="Tahoma"/>
            <charset val="1"/>
          </rPr>
          <t xml:space="preserve">[Unit: India, Rupees]
[Scale: Lakhs]
</t>
        </r>
      </text>
    </comment>
    <comment ref="Q110" authorId="0">
      <text>
        <r>
          <rPr>
            <b/>
            <sz val="9"/>
            <color indexed="81"/>
            <rFont val="Tahoma"/>
            <charset val="1"/>
          </rPr>
          <t xml:space="preserve">[Unit: India, Rupees]
[Scale: Lakhs]
</t>
        </r>
      </text>
    </comment>
    <comment ref="G208" authorId="0">
      <text>
        <r>
          <rPr>
            <b/>
            <sz val="9"/>
            <color indexed="81"/>
            <rFont val="Tahoma"/>
            <charset val="1"/>
          </rPr>
          <t xml:space="preserve">[Unit: India, Rupees]
[Scale: Lakhs]
</t>
        </r>
      </text>
    </comment>
    <comment ref="H208" authorId="0">
      <text>
        <r>
          <rPr>
            <b/>
            <sz val="9"/>
            <color indexed="81"/>
            <rFont val="Tahoma"/>
            <charset val="1"/>
          </rPr>
          <t>[Unit: India, Rupees]
[Scale: Lakhs]</t>
        </r>
      </text>
    </comment>
    <comment ref="I208" authorId="0">
      <text>
        <r>
          <rPr>
            <b/>
            <sz val="9"/>
            <color indexed="81"/>
            <rFont val="Tahoma"/>
            <charset val="1"/>
          </rPr>
          <t>[Unit: India, Rupees]
[Scale: Lakhs]</t>
        </r>
      </text>
    </comment>
    <comment ref="J208" authorId="0">
      <text>
        <r>
          <rPr>
            <b/>
            <sz val="9"/>
            <color indexed="81"/>
            <rFont val="Tahoma"/>
            <charset val="1"/>
          </rPr>
          <t xml:space="preserve">[Unit: India, Rupees]
[Scale: Lakhs]
</t>
        </r>
      </text>
    </comment>
    <comment ref="K208" authorId="0">
      <text>
        <r>
          <rPr>
            <b/>
            <sz val="9"/>
            <color indexed="81"/>
            <rFont val="Tahoma"/>
            <charset val="1"/>
          </rPr>
          <t xml:space="preserve">[Unit: India, Rupees]
[Scale: Lakhs]
</t>
        </r>
      </text>
    </comment>
    <comment ref="L208" authorId="0">
      <text>
        <r>
          <rPr>
            <b/>
            <sz val="9"/>
            <color indexed="81"/>
            <rFont val="Tahoma"/>
            <charset val="1"/>
          </rPr>
          <t xml:space="preserve">[Unit: India, Rupees]
[Scale: Lakhs]
</t>
        </r>
      </text>
    </comment>
    <comment ref="M208" authorId="0">
      <text>
        <r>
          <rPr>
            <b/>
            <sz val="9"/>
            <color indexed="81"/>
            <rFont val="Tahoma"/>
            <charset val="1"/>
          </rPr>
          <t>[Unit: India, Rupees]
[Scale: Lakhs]</t>
        </r>
      </text>
    </comment>
    <comment ref="N208" authorId="0">
      <text>
        <r>
          <rPr>
            <b/>
            <sz val="9"/>
            <color indexed="81"/>
            <rFont val="Tahoma"/>
            <charset val="1"/>
          </rPr>
          <t xml:space="preserve">[Unit: India, Rupees]
[Scale: Lakhs]
</t>
        </r>
      </text>
    </comment>
    <comment ref="O208" authorId="0">
      <text>
        <r>
          <rPr>
            <b/>
            <sz val="9"/>
            <color indexed="81"/>
            <rFont val="Tahoma"/>
            <charset val="1"/>
          </rPr>
          <t xml:space="preserve">[Unit: India, Rupees]
[Scale: Lakhs]
</t>
        </r>
      </text>
    </comment>
    <comment ref="P208" authorId="0">
      <text>
        <r>
          <rPr>
            <b/>
            <sz val="9"/>
            <color indexed="81"/>
            <rFont val="Tahoma"/>
            <charset val="1"/>
          </rPr>
          <t>[Unit: India, Rupees]
[Scale: Lakhs]</t>
        </r>
      </text>
    </comment>
    <comment ref="Q208" authorId="0">
      <text>
        <r>
          <rPr>
            <b/>
            <sz val="9"/>
            <color indexed="81"/>
            <rFont val="Tahoma"/>
            <charset val="1"/>
          </rPr>
          <t xml:space="preserve">[Unit: India, Rupees]
[Scale: Lakhs]
</t>
        </r>
      </text>
    </comment>
  </commentList>
</comments>
</file>

<file path=xl/comments3.xml><?xml version="1.0" encoding="utf-8"?>
<comments xmlns="http://schemas.openxmlformats.org/spreadsheetml/2006/main">
  <authors>
    <author>arun patel</author>
  </authors>
  <commentList>
    <comment ref="G110" authorId="0">
      <text>
        <r>
          <rPr>
            <b/>
            <sz val="9"/>
            <color indexed="81"/>
            <rFont val="Tahoma"/>
            <charset val="1"/>
          </rPr>
          <t xml:space="preserve">[Unit: India, Rupees]
[Scale: Lakhs]
</t>
        </r>
      </text>
    </comment>
    <comment ref="H110" authorId="0">
      <text>
        <r>
          <rPr>
            <b/>
            <sz val="9"/>
            <color indexed="81"/>
            <rFont val="Tahoma"/>
            <charset val="1"/>
          </rPr>
          <t xml:space="preserve">[Unit: India, Rupees]
[Scale: Lakhs]
</t>
        </r>
      </text>
    </comment>
    <comment ref="I110" authorId="0">
      <text>
        <r>
          <rPr>
            <b/>
            <sz val="9"/>
            <color indexed="81"/>
            <rFont val="Tahoma"/>
            <charset val="1"/>
          </rPr>
          <t xml:space="preserve">[Unit: India, Rupees]
[Scale: Lakhs]
</t>
        </r>
      </text>
    </comment>
    <comment ref="J110" authorId="0">
      <text>
        <r>
          <rPr>
            <b/>
            <sz val="9"/>
            <color indexed="81"/>
            <rFont val="Tahoma"/>
            <charset val="1"/>
          </rPr>
          <t xml:space="preserve">[Unit: India, Rupees]
[Scale: Lakhs]
</t>
        </r>
      </text>
    </comment>
    <comment ref="K110" authorId="0">
      <text>
        <r>
          <rPr>
            <b/>
            <sz val="9"/>
            <color indexed="81"/>
            <rFont val="Tahoma"/>
            <charset val="1"/>
          </rPr>
          <t>[Unit: India, Rupees]
[Scale: Lakhs]</t>
        </r>
      </text>
    </comment>
    <comment ref="L110" authorId="0">
      <text>
        <r>
          <rPr>
            <b/>
            <sz val="9"/>
            <color indexed="81"/>
            <rFont val="Tahoma"/>
            <charset val="1"/>
          </rPr>
          <t xml:space="preserve">[Unit: India, Rupees]
[Scale: Lakhs]
</t>
        </r>
      </text>
    </comment>
    <comment ref="M110" authorId="0">
      <text>
        <r>
          <rPr>
            <b/>
            <sz val="9"/>
            <color indexed="81"/>
            <rFont val="Tahoma"/>
            <charset val="1"/>
          </rPr>
          <t>[Unit: India, Rupees]
[Scale: Lakhs]</t>
        </r>
      </text>
    </comment>
    <comment ref="N110" authorId="0">
      <text>
        <r>
          <rPr>
            <b/>
            <sz val="9"/>
            <color indexed="81"/>
            <rFont val="Tahoma"/>
            <charset val="1"/>
          </rPr>
          <t>[Unit: India, Rupees]
[Scale: Lakhs]</t>
        </r>
      </text>
    </comment>
    <comment ref="O110" authorId="0">
      <text>
        <r>
          <rPr>
            <b/>
            <sz val="9"/>
            <color indexed="81"/>
            <rFont val="Tahoma"/>
            <charset val="1"/>
          </rPr>
          <t>[Unit: India, Rupees]
[Scale: Lakhs]</t>
        </r>
      </text>
    </comment>
    <comment ref="P110" authorId="0">
      <text>
        <r>
          <rPr>
            <b/>
            <sz val="9"/>
            <color indexed="81"/>
            <rFont val="Tahoma"/>
            <charset val="1"/>
          </rPr>
          <t xml:space="preserve">[Unit: India, Rupees]
[Scale: Lakhs]
</t>
        </r>
      </text>
    </comment>
    <comment ref="Q110" authorId="0">
      <text>
        <r>
          <rPr>
            <b/>
            <sz val="9"/>
            <color indexed="81"/>
            <rFont val="Tahoma"/>
            <charset val="1"/>
          </rPr>
          <t>[Unit: India, Rupees]
[Scale: Lakhs]</t>
        </r>
      </text>
    </comment>
    <comment ref="G208" authorId="0">
      <text>
        <r>
          <rPr>
            <b/>
            <sz val="9"/>
            <color indexed="81"/>
            <rFont val="Tahoma"/>
            <charset val="1"/>
          </rPr>
          <t xml:space="preserve">[Unit: India, Rupees]
[Scale: Lakhs]
</t>
        </r>
      </text>
    </comment>
    <comment ref="H208" authorId="0">
      <text>
        <r>
          <rPr>
            <b/>
            <sz val="9"/>
            <color indexed="81"/>
            <rFont val="Tahoma"/>
            <charset val="1"/>
          </rPr>
          <t xml:space="preserve">[Unit: India, Rupees]
[Scale: Lakhs]
</t>
        </r>
      </text>
    </comment>
    <comment ref="I208" authorId="0">
      <text>
        <r>
          <rPr>
            <b/>
            <sz val="9"/>
            <color indexed="81"/>
            <rFont val="Tahoma"/>
            <charset val="1"/>
          </rPr>
          <t xml:space="preserve">[Unit: India, Rupees]
[Scale: Lakhs]
</t>
        </r>
      </text>
    </comment>
    <comment ref="J208" authorId="0">
      <text>
        <r>
          <rPr>
            <b/>
            <sz val="9"/>
            <color indexed="81"/>
            <rFont val="Tahoma"/>
            <charset val="1"/>
          </rPr>
          <t xml:space="preserve">[Unit: India, Rupees]
[Scale: Lakhs]
</t>
        </r>
      </text>
    </comment>
    <comment ref="K208" authorId="0">
      <text>
        <r>
          <rPr>
            <b/>
            <sz val="9"/>
            <color indexed="81"/>
            <rFont val="Tahoma"/>
            <charset val="1"/>
          </rPr>
          <t>[Unit: India, Rupees]
[Scale: Lakhs]</t>
        </r>
      </text>
    </comment>
    <comment ref="L208" authorId="0">
      <text>
        <r>
          <rPr>
            <b/>
            <sz val="9"/>
            <color indexed="81"/>
            <rFont val="Tahoma"/>
            <charset val="1"/>
          </rPr>
          <t xml:space="preserve">[Unit: India, Rupees]
[Scale: Lakhs]
</t>
        </r>
      </text>
    </comment>
    <comment ref="M208" authorId="0">
      <text>
        <r>
          <rPr>
            <b/>
            <sz val="9"/>
            <color indexed="81"/>
            <rFont val="Tahoma"/>
            <charset val="1"/>
          </rPr>
          <t>[Unit: India, Rupees]
[Scale: Lakhs]</t>
        </r>
      </text>
    </comment>
    <comment ref="N208" authorId="0">
      <text>
        <r>
          <rPr>
            <b/>
            <sz val="9"/>
            <color indexed="81"/>
            <rFont val="Tahoma"/>
            <charset val="1"/>
          </rPr>
          <t>[Unit: India, Rupees]
[Scale: Lakhs]</t>
        </r>
      </text>
    </comment>
    <comment ref="O208" authorId="0">
      <text>
        <r>
          <rPr>
            <b/>
            <sz val="9"/>
            <color indexed="81"/>
            <rFont val="Tahoma"/>
            <charset val="1"/>
          </rPr>
          <t>[Unit: India, Rupees]
[Scale: Lakhs]</t>
        </r>
      </text>
    </comment>
    <comment ref="P208" authorId="0">
      <text>
        <r>
          <rPr>
            <b/>
            <sz val="9"/>
            <color indexed="81"/>
            <rFont val="Tahoma"/>
            <charset val="1"/>
          </rPr>
          <t xml:space="preserve">[Unit: India, Rupees]
[Scale: Lakhs]
</t>
        </r>
      </text>
    </comment>
    <comment ref="Q208" authorId="0">
      <text>
        <r>
          <rPr>
            <b/>
            <sz val="9"/>
            <color indexed="81"/>
            <rFont val="Tahoma"/>
            <charset val="1"/>
          </rPr>
          <t xml:space="preserve">[Unit: India, Rupees]
[Scale: Lakhs]
</t>
        </r>
      </text>
    </comment>
  </commentList>
</comments>
</file>

<file path=xl/comments4.xml><?xml version="1.0" encoding="utf-8"?>
<comments xmlns="http://schemas.openxmlformats.org/spreadsheetml/2006/main">
  <authors>
    <author>arun patel</author>
  </authors>
  <commentList>
    <comment ref="G110" authorId="0">
      <text>
        <r>
          <rPr>
            <b/>
            <sz val="9"/>
            <color indexed="81"/>
            <rFont val="Tahoma"/>
            <charset val="1"/>
          </rPr>
          <t xml:space="preserve">[Unit: India, Rupees]
[Scale: Lakhs]
</t>
        </r>
      </text>
    </comment>
    <comment ref="H110" authorId="0">
      <text>
        <r>
          <rPr>
            <b/>
            <sz val="9"/>
            <color indexed="81"/>
            <rFont val="Tahoma"/>
            <charset val="1"/>
          </rPr>
          <t xml:space="preserve">[Unit: India, Rupees]
[Scale: Lakhs]
</t>
        </r>
      </text>
    </comment>
    <comment ref="I110" authorId="0">
      <text>
        <r>
          <rPr>
            <b/>
            <sz val="9"/>
            <color indexed="81"/>
            <rFont val="Tahoma"/>
            <charset val="1"/>
          </rPr>
          <t xml:space="preserve">[Unit: India, Rupees]
[Scale: Lakhs]
</t>
        </r>
      </text>
    </comment>
    <comment ref="J110" authorId="0">
      <text>
        <r>
          <rPr>
            <b/>
            <sz val="9"/>
            <color indexed="81"/>
            <rFont val="Tahoma"/>
            <charset val="1"/>
          </rPr>
          <t xml:space="preserve">[Unit: India, Rupees]
[Scale: Lakhs]
</t>
        </r>
      </text>
    </comment>
    <comment ref="K110" authorId="0">
      <text>
        <r>
          <rPr>
            <b/>
            <sz val="9"/>
            <color indexed="81"/>
            <rFont val="Tahoma"/>
            <charset val="1"/>
          </rPr>
          <t>[Unit: India, Rupees]
[Scale: Lakhs]</t>
        </r>
      </text>
    </comment>
    <comment ref="L110" authorId="0">
      <text>
        <r>
          <rPr>
            <b/>
            <sz val="9"/>
            <color indexed="81"/>
            <rFont val="Tahoma"/>
            <charset val="1"/>
          </rPr>
          <t xml:space="preserve">[Unit: India, Rupees]
[Scale: Lakhs]
</t>
        </r>
      </text>
    </comment>
    <comment ref="M110" authorId="0">
      <text>
        <r>
          <rPr>
            <b/>
            <sz val="9"/>
            <color indexed="81"/>
            <rFont val="Tahoma"/>
            <charset val="1"/>
          </rPr>
          <t>[Unit: India, Rupees]
[Scale: Lakhs]</t>
        </r>
      </text>
    </comment>
    <comment ref="N110" authorId="0">
      <text>
        <r>
          <rPr>
            <b/>
            <sz val="9"/>
            <color indexed="81"/>
            <rFont val="Tahoma"/>
            <charset val="1"/>
          </rPr>
          <t>[Unit: India, Rupees]
[Scale: Lakhs]</t>
        </r>
      </text>
    </comment>
    <comment ref="O110" authorId="0">
      <text>
        <r>
          <rPr>
            <b/>
            <sz val="9"/>
            <color indexed="81"/>
            <rFont val="Tahoma"/>
            <charset val="1"/>
          </rPr>
          <t>[Unit: India, Rupees]
[Scale: Lakhs]</t>
        </r>
      </text>
    </comment>
    <comment ref="P110" authorId="0">
      <text>
        <r>
          <rPr>
            <b/>
            <sz val="9"/>
            <color indexed="81"/>
            <rFont val="Tahoma"/>
            <charset val="1"/>
          </rPr>
          <t xml:space="preserve">[Unit: India, Rupees]
[Scale: Lakhs]
</t>
        </r>
      </text>
    </comment>
    <comment ref="Q110" authorId="0">
      <text>
        <r>
          <rPr>
            <b/>
            <sz val="9"/>
            <color indexed="81"/>
            <rFont val="Tahoma"/>
            <charset val="1"/>
          </rPr>
          <t xml:space="preserve">[Unit: India, Rupees]
[Scale: Lakhs]
</t>
        </r>
      </text>
    </comment>
    <comment ref="G208" authorId="0">
      <text>
        <r>
          <rPr>
            <b/>
            <sz val="9"/>
            <color indexed="81"/>
            <rFont val="Tahoma"/>
            <charset val="1"/>
          </rPr>
          <t xml:space="preserve">[Unit: India, Rupees]
[Scale: Lakhs]
</t>
        </r>
      </text>
    </comment>
    <comment ref="H208" authorId="0">
      <text>
        <r>
          <rPr>
            <b/>
            <sz val="9"/>
            <color indexed="81"/>
            <rFont val="Tahoma"/>
            <charset val="1"/>
          </rPr>
          <t xml:space="preserve">[Unit: India, Rupees]
[Scale: Lakhs]
</t>
        </r>
      </text>
    </comment>
    <comment ref="I208" authorId="0">
      <text>
        <r>
          <rPr>
            <b/>
            <sz val="9"/>
            <color indexed="81"/>
            <rFont val="Tahoma"/>
            <charset val="1"/>
          </rPr>
          <t xml:space="preserve">[Unit: India, Rupees]
[Scale: Lakhs]
</t>
        </r>
      </text>
    </comment>
    <comment ref="J208" authorId="0">
      <text>
        <r>
          <rPr>
            <b/>
            <sz val="9"/>
            <color indexed="81"/>
            <rFont val="Tahoma"/>
            <charset val="1"/>
          </rPr>
          <t xml:space="preserve">[Unit: India, Rupees]
[Scale: Lakhs]
</t>
        </r>
      </text>
    </comment>
    <comment ref="K208" authorId="0">
      <text>
        <r>
          <rPr>
            <b/>
            <sz val="9"/>
            <color indexed="81"/>
            <rFont val="Tahoma"/>
            <charset val="1"/>
          </rPr>
          <t>[Unit: India, Rupees]
[Scale: Lakhs]</t>
        </r>
      </text>
    </comment>
    <comment ref="L208" authorId="0">
      <text>
        <r>
          <rPr>
            <b/>
            <sz val="9"/>
            <color indexed="81"/>
            <rFont val="Tahoma"/>
            <charset val="1"/>
          </rPr>
          <t xml:space="preserve">[Unit: India, Rupees]
[Scale: Lakhs]
</t>
        </r>
      </text>
    </comment>
    <comment ref="M208" authorId="0">
      <text>
        <r>
          <rPr>
            <b/>
            <sz val="9"/>
            <color indexed="81"/>
            <rFont val="Tahoma"/>
            <charset val="1"/>
          </rPr>
          <t>[Unit: India, Rupees]
[Scale: Lakhs]</t>
        </r>
      </text>
    </comment>
    <comment ref="N208" authorId="0">
      <text>
        <r>
          <rPr>
            <b/>
            <sz val="9"/>
            <color indexed="81"/>
            <rFont val="Tahoma"/>
            <charset val="1"/>
          </rPr>
          <t>[Unit: India, Rupees]
[Scale: Lakhs]</t>
        </r>
      </text>
    </comment>
    <comment ref="O208" authorId="0">
      <text>
        <r>
          <rPr>
            <b/>
            <sz val="9"/>
            <color indexed="81"/>
            <rFont val="Tahoma"/>
            <charset val="1"/>
          </rPr>
          <t>[Unit: India, Rupees]
[Scale: Lakhs]</t>
        </r>
      </text>
    </comment>
    <comment ref="P208" authorId="0">
      <text>
        <r>
          <rPr>
            <b/>
            <sz val="9"/>
            <color indexed="81"/>
            <rFont val="Tahoma"/>
            <charset val="1"/>
          </rPr>
          <t xml:space="preserve">[Unit: India, Rupees]
[Scale: Lakhs]
</t>
        </r>
      </text>
    </comment>
    <comment ref="Q208" authorId="0">
      <text>
        <r>
          <rPr>
            <b/>
            <sz val="9"/>
            <color indexed="81"/>
            <rFont val="Tahoma"/>
            <charset val="1"/>
          </rPr>
          <t xml:space="preserve">[Unit: India, Rupees]
[Scale: Lakhs]
</t>
        </r>
      </text>
    </comment>
  </commentList>
</comments>
</file>

<file path=xl/comments5.xml><?xml version="1.0" encoding="utf-8"?>
<comments xmlns="http://schemas.openxmlformats.org/spreadsheetml/2006/main">
  <authors>
    <author>arun patel</author>
  </authors>
  <commentList>
    <comment ref="G110" authorId="0">
      <text>
        <r>
          <rPr>
            <b/>
            <sz val="9"/>
            <color indexed="81"/>
            <rFont val="Tahoma"/>
            <charset val="1"/>
          </rPr>
          <t xml:space="preserve">[Unit: India, Rupees]
[Scale: Lakhs]
</t>
        </r>
      </text>
    </comment>
    <comment ref="H110" authorId="0">
      <text>
        <r>
          <rPr>
            <b/>
            <sz val="9"/>
            <color indexed="81"/>
            <rFont val="Tahoma"/>
            <charset val="1"/>
          </rPr>
          <t xml:space="preserve">[Unit: India, Rupees]
[Scale: Lakhs]
</t>
        </r>
      </text>
    </comment>
    <comment ref="I110" authorId="0">
      <text>
        <r>
          <rPr>
            <b/>
            <sz val="9"/>
            <color indexed="81"/>
            <rFont val="Tahoma"/>
            <charset val="1"/>
          </rPr>
          <t xml:space="preserve">[Unit: India, Rupees]
[Scale: Lakhs]
</t>
        </r>
      </text>
    </comment>
    <comment ref="J110" authorId="0">
      <text>
        <r>
          <rPr>
            <b/>
            <sz val="9"/>
            <color indexed="81"/>
            <rFont val="Tahoma"/>
            <charset val="1"/>
          </rPr>
          <t xml:space="preserve">[Unit: India, Rupees]
[Scale: Lakhs]
</t>
        </r>
      </text>
    </comment>
    <comment ref="K110" authorId="0">
      <text>
        <r>
          <rPr>
            <b/>
            <sz val="9"/>
            <color indexed="81"/>
            <rFont val="Tahoma"/>
            <charset val="1"/>
          </rPr>
          <t>[Unit: India, Rupees]
[Scale: Lakhs]</t>
        </r>
      </text>
    </comment>
    <comment ref="L110" authorId="0">
      <text>
        <r>
          <rPr>
            <b/>
            <sz val="9"/>
            <color indexed="81"/>
            <rFont val="Tahoma"/>
            <charset val="1"/>
          </rPr>
          <t xml:space="preserve">[Unit: India, Rupees]
[Scale: Lakhs]
</t>
        </r>
      </text>
    </comment>
    <comment ref="M110" authorId="0">
      <text>
        <r>
          <rPr>
            <b/>
            <sz val="9"/>
            <color indexed="81"/>
            <rFont val="Tahoma"/>
            <charset val="1"/>
          </rPr>
          <t>[Unit: India, Rupees]
[Scale: Lakhs]</t>
        </r>
      </text>
    </comment>
    <comment ref="N110" authorId="0">
      <text>
        <r>
          <rPr>
            <b/>
            <sz val="9"/>
            <color indexed="81"/>
            <rFont val="Tahoma"/>
            <charset val="1"/>
          </rPr>
          <t>[Unit: India, Rupees]
[Scale: Lakhs]</t>
        </r>
      </text>
    </comment>
    <comment ref="O110" authorId="0">
      <text>
        <r>
          <rPr>
            <b/>
            <sz val="9"/>
            <color indexed="81"/>
            <rFont val="Tahoma"/>
            <charset val="1"/>
          </rPr>
          <t>[Unit: India, Rupees]
[Scale: Lakhs]</t>
        </r>
      </text>
    </comment>
    <comment ref="P110" authorId="0">
      <text>
        <r>
          <rPr>
            <b/>
            <sz val="9"/>
            <color indexed="81"/>
            <rFont val="Tahoma"/>
            <charset val="1"/>
          </rPr>
          <t xml:space="preserve">[Unit: India, Rupees]
[Scale: Lakhs]
</t>
        </r>
      </text>
    </comment>
    <comment ref="Q110" authorId="0">
      <text>
        <r>
          <rPr>
            <b/>
            <sz val="9"/>
            <color indexed="81"/>
            <rFont val="Tahoma"/>
            <charset val="1"/>
          </rPr>
          <t xml:space="preserve">[Unit: India, Rupees]
[Scale: Lakhs]
</t>
        </r>
      </text>
    </comment>
    <comment ref="G208" authorId="0">
      <text>
        <r>
          <rPr>
            <b/>
            <sz val="9"/>
            <color indexed="81"/>
            <rFont val="Tahoma"/>
            <charset val="1"/>
          </rPr>
          <t xml:space="preserve">[Unit: India, Rupees]
[Scale: Lakhs]
</t>
        </r>
      </text>
    </comment>
    <comment ref="H208" authorId="0">
      <text>
        <r>
          <rPr>
            <b/>
            <sz val="9"/>
            <color indexed="81"/>
            <rFont val="Tahoma"/>
            <charset val="1"/>
          </rPr>
          <t xml:space="preserve">[Unit: India, Rupees]
[Scale: Lakhs]
</t>
        </r>
      </text>
    </comment>
    <comment ref="I208" authorId="0">
      <text>
        <r>
          <rPr>
            <b/>
            <sz val="9"/>
            <color indexed="81"/>
            <rFont val="Tahoma"/>
            <charset val="1"/>
          </rPr>
          <t xml:space="preserve">[Unit: India, Rupees]
[Scale: Lakhs]
</t>
        </r>
      </text>
    </comment>
    <comment ref="J208" authorId="0">
      <text>
        <r>
          <rPr>
            <b/>
            <sz val="9"/>
            <color indexed="81"/>
            <rFont val="Tahoma"/>
            <charset val="1"/>
          </rPr>
          <t xml:space="preserve">[Unit: India, Rupees]
[Scale: Lakhs]
</t>
        </r>
      </text>
    </comment>
    <comment ref="K208" authorId="0">
      <text>
        <r>
          <rPr>
            <b/>
            <sz val="9"/>
            <color indexed="81"/>
            <rFont val="Tahoma"/>
            <charset val="1"/>
          </rPr>
          <t>[Unit: India, Rupees]
[Scale: Lakhs]</t>
        </r>
      </text>
    </comment>
    <comment ref="L208" authorId="0">
      <text>
        <r>
          <rPr>
            <b/>
            <sz val="9"/>
            <color indexed="81"/>
            <rFont val="Tahoma"/>
            <charset val="1"/>
          </rPr>
          <t xml:space="preserve">[Unit: India, Rupees]
[Scale: Lakhs]
</t>
        </r>
      </text>
    </comment>
    <comment ref="M208" authorId="0">
      <text>
        <r>
          <rPr>
            <b/>
            <sz val="9"/>
            <color indexed="81"/>
            <rFont val="Tahoma"/>
            <charset val="1"/>
          </rPr>
          <t>[Unit: India, Rupees]
[Scale: Lakhs]</t>
        </r>
      </text>
    </comment>
    <comment ref="N208" authorId="0">
      <text>
        <r>
          <rPr>
            <b/>
            <sz val="9"/>
            <color indexed="81"/>
            <rFont val="Tahoma"/>
            <charset val="1"/>
          </rPr>
          <t>[Unit: India, Rupees]
[Scale: Lakhs]</t>
        </r>
      </text>
    </comment>
    <comment ref="O208" authorId="0">
      <text>
        <r>
          <rPr>
            <b/>
            <sz val="9"/>
            <color indexed="81"/>
            <rFont val="Tahoma"/>
            <charset val="1"/>
          </rPr>
          <t>[Unit: India, Rupees]
[Scale: Lakhs]</t>
        </r>
      </text>
    </comment>
    <comment ref="P208" authorId="0">
      <text>
        <r>
          <rPr>
            <b/>
            <sz val="9"/>
            <color indexed="81"/>
            <rFont val="Tahoma"/>
            <charset val="1"/>
          </rPr>
          <t xml:space="preserve">[Unit: India, Rupees]
[Scale: Lakhs]
</t>
        </r>
      </text>
    </comment>
    <comment ref="Q208" authorId="0">
      <text>
        <r>
          <rPr>
            <b/>
            <sz val="9"/>
            <color indexed="81"/>
            <rFont val="Tahoma"/>
            <charset val="1"/>
          </rPr>
          <t xml:space="preserve">[Unit: India, Rupees]
[Scale: Lakhs]
</t>
        </r>
      </text>
    </comment>
  </commentList>
</comments>
</file>

<file path=xl/comments6.xml><?xml version="1.0" encoding="utf-8"?>
<comments xmlns="http://schemas.openxmlformats.org/spreadsheetml/2006/main">
  <authors>
    <author>arun patel</author>
  </authors>
  <commentList>
    <comment ref="G110" authorId="0">
      <text>
        <r>
          <rPr>
            <b/>
            <sz val="9"/>
            <color indexed="81"/>
            <rFont val="Tahoma"/>
            <charset val="1"/>
          </rPr>
          <t xml:space="preserve">[Unit: India, Rupees]
[Scale: Lakhs]
</t>
        </r>
      </text>
    </comment>
    <comment ref="H110" authorId="0">
      <text>
        <r>
          <rPr>
            <b/>
            <sz val="9"/>
            <color indexed="81"/>
            <rFont val="Tahoma"/>
            <charset val="1"/>
          </rPr>
          <t xml:space="preserve">[Unit: India, Rupees]
[Scale: Lakhs]
</t>
        </r>
      </text>
    </comment>
    <comment ref="I110" authorId="0">
      <text>
        <r>
          <rPr>
            <b/>
            <sz val="9"/>
            <color indexed="81"/>
            <rFont val="Tahoma"/>
            <charset val="1"/>
          </rPr>
          <t xml:space="preserve">[Unit: India, Rupees]
[Scale: Lakhs]
</t>
        </r>
      </text>
    </comment>
    <comment ref="J110" authorId="0">
      <text>
        <r>
          <rPr>
            <b/>
            <sz val="9"/>
            <color indexed="81"/>
            <rFont val="Tahoma"/>
            <charset val="1"/>
          </rPr>
          <t xml:space="preserve">[Unit: India, Rupees]
[Scale: Lakhs]
</t>
        </r>
      </text>
    </comment>
    <comment ref="K110" authorId="0">
      <text>
        <r>
          <rPr>
            <b/>
            <sz val="9"/>
            <color indexed="81"/>
            <rFont val="Tahoma"/>
            <charset val="1"/>
          </rPr>
          <t>[Unit: India, Rupees]
[Scale: Lakhs]</t>
        </r>
      </text>
    </comment>
    <comment ref="L110" authorId="0">
      <text>
        <r>
          <rPr>
            <b/>
            <sz val="9"/>
            <color indexed="81"/>
            <rFont val="Tahoma"/>
            <charset val="1"/>
          </rPr>
          <t xml:space="preserve">[Unit: India, Rupees]
[Scale: Lakhs]
</t>
        </r>
      </text>
    </comment>
    <comment ref="M110" authorId="0">
      <text>
        <r>
          <rPr>
            <b/>
            <sz val="9"/>
            <color indexed="81"/>
            <rFont val="Tahoma"/>
            <charset val="1"/>
          </rPr>
          <t>[Unit: India, Rupees]
[Scale: Lakhs]</t>
        </r>
      </text>
    </comment>
    <comment ref="N110" authorId="0">
      <text>
        <r>
          <rPr>
            <b/>
            <sz val="9"/>
            <color indexed="81"/>
            <rFont val="Tahoma"/>
            <charset val="1"/>
          </rPr>
          <t>[Unit: India, Rupees]
[Scale: Lakhs]</t>
        </r>
      </text>
    </comment>
    <comment ref="O110" authorId="0">
      <text>
        <r>
          <rPr>
            <b/>
            <sz val="9"/>
            <color indexed="81"/>
            <rFont val="Tahoma"/>
            <charset val="1"/>
          </rPr>
          <t>[Unit: India, Rupees]
[Scale: Lakhs]</t>
        </r>
      </text>
    </comment>
    <comment ref="P110" authorId="0">
      <text>
        <r>
          <rPr>
            <b/>
            <sz val="9"/>
            <color indexed="81"/>
            <rFont val="Tahoma"/>
            <charset val="1"/>
          </rPr>
          <t xml:space="preserve">[Unit: India, Rupees]
[Scale: Lakhs]
</t>
        </r>
      </text>
    </comment>
    <comment ref="Q110" authorId="0">
      <text>
        <r>
          <rPr>
            <b/>
            <sz val="9"/>
            <color indexed="81"/>
            <rFont val="Tahoma"/>
            <charset val="1"/>
          </rPr>
          <t xml:space="preserve">[Unit: India, Rupees]
[Scale: Lakhs]
</t>
        </r>
      </text>
    </comment>
    <comment ref="G208" authorId="0">
      <text>
        <r>
          <rPr>
            <b/>
            <sz val="9"/>
            <color indexed="81"/>
            <rFont val="Tahoma"/>
            <charset val="1"/>
          </rPr>
          <t xml:space="preserve">[Unit: India, Rupees]
[Scale: Lakhs]
</t>
        </r>
      </text>
    </comment>
    <comment ref="H208" authorId="0">
      <text>
        <r>
          <rPr>
            <b/>
            <sz val="9"/>
            <color indexed="81"/>
            <rFont val="Tahoma"/>
            <charset val="1"/>
          </rPr>
          <t xml:space="preserve">[Unit: India, Rupees]
[Scale: Lakhs]
</t>
        </r>
      </text>
    </comment>
    <comment ref="I208" authorId="0">
      <text>
        <r>
          <rPr>
            <b/>
            <sz val="9"/>
            <color indexed="81"/>
            <rFont val="Tahoma"/>
            <charset val="1"/>
          </rPr>
          <t xml:space="preserve">[Unit: India, Rupees]
[Scale: Lakhs]
</t>
        </r>
      </text>
    </comment>
    <comment ref="J208" authorId="0">
      <text>
        <r>
          <rPr>
            <b/>
            <sz val="9"/>
            <color indexed="81"/>
            <rFont val="Tahoma"/>
            <charset val="1"/>
          </rPr>
          <t xml:space="preserve">[Unit: India, Rupees]
[Scale: Lakhs]
</t>
        </r>
      </text>
    </comment>
    <comment ref="K208" authorId="0">
      <text>
        <r>
          <rPr>
            <b/>
            <sz val="9"/>
            <color indexed="81"/>
            <rFont val="Tahoma"/>
            <charset val="1"/>
          </rPr>
          <t>[Unit: India, Rupees]
[Scale: Lakhs]</t>
        </r>
      </text>
    </comment>
    <comment ref="L208" authorId="0">
      <text>
        <r>
          <rPr>
            <b/>
            <sz val="9"/>
            <color indexed="81"/>
            <rFont val="Tahoma"/>
            <charset val="1"/>
          </rPr>
          <t xml:space="preserve">[Unit: India, Rupees]
[Scale: Lakhs]
</t>
        </r>
      </text>
    </comment>
    <comment ref="M208" authorId="0">
      <text>
        <r>
          <rPr>
            <b/>
            <sz val="9"/>
            <color indexed="81"/>
            <rFont val="Tahoma"/>
            <charset val="1"/>
          </rPr>
          <t>[Unit: India, Rupees]
[Scale: Lakhs]</t>
        </r>
      </text>
    </comment>
    <comment ref="N208" authorId="0">
      <text>
        <r>
          <rPr>
            <b/>
            <sz val="9"/>
            <color indexed="81"/>
            <rFont val="Tahoma"/>
            <charset val="1"/>
          </rPr>
          <t>[Unit: India, Rupees]
[Scale: Lakhs]</t>
        </r>
      </text>
    </comment>
    <comment ref="O208" authorId="0">
      <text>
        <r>
          <rPr>
            <b/>
            <sz val="9"/>
            <color indexed="81"/>
            <rFont val="Tahoma"/>
            <charset val="1"/>
          </rPr>
          <t>[Unit: India, Rupees]
[Scale: Lakhs]</t>
        </r>
      </text>
    </comment>
    <comment ref="P208" authorId="0">
      <text>
        <r>
          <rPr>
            <b/>
            <sz val="9"/>
            <color indexed="81"/>
            <rFont val="Tahoma"/>
            <charset val="1"/>
          </rPr>
          <t xml:space="preserve">[Unit: India, Rupees]
[Scale: Lakhs]
</t>
        </r>
      </text>
    </comment>
    <comment ref="Q208" authorId="0">
      <text>
        <r>
          <rPr>
            <b/>
            <sz val="9"/>
            <color indexed="81"/>
            <rFont val="Tahoma"/>
            <charset val="1"/>
          </rPr>
          <t xml:space="preserve">[Unit: India, Rupees]
[Scale: Lakhs]
</t>
        </r>
      </text>
    </comment>
  </commentList>
</comments>
</file>

<file path=xl/comments7.xml><?xml version="1.0" encoding="utf-8"?>
<comments xmlns="http://schemas.openxmlformats.org/spreadsheetml/2006/main">
  <authors>
    <author>arun patel</author>
  </authors>
  <commentList>
    <comment ref="E59" authorId="0">
      <text>
        <r>
          <rPr>
            <b/>
            <sz val="9"/>
            <color indexed="81"/>
            <rFont val="Tahoma"/>
            <charset val="1"/>
          </rPr>
          <t xml:space="preserve">[Unit: PURE]
[Scale: Actuals]
</t>
        </r>
      </text>
    </comment>
    <comment ref="F59" authorId="0">
      <text>
        <r>
          <rPr>
            <b/>
            <sz val="9"/>
            <color indexed="81"/>
            <rFont val="Tahoma"/>
            <charset val="1"/>
          </rPr>
          <t xml:space="preserve">[Unit: PURE]
[Scale: Actuals]
</t>
        </r>
      </text>
    </comment>
    <comment ref="G59" authorId="0">
      <text>
        <r>
          <rPr>
            <b/>
            <sz val="9"/>
            <color indexed="81"/>
            <rFont val="Tahoma"/>
            <charset val="1"/>
          </rPr>
          <t xml:space="preserve">[Unit: PURE]
[Scale: Actuals]
</t>
        </r>
      </text>
    </comment>
    <comment ref="H59" authorId="0">
      <text>
        <r>
          <rPr>
            <b/>
            <sz val="9"/>
            <color indexed="81"/>
            <rFont val="Tahoma"/>
            <charset val="1"/>
          </rPr>
          <t xml:space="preserve">[Unit: PURE]
[Scale: Actuals]
</t>
        </r>
      </text>
    </comment>
    <comment ref="I59" authorId="0">
      <text>
        <r>
          <rPr>
            <b/>
            <sz val="9"/>
            <color indexed="81"/>
            <rFont val="Tahoma"/>
            <charset val="1"/>
          </rPr>
          <t xml:space="preserve">[Unit: PURE]
[Scale: Actuals]
</t>
        </r>
      </text>
    </comment>
    <comment ref="J59" authorId="0">
      <text>
        <r>
          <rPr>
            <b/>
            <sz val="9"/>
            <color indexed="81"/>
            <rFont val="Tahoma"/>
            <charset val="1"/>
          </rPr>
          <t xml:space="preserve">[Unit: PURE]
[Scale: Actuals]
</t>
        </r>
      </text>
    </comment>
    <comment ref="K59" authorId="0">
      <text>
        <r>
          <rPr>
            <b/>
            <sz val="9"/>
            <color indexed="81"/>
            <rFont val="Tahoma"/>
            <charset val="1"/>
          </rPr>
          <t xml:space="preserve">[Unit: PURE]
[Scale: Actuals]
</t>
        </r>
      </text>
    </comment>
    <comment ref="L59" authorId="0">
      <text>
        <r>
          <rPr>
            <b/>
            <sz val="9"/>
            <color indexed="81"/>
            <rFont val="Tahoma"/>
            <charset val="1"/>
          </rPr>
          <t xml:space="preserve">[Unit: PURE]
[Scale: Actuals]
</t>
        </r>
      </text>
    </comment>
    <comment ref="M59" authorId="0">
      <text>
        <r>
          <rPr>
            <b/>
            <sz val="9"/>
            <color indexed="81"/>
            <rFont val="Tahoma"/>
            <charset val="1"/>
          </rPr>
          <t xml:space="preserve">[Unit: PURE]
[Scale: Actuals]
</t>
        </r>
      </text>
    </comment>
    <comment ref="N59" authorId="0">
      <text>
        <r>
          <rPr>
            <b/>
            <sz val="9"/>
            <color indexed="81"/>
            <rFont val="Tahoma"/>
            <charset val="1"/>
          </rPr>
          <t xml:space="preserve">[Unit: PURE]
[Scale: Actuals]
</t>
        </r>
      </text>
    </comment>
    <comment ref="O59" authorId="0">
      <text>
        <r>
          <rPr>
            <b/>
            <sz val="9"/>
            <color indexed="81"/>
            <rFont val="Tahoma"/>
            <charset val="1"/>
          </rPr>
          <t xml:space="preserve">[Unit: PURE]
[Scale: Actuals]
</t>
        </r>
      </text>
    </comment>
    <comment ref="E61" authorId="0">
      <text>
        <r>
          <rPr>
            <b/>
            <sz val="9"/>
            <color indexed="81"/>
            <rFont val="Tahoma"/>
            <charset val="1"/>
          </rPr>
          <t xml:space="preserve">[Unit: PURE]
[Scale: Actuals]
</t>
        </r>
      </text>
    </comment>
    <comment ref="F61" authorId="0">
      <text>
        <r>
          <rPr>
            <b/>
            <sz val="9"/>
            <color indexed="81"/>
            <rFont val="Tahoma"/>
            <charset val="1"/>
          </rPr>
          <t xml:space="preserve">[Unit: PURE]
[Scale: Actuals]
</t>
        </r>
      </text>
    </comment>
    <comment ref="G61" authorId="0">
      <text>
        <r>
          <rPr>
            <b/>
            <sz val="9"/>
            <color indexed="81"/>
            <rFont val="Tahoma"/>
            <charset val="1"/>
          </rPr>
          <t xml:space="preserve">[Unit: PURE]
[Scale: Actuals]
</t>
        </r>
      </text>
    </comment>
    <comment ref="H61" authorId="0">
      <text>
        <r>
          <rPr>
            <b/>
            <sz val="9"/>
            <color indexed="81"/>
            <rFont val="Tahoma"/>
            <charset val="1"/>
          </rPr>
          <t xml:space="preserve">[Unit: PURE]
[Scale: Actuals]
</t>
        </r>
      </text>
    </comment>
    <comment ref="I61" authorId="0">
      <text>
        <r>
          <rPr>
            <b/>
            <sz val="9"/>
            <color indexed="81"/>
            <rFont val="Tahoma"/>
            <charset val="1"/>
          </rPr>
          <t xml:space="preserve">[Unit: PURE]
[Scale: Actuals]
</t>
        </r>
      </text>
    </comment>
    <comment ref="J61" authorId="0">
      <text>
        <r>
          <rPr>
            <b/>
            <sz val="9"/>
            <color indexed="81"/>
            <rFont val="Tahoma"/>
            <charset val="1"/>
          </rPr>
          <t xml:space="preserve">[Unit: PURE]
[Scale: Actuals]
</t>
        </r>
      </text>
    </comment>
    <comment ref="K61" authorId="0">
      <text>
        <r>
          <rPr>
            <b/>
            <sz val="9"/>
            <color indexed="81"/>
            <rFont val="Tahoma"/>
            <charset val="1"/>
          </rPr>
          <t xml:space="preserve">[Unit: PURE]
[Scale: Actuals]
</t>
        </r>
      </text>
    </comment>
    <comment ref="L61" authorId="0">
      <text>
        <r>
          <rPr>
            <b/>
            <sz val="9"/>
            <color indexed="81"/>
            <rFont val="Tahoma"/>
            <charset val="1"/>
          </rPr>
          <t xml:space="preserve">[Unit: PURE]
[Scale: Actuals]
</t>
        </r>
      </text>
    </comment>
    <comment ref="M61" authorId="0">
      <text>
        <r>
          <rPr>
            <b/>
            <sz val="9"/>
            <color indexed="81"/>
            <rFont val="Tahoma"/>
            <charset val="1"/>
          </rPr>
          <t xml:space="preserve">[Unit: PURE]
[Scale: Actuals]
</t>
        </r>
      </text>
    </comment>
    <comment ref="N61" authorId="0">
      <text>
        <r>
          <rPr>
            <b/>
            <sz val="9"/>
            <color indexed="81"/>
            <rFont val="Tahoma"/>
            <charset val="1"/>
          </rPr>
          <t xml:space="preserve">[Unit: PURE]
[Scale: Actuals]
</t>
        </r>
      </text>
    </comment>
    <comment ref="O61" authorId="0">
      <text>
        <r>
          <rPr>
            <b/>
            <sz val="9"/>
            <color indexed="81"/>
            <rFont val="Tahoma"/>
            <charset val="1"/>
          </rPr>
          <t xml:space="preserve">[Unit: PURE]
[Scale: Actuals]
</t>
        </r>
      </text>
    </comment>
    <comment ref="E75" authorId="0">
      <text>
        <r>
          <rPr>
            <b/>
            <sz val="9"/>
            <color indexed="81"/>
            <rFont val="Tahoma"/>
            <charset val="1"/>
          </rPr>
          <t xml:space="preserve">[Unit: PURE]
[Scale: Actuals]
</t>
        </r>
      </text>
    </comment>
    <comment ref="F75" authorId="0">
      <text>
        <r>
          <rPr>
            <b/>
            <sz val="9"/>
            <color indexed="81"/>
            <rFont val="Tahoma"/>
            <charset val="1"/>
          </rPr>
          <t xml:space="preserve">[Unit: PURE]
[Scale: Actuals]
</t>
        </r>
      </text>
    </comment>
    <comment ref="G75" authorId="0">
      <text>
        <r>
          <rPr>
            <b/>
            <sz val="9"/>
            <color indexed="81"/>
            <rFont val="Tahoma"/>
            <charset val="1"/>
          </rPr>
          <t xml:space="preserve">[Unit: PURE]
[Scale: Actuals]
</t>
        </r>
      </text>
    </comment>
    <comment ref="H75" authorId="0">
      <text>
        <r>
          <rPr>
            <b/>
            <sz val="9"/>
            <color indexed="81"/>
            <rFont val="Tahoma"/>
            <charset val="1"/>
          </rPr>
          <t xml:space="preserve">[Unit: PURE]
[Scale: Actuals]
</t>
        </r>
      </text>
    </comment>
    <comment ref="I75" authorId="0">
      <text>
        <r>
          <rPr>
            <b/>
            <sz val="9"/>
            <color indexed="81"/>
            <rFont val="Tahoma"/>
            <charset val="1"/>
          </rPr>
          <t xml:space="preserve">[Unit: PURE]
[Scale: Actuals]
</t>
        </r>
      </text>
    </comment>
    <comment ref="J75" authorId="0">
      <text>
        <r>
          <rPr>
            <b/>
            <sz val="9"/>
            <color indexed="81"/>
            <rFont val="Tahoma"/>
            <charset val="1"/>
          </rPr>
          <t xml:space="preserve">[Unit: PURE]
[Scale: Actuals]
</t>
        </r>
      </text>
    </comment>
    <comment ref="K75" authorId="0">
      <text>
        <r>
          <rPr>
            <b/>
            <sz val="9"/>
            <color indexed="81"/>
            <rFont val="Tahoma"/>
            <charset val="1"/>
          </rPr>
          <t xml:space="preserve">[Unit: PURE]
[Scale: Actuals]
</t>
        </r>
      </text>
    </comment>
    <comment ref="L75" authorId="0">
      <text>
        <r>
          <rPr>
            <b/>
            <sz val="9"/>
            <color indexed="81"/>
            <rFont val="Tahoma"/>
            <charset val="1"/>
          </rPr>
          <t xml:space="preserve">[Unit: PURE]
[Scale: Actuals]
</t>
        </r>
      </text>
    </comment>
    <comment ref="M75" authorId="0">
      <text>
        <r>
          <rPr>
            <b/>
            <sz val="9"/>
            <color indexed="81"/>
            <rFont val="Tahoma"/>
            <charset val="1"/>
          </rPr>
          <t xml:space="preserve">[Unit: PURE]
[Scale: Actuals]
</t>
        </r>
      </text>
    </comment>
    <comment ref="N75" authorId="0">
      <text>
        <r>
          <rPr>
            <b/>
            <sz val="9"/>
            <color indexed="81"/>
            <rFont val="Tahoma"/>
            <charset val="1"/>
          </rPr>
          <t xml:space="preserve">[Unit: PURE]
[Scale: Actuals]
</t>
        </r>
      </text>
    </comment>
    <comment ref="O75" authorId="0">
      <text>
        <r>
          <rPr>
            <b/>
            <sz val="9"/>
            <color indexed="81"/>
            <rFont val="Tahoma"/>
            <charset val="1"/>
          </rPr>
          <t xml:space="preserve">[Unit: PURE]
[Scale: Actuals]
</t>
        </r>
      </text>
    </comment>
  </commentList>
</comments>
</file>

<file path=xl/comments8.xml><?xml version="1.0" encoding="utf-8"?>
<comments xmlns="http://schemas.openxmlformats.org/spreadsheetml/2006/main">
  <authors>
    <author>arun patel</author>
  </authors>
  <commentLis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65" authorId="0">
      <text>
        <r>
          <rPr>
            <b/>
            <sz val="9"/>
            <color indexed="81"/>
            <rFont val="Tahoma"/>
            <charset val="1"/>
          </rPr>
          <t xml:space="preserve">[Unit: PURE]
[Scale: Actuals]
</t>
        </r>
      </text>
    </comment>
    <comment ref="I165" authorId="0">
      <text>
        <r>
          <rPr>
            <b/>
            <sz val="9"/>
            <color indexed="81"/>
            <rFont val="Tahoma"/>
            <charset val="1"/>
          </rPr>
          <t xml:space="preserve">[Unit: PURE]
[Scale: Actuals]
</t>
        </r>
      </text>
    </comment>
    <comment ref="J165" authorId="0">
      <text>
        <r>
          <rPr>
            <b/>
            <sz val="9"/>
            <color indexed="81"/>
            <rFont val="Tahoma"/>
            <charset val="1"/>
          </rPr>
          <t xml:space="preserve">[Unit: PURE]
[Scale: Actuals]
</t>
        </r>
      </text>
    </comment>
    <comment ref="K165" authorId="0">
      <text>
        <r>
          <rPr>
            <b/>
            <sz val="9"/>
            <color indexed="81"/>
            <rFont val="Tahoma"/>
            <charset val="1"/>
          </rPr>
          <t xml:space="preserve">[Unit: PURE]
[Scale: Actuals]
</t>
        </r>
      </text>
    </comment>
    <comment ref="L165" authorId="0">
      <text>
        <r>
          <rPr>
            <b/>
            <sz val="9"/>
            <color indexed="81"/>
            <rFont val="Tahoma"/>
            <charset val="1"/>
          </rPr>
          <t xml:space="preserve">[Unit: PURE]
[Scale: Actuals]
</t>
        </r>
      </text>
    </comment>
    <comment ref="M165" authorId="0">
      <text>
        <r>
          <rPr>
            <b/>
            <sz val="9"/>
            <color indexed="81"/>
            <rFont val="Tahoma"/>
            <charset val="1"/>
          </rPr>
          <t xml:space="preserve">[Unit: PURE]
[Scale: Actuals]
</t>
        </r>
      </text>
    </comment>
    <comment ref="N165" authorId="0">
      <text>
        <r>
          <rPr>
            <b/>
            <sz val="9"/>
            <color indexed="81"/>
            <rFont val="Tahoma"/>
            <charset val="1"/>
          </rPr>
          <t xml:space="preserve">[Unit: PURE]
[Scale: Actuals]
</t>
        </r>
      </text>
    </comment>
    <comment ref="O165" authorId="0">
      <text>
        <r>
          <rPr>
            <b/>
            <sz val="9"/>
            <color indexed="81"/>
            <rFont val="Tahoma"/>
            <charset val="1"/>
          </rPr>
          <t xml:space="preserve">[Unit: PURE]
[Scale: Actuals]
</t>
        </r>
      </text>
    </comment>
    <comment ref="P165" authorId="0">
      <text>
        <r>
          <rPr>
            <b/>
            <sz val="9"/>
            <color indexed="81"/>
            <rFont val="Tahoma"/>
            <charset val="1"/>
          </rPr>
          <t xml:space="preserve">[Unit: PURE]
[Scale: Actuals]
</t>
        </r>
      </text>
    </comment>
    <comment ref="Q165" authorId="0">
      <text>
        <r>
          <rPr>
            <b/>
            <sz val="9"/>
            <color indexed="81"/>
            <rFont val="Tahoma"/>
            <charset val="1"/>
          </rPr>
          <t xml:space="preserve">[Unit: PURE]
[Scale: Actuals]
</t>
        </r>
      </text>
    </comment>
    <comment ref="R165" authorId="0">
      <text>
        <r>
          <rPr>
            <b/>
            <sz val="9"/>
            <color indexed="81"/>
            <rFont val="Tahoma"/>
            <charset val="1"/>
          </rPr>
          <t xml:space="preserve">[Unit: PURE]
[Scale: Actuals]
</t>
        </r>
      </text>
    </comment>
    <comment ref="H183" authorId="0">
      <text>
        <r>
          <rPr>
            <b/>
            <sz val="9"/>
            <color indexed="81"/>
            <rFont val="Tahoma"/>
            <charset val="1"/>
          </rPr>
          <t xml:space="preserve">[Unit: PURE]
[Scale: Actuals]
</t>
        </r>
      </text>
    </comment>
    <comment ref="I183" authorId="0">
      <text>
        <r>
          <rPr>
            <b/>
            <sz val="9"/>
            <color indexed="81"/>
            <rFont val="Tahoma"/>
            <charset val="1"/>
          </rPr>
          <t xml:space="preserve">[Unit: PURE]
[Scale: Actuals]
</t>
        </r>
      </text>
    </comment>
    <comment ref="J183" authorId="0">
      <text>
        <r>
          <rPr>
            <b/>
            <sz val="9"/>
            <color indexed="81"/>
            <rFont val="Tahoma"/>
            <charset val="1"/>
          </rPr>
          <t xml:space="preserve">[Unit: PURE]
[Scale: Actuals]
</t>
        </r>
      </text>
    </comment>
    <comment ref="K183" authorId="0">
      <text>
        <r>
          <rPr>
            <b/>
            <sz val="9"/>
            <color indexed="81"/>
            <rFont val="Tahoma"/>
            <charset val="1"/>
          </rPr>
          <t xml:space="preserve">[Unit: PURE]
[Scale: Actuals]
</t>
        </r>
      </text>
    </comment>
    <comment ref="L183" authorId="0">
      <text>
        <r>
          <rPr>
            <b/>
            <sz val="9"/>
            <color indexed="81"/>
            <rFont val="Tahoma"/>
            <charset val="1"/>
          </rPr>
          <t xml:space="preserve">[Unit: PURE]
[Scale: Actuals]
</t>
        </r>
      </text>
    </comment>
    <comment ref="M183" authorId="0">
      <text>
        <r>
          <rPr>
            <b/>
            <sz val="9"/>
            <color indexed="81"/>
            <rFont val="Tahoma"/>
            <charset val="1"/>
          </rPr>
          <t xml:space="preserve">[Unit: PURE]
[Scale: Actuals]
</t>
        </r>
      </text>
    </comment>
    <comment ref="N183" authorId="0">
      <text>
        <r>
          <rPr>
            <b/>
            <sz val="9"/>
            <color indexed="81"/>
            <rFont val="Tahoma"/>
            <charset val="1"/>
          </rPr>
          <t xml:space="preserve">[Unit: PURE]
[Scale: Actuals]
</t>
        </r>
      </text>
    </comment>
    <comment ref="O183" authorId="0">
      <text>
        <r>
          <rPr>
            <b/>
            <sz val="9"/>
            <color indexed="81"/>
            <rFont val="Tahoma"/>
            <charset val="1"/>
          </rPr>
          <t xml:space="preserve">[Unit: PURE]
[Scale: Actuals]
</t>
        </r>
      </text>
    </comment>
    <comment ref="P183" authorId="0">
      <text>
        <r>
          <rPr>
            <b/>
            <sz val="9"/>
            <color indexed="81"/>
            <rFont val="Tahoma"/>
            <charset val="1"/>
          </rPr>
          <t xml:space="preserve">[Unit: PURE]
[Scale: Actuals]
</t>
        </r>
      </text>
    </comment>
    <comment ref="Q183" authorId="0">
      <text>
        <r>
          <rPr>
            <b/>
            <sz val="9"/>
            <color indexed="81"/>
            <rFont val="Tahoma"/>
            <charset val="1"/>
          </rPr>
          <t xml:space="preserve">[Unit: PURE]
[Scale: Actuals]
</t>
        </r>
      </text>
    </comment>
    <comment ref="R183" authorId="0">
      <text>
        <r>
          <rPr>
            <b/>
            <sz val="9"/>
            <color indexed="81"/>
            <rFont val="Tahoma"/>
            <charset val="1"/>
          </rPr>
          <t xml:space="preserve">[Unit: PURE]
[Scale: Actuals]
</t>
        </r>
      </text>
    </comment>
  </commentList>
</comments>
</file>

<file path=xl/comments9.xml><?xml version="1.0" encoding="utf-8"?>
<comments xmlns="http://schemas.openxmlformats.org/spreadsheetml/2006/main">
  <authors>
    <author>arun patel</author>
  </authors>
  <commentList>
    <comment ref="H161" authorId="0">
      <text>
        <r>
          <rPr>
            <b/>
            <sz val="9"/>
            <color indexed="81"/>
            <rFont val="Tahoma"/>
            <charset val="1"/>
          </rPr>
          <t xml:space="preserve">[Unit: PURE]
[Scale: Actuals]
</t>
        </r>
      </text>
    </comment>
    <comment ref="I161" authorId="0">
      <text>
        <r>
          <rPr>
            <b/>
            <sz val="9"/>
            <color indexed="81"/>
            <rFont val="Tahoma"/>
            <charset val="1"/>
          </rPr>
          <t xml:space="preserve">[Unit: PURE]
[Scale: Actuals]
</t>
        </r>
      </text>
    </comment>
    <comment ref="J161" authorId="0">
      <text>
        <r>
          <rPr>
            <b/>
            <sz val="9"/>
            <color indexed="81"/>
            <rFont val="Tahoma"/>
            <charset val="1"/>
          </rPr>
          <t xml:space="preserve">[Unit: PURE]
[Scale: Actuals]
</t>
        </r>
      </text>
    </comment>
    <comment ref="K161" authorId="0">
      <text>
        <r>
          <rPr>
            <b/>
            <sz val="9"/>
            <color indexed="81"/>
            <rFont val="Tahoma"/>
            <charset val="1"/>
          </rPr>
          <t xml:space="preserve">[Unit: PURE]
[Scale: Actuals]
</t>
        </r>
      </text>
    </comment>
    <comment ref="L161" authorId="0">
      <text>
        <r>
          <rPr>
            <b/>
            <sz val="9"/>
            <color indexed="81"/>
            <rFont val="Tahoma"/>
            <charset val="1"/>
          </rPr>
          <t xml:space="preserve">[Unit: PURE]
[Scale: Actuals]
</t>
        </r>
      </text>
    </comment>
    <comment ref="M161" authorId="0">
      <text>
        <r>
          <rPr>
            <b/>
            <sz val="9"/>
            <color indexed="81"/>
            <rFont val="Tahoma"/>
            <charset val="1"/>
          </rPr>
          <t xml:space="preserve">[Unit: PURE]
[Scale: Actuals]
</t>
        </r>
      </text>
    </comment>
    <comment ref="N161" authorId="0">
      <text>
        <r>
          <rPr>
            <b/>
            <sz val="9"/>
            <color indexed="81"/>
            <rFont val="Tahoma"/>
            <charset val="1"/>
          </rPr>
          <t xml:space="preserve">[Unit: PURE]
[Scale: Actuals]
</t>
        </r>
      </text>
    </comment>
    <comment ref="O161" authorId="0">
      <text>
        <r>
          <rPr>
            <b/>
            <sz val="9"/>
            <color indexed="81"/>
            <rFont val="Tahoma"/>
            <charset val="1"/>
          </rPr>
          <t xml:space="preserve">[Unit: PURE]
[Scale: Actuals]
</t>
        </r>
      </text>
    </comment>
    <comment ref="P161" authorId="0">
      <text>
        <r>
          <rPr>
            <b/>
            <sz val="9"/>
            <color indexed="81"/>
            <rFont val="Tahoma"/>
            <charset val="1"/>
          </rPr>
          <t xml:space="preserve">[Unit: PURE]
[Scale: Actuals]
</t>
        </r>
      </text>
    </comment>
    <comment ref="Q161" authorId="0">
      <text>
        <r>
          <rPr>
            <b/>
            <sz val="9"/>
            <color indexed="81"/>
            <rFont val="Tahoma"/>
            <charset val="1"/>
          </rPr>
          <t xml:space="preserve">[Unit: PURE]
[Scale: Actuals]
</t>
        </r>
      </text>
    </comment>
    <comment ref="R161" authorId="0">
      <text>
        <r>
          <rPr>
            <b/>
            <sz val="9"/>
            <color indexed="81"/>
            <rFont val="Tahoma"/>
            <charset val="1"/>
          </rPr>
          <t xml:space="preserve">[Unit: PURE]
[Scale: Actuals]
</t>
        </r>
      </text>
    </comment>
    <comment ref="H163" authorId="0">
      <text>
        <r>
          <rPr>
            <b/>
            <sz val="9"/>
            <color indexed="81"/>
            <rFont val="Tahoma"/>
            <charset val="1"/>
          </rPr>
          <t xml:space="preserve">[Unit: PURE]
[Scale: Actuals]
</t>
        </r>
      </text>
    </comment>
    <comment ref="I163" authorId="0">
      <text>
        <r>
          <rPr>
            <b/>
            <sz val="9"/>
            <color indexed="81"/>
            <rFont val="Tahoma"/>
            <charset val="1"/>
          </rPr>
          <t xml:space="preserve">[Unit: PURE]
[Scale: Actuals]
</t>
        </r>
      </text>
    </comment>
    <comment ref="J163" authorId="0">
      <text>
        <r>
          <rPr>
            <b/>
            <sz val="9"/>
            <color indexed="81"/>
            <rFont val="Tahoma"/>
            <charset val="1"/>
          </rPr>
          <t xml:space="preserve">[Unit: PURE]
[Scale: Actuals]
</t>
        </r>
      </text>
    </comment>
    <comment ref="K163" authorId="0">
      <text>
        <r>
          <rPr>
            <b/>
            <sz val="9"/>
            <color indexed="81"/>
            <rFont val="Tahoma"/>
            <charset val="1"/>
          </rPr>
          <t xml:space="preserve">[Unit: PURE]
[Scale: Actuals]
</t>
        </r>
      </text>
    </comment>
    <comment ref="L163" authorId="0">
      <text>
        <r>
          <rPr>
            <b/>
            <sz val="9"/>
            <color indexed="81"/>
            <rFont val="Tahoma"/>
            <charset val="1"/>
          </rPr>
          <t xml:space="preserve">[Unit: PURE]
[Scale: Actuals]
</t>
        </r>
      </text>
    </comment>
    <comment ref="M163" authorId="0">
      <text>
        <r>
          <rPr>
            <b/>
            <sz val="9"/>
            <color indexed="81"/>
            <rFont val="Tahoma"/>
            <charset val="1"/>
          </rPr>
          <t xml:space="preserve">[Unit: PURE]
[Scale: Actuals]
</t>
        </r>
      </text>
    </comment>
    <comment ref="N163" authorId="0">
      <text>
        <r>
          <rPr>
            <b/>
            <sz val="9"/>
            <color indexed="81"/>
            <rFont val="Tahoma"/>
            <charset val="1"/>
          </rPr>
          <t xml:space="preserve">[Unit: PURE]
[Scale: Actuals]
</t>
        </r>
      </text>
    </comment>
    <comment ref="O163" authorId="0">
      <text>
        <r>
          <rPr>
            <b/>
            <sz val="9"/>
            <color indexed="81"/>
            <rFont val="Tahoma"/>
            <charset val="1"/>
          </rPr>
          <t xml:space="preserve">[Unit: PURE]
[Scale: Actuals]
</t>
        </r>
      </text>
    </comment>
    <comment ref="P163" authorId="0">
      <text>
        <r>
          <rPr>
            <b/>
            <sz val="9"/>
            <color indexed="81"/>
            <rFont val="Tahoma"/>
            <charset val="1"/>
          </rPr>
          <t xml:space="preserve">[Unit: PURE]
[Scale: Actuals]
</t>
        </r>
      </text>
    </comment>
    <comment ref="Q163" authorId="0">
      <text>
        <r>
          <rPr>
            <b/>
            <sz val="9"/>
            <color indexed="81"/>
            <rFont val="Tahoma"/>
            <charset val="1"/>
          </rPr>
          <t xml:space="preserve">[Unit: PURE]
[Scale: Actuals]
</t>
        </r>
      </text>
    </comment>
    <comment ref="R163" authorId="0">
      <text>
        <r>
          <rPr>
            <b/>
            <sz val="9"/>
            <color indexed="81"/>
            <rFont val="Tahoma"/>
            <charset val="1"/>
          </rPr>
          <t xml:space="preserve">[Unit: PURE]
[Scale: Actuals]
</t>
        </r>
      </text>
    </comment>
    <comment ref="H181" authorId="0">
      <text>
        <r>
          <rPr>
            <b/>
            <sz val="9"/>
            <color indexed="81"/>
            <rFont val="Tahoma"/>
            <charset val="1"/>
          </rPr>
          <t xml:space="preserve">[Unit: PURE]
[Scale: Actuals]
</t>
        </r>
      </text>
    </comment>
    <comment ref="I181" authorId="0">
      <text>
        <r>
          <rPr>
            <b/>
            <sz val="9"/>
            <color indexed="81"/>
            <rFont val="Tahoma"/>
            <charset val="1"/>
          </rPr>
          <t xml:space="preserve">[Unit: PURE]
[Scale: Actuals]
</t>
        </r>
      </text>
    </comment>
    <comment ref="J181" authorId="0">
      <text>
        <r>
          <rPr>
            <b/>
            <sz val="9"/>
            <color indexed="81"/>
            <rFont val="Tahoma"/>
            <charset val="1"/>
          </rPr>
          <t xml:space="preserve">[Unit: PURE]
[Scale: Actuals]
</t>
        </r>
      </text>
    </comment>
    <comment ref="K181" authorId="0">
      <text>
        <r>
          <rPr>
            <b/>
            <sz val="9"/>
            <color indexed="81"/>
            <rFont val="Tahoma"/>
            <charset val="1"/>
          </rPr>
          <t xml:space="preserve">[Unit: PURE]
[Scale: Actuals]
</t>
        </r>
      </text>
    </comment>
    <comment ref="L181" authorId="0">
      <text>
        <r>
          <rPr>
            <b/>
            <sz val="9"/>
            <color indexed="81"/>
            <rFont val="Tahoma"/>
            <charset val="1"/>
          </rPr>
          <t xml:space="preserve">[Unit: PURE]
[Scale: Actuals]
</t>
        </r>
      </text>
    </comment>
    <comment ref="M181" authorId="0">
      <text>
        <r>
          <rPr>
            <b/>
            <sz val="9"/>
            <color indexed="81"/>
            <rFont val="Tahoma"/>
            <charset val="1"/>
          </rPr>
          <t xml:space="preserve">[Unit: PURE]
[Scale: Actuals]
</t>
        </r>
      </text>
    </comment>
    <comment ref="N181" authorId="0">
      <text>
        <r>
          <rPr>
            <b/>
            <sz val="9"/>
            <color indexed="81"/>
            <rFont val="Tahoma"/>
            <charset val="1"/>
          </rPr>
          <t xml:space="preserve">[Unit: PURE]
[Scale: Actuals]
</t>
        </r>
      </text>
    </comment>
    <comment ref="O181" authorId="0">
      <text>
        <r>
          <rPr>
            <b/>
            <sz val="9"/>
            <color indexed="81"/>
            <rFont val="Tahoma"/>
            <charset val="1"/>
          </rPr>
          <t xml:space="preserve">[Unit: PURE]
[Scale: Actuals]
</t>
        </r>
      </text>
    </comment>
    <comment ref="P181" authorId="0">
      <text>
        <r>
          <rPr>
            <b/>
            <sz val="9"/>
            <color indexed="81"/>
            <rFont val="Tahoma"/>
            <charset val="1"/>
          </rPr>
          <t xml:space="preserve">[Unit: PURE]
[Scale: Actuals]
</t>
        </r>
      </text>
    </comment>
    <comment ref="Q181" authorId="0">
      <text>
        <r>
          <rPr>
            <b/>
            <sz val="9"/>
            <color indexed="81"/>
            <rFont val="Tahoma"/>
            <charset val="1"/>
          </rPr>
          <t xml:space="preserve">[Unit: PURE]
[Scale: Actuals]
</t>
        </r>
      </text>
    </comment>
    <comment ref="R181" authorId="0">
      <text>
        <r>
          <rPr>
            <b/>
            <sz val="9"/>
            <color indexed="81"/>
            <rFont val="Tahoma"/>
            <charset val="1"/>
          </rPr>
          <t xml:space="preserve">[Unit: PURE]
[Scale: Actuals]
</t>
        </r>
      </text>
    </comment>
  </commentList>
</comments>
</file>

<file path=xl/sharedStrings.xml><?xml version="1.0" encoding="utf-8"?>
<sst xmlns="http://schemas.openxmlformats.org/spreadsheetml/2006/main" count="8847" uniqueCount="1421">
  <si>
    <t>5f2d95e3-93ce-43dd-9819-c3f5115d013a:~:on balance inflow:~:NotMandatory:~:True:~::~:</t>
  </si>
  <si>
    <t xml:space="preserve">Nostro Balances (Cash and Bank Balances) </t>
  </si>
  <si>
    <t xml:space="preserve">           FCNR (B) Loans</t>
  </si>
  <si>
    <t xml:space="preserve">           Other FC loans</t>
  </si>
  <si>
    <t>c251d3d6-523b-4ef4-8fc1-f99a9e5720f0:~:other inflow:~:NotMandatory:~:True:~::~:</t>
  </si>
  <si>
    <t>in-rbi-rep.xsd#in-rbi-rep_MoneyAtCallShortNoticeTermDepositsOtherPlacements@http://www.xbrl.org/2003/role/terseLabel</t>
  </si>
  <si>
    <t>in-rbi-rep.xsd#in-rbi-rep_InvestmentsIncludingThoseUnderReposButExcludingReverseRepos@http://www.xbrl.org/2003/role/terseLabel</t>
  </si>
  <si>
    <t>in-rbi-rep.xsd#in-rbi-rep_Advances@http://www.xbrl.org/2003/role/terseLabel</t>
  </si>
  <si>
    <t>in-rbi-rep.xsd#in-rbi-rep_BillsPurchasedDiscountedIncludingBillsUnderDUPN@http://www.xbrl.org/2003/role/terseLabel</t>
  </si>
  <si>
    <t>in-rbi-rep.xsd#in-rbi-rep_CashCreditsOverdraftsLoansRepayableOnDemand@http://www.xbrl.org/2003/role/terseLabel</t>
  </si>
  <si>
    <t>in-rbi-rep.xsd#in-rbi-rep_TermLoans</t>
  </si>
  <si>
    <t>in-rbi-rep.xsd#in-rbi-rep_NPAsAdvancesInvestments@http://www.xbrl.org/2003/role/terseLabel</t>
  </si>
  <si>
    <t>in-rbi-rep.xsd#in-rbi-rep_FixedAssets</t>
  </si>
  <si>
    <t>in-rbi-rep.xsd#in-rbi-rep_OtherAssets</t>
  </si>
  <si>
    <t>in-rbi-rep.xsd#in-rbi-rep_LeasedAssets</t>
  </si>
  <si>
    <t>in-rbi-rep.xsd#in-rbi-rep_AllOtherAssets@http://www.xbrl.org/2003/role/terseLabel</t>
  </si>
  <si>
    <t>in-rbi-rep.xsd#in-rbi-rep_ReverseRepos</t>
  </si>
  <si>
    <t>in-rbi-rep.xsd#in-rbi-rep_SwapsBuySellMaturingForward@http://www.xbrl.org/2003/role/terseLabel</t>
  </si>
  <si>
    <t>in-rbi-rep.xsd#in-rbi-rep_BillsRediscountedDUPNAsAssets@http://www.xbrl.org/2003/role/terseLabel</t>
  </si>
  <si>
    <t>in-rbi-rep.xsd#in-rbi-rep_InterestReceivable</t>
  </si>
  <si>
    <t>in-rbi-rep.xsd#in-rbi-rep_CommittedLinesOfCreditAsInflows@http://www.xbrl.org/2003/role/terseLabel</t>
  </si>
  <si>
    <t>in-rbi-rep.xsd#in-rbi-rep_ExportRefinanceFromReserveBankOfIndia@http://www.xbrl.org/2003/role/terseLabel</t>
  </si>
  <si>
    <t>in-rbi-rep.xsd#in-rbi-rep_OtherInflowsAsPerStructuralLiquidityStatement@http://www.xbrl.org/2003/role/terseLabel</t>
  </si>
  <si>
    <t>in-rbi-rep.xsd#in-rbi-rep_NetInflowsAsPerStructuralLiquidityStatement@http://www.xbrl.org/2003/role/totalLabel</t>
  </si>
  <si>
    <t>in-rbi-rep.xsd#in-rbi-rep_NetInflowOutflowAsPerStructuralLiquidityStatement@http://www.xbrl.org/2003/role/terseLabel</t>
  </si>
  <si>
    <t>in-rbi-rep.xsd#in-rbi-rep_NetInflowOutflowAsPerStructuralLiquidityStatementToNetOutflowsAsPerStructuralLiquidityStatement@http://www.xbrl.org/2003/role/terseLabel</t>
  </si>
  <si>
    <t>in-rbi-rep.xsd#in-rbi-rep_CumulativeNetInflowOutflowAsPerStructuralLiquidityStatement@http://www.xbrl.org/2003/role/terseLabel</t>
  </si>
  <si>
    <t>in-rbi-rep.xsd#in-rbi-rep_CumulativeNetInflowOutflowAsPerStructuralLiquidityStatementAsAPercentageToCumulativeOutflowsAsPerStructuralLiquidityStatement@http://www.xbrl.org/2003/role/terseLabel</t>
  </si>
  <si>
    <t>9d63e36c-bcd3-47a3-a0b7-234696dd5ab3:~:lyt_PartA3_Outflow:~:NotMandatory:~:True:~::~:</t>
  </si>
  <si>
    <t>in-rbi-rep.xsd#in-rbi-rep_InterestRateRangeAxis::in-rbi-rep.xsd#in-rbi-rep_FifteenToSeventeenPercentMember</t>
  </si>
  <si>
    <t>35d38b5d-9991-4dc9-85f6-c25d0a3be920:~:NotMandatory:~:True:~:False:~::~::~:False:~::~::~:</t>
  </si>
  <si>
    <t>9e1f73bf-af50-4fa0-a71a-19a5f4e452c1:~:lyt_BankCode:~:NotMandatory:~:True:~::~:</t>
  </si>
  <si>
    <t>in-rbi-rep.xsd#in-rbi-rep_BankCode</t>
  </si>
  <si>
    <t>b80c7eb1-5d29-4f5b-a613-1b81fc4c23bf:~:NotMandatory:~:True:~:False:~::~::~:False:~::~::~:</t>
  </si>
  <si>
    <t xml:space="preserve">A. Total INR Outflows (from Item 14A -Part A1 of LR-1) </t>
  </si>
  <si>
    <t>B. Outflows of FCs (in Rs.) (from Item 4, Part A2 of LR-1)</t>
  </si>
  <si>
    <t xml:space="preserve">i) US dollar </t>
  </si>
  <si>
    <t xml:space="preserve">ii) Pound Sterling </t>
  </si>
  <si>
    <t xml:space="preserve">iii) Euro </t>
  </si>
  <si>
    <t xml:space="preserve">iv) Japanese Yen </t>
  </si>
  <si>
    <t>v) Other significant currencies</t>
  </si>
  <si>
    <t>C. Total Outflows of FCs ( i to v)</t>
  </si>
  <si>
    <t>D. Adjusted Outflows of FCs (1.08*C) #</t>
  </si>
  <si>
    <t xml:space="preserve">E. Consolidated Outflows (Adjusted outflows of FCs and INR Outflows) (A+ D) </t>
  </si>
  <si>
    <t xml:space="preserve">F. Consolidated Cumulative Outflows </t>
  </si>
  <si>
    <t xml:space="preserve">Outflows </t>
  </si>
  <si>
    <t>Day 1</t>
  </si>
  <si>
    <t>2-7 days</t>
  </si>
  <si>
    <t>8-14 days</t>
  </si>
  <si>
    <t>15-28 days</t>
  </si>
  <si>
    <t>29 days and upto 3 months</t>
  </si>
  <si>
    <t xml:space="preserve">6 months and upto  1 year  </t>
  </si>
  <si>
    <t xml:space="preserve">Over 1 year and upto 3 years </t>
  </si>
  <si>
    <t xml:space="preserve">Over 3 years &amp; upto 5 years  </t>
  </si>
  <si>
    <t xml:space="preserve">Over 5 years </t>
  </si>
  <si>
    <t>in-rbi-rep.xsd#in-rbi-rep_NetOutflowsAsPerStructuralLiquidityStatement@http://www.xbrl.org/2003/role/terseLabel</t>
  </si>
  <si>
    <t>2eed0ade-06aa-4c43-96fb-e19a622e72cd:~:Table I- Classification Term Deposit: Amount-wise:~:NotMandatory:~:True:~::~:</t>
  </si>
  <si>
    <t>Up to 28 days</t>
  </si>
  <si>
    <t>29 days and upto 90 days</t>
  </si>
  <si>
    <t>91 days and upto 180 days</t>
  </si>
  <si>
    <t>181 days and upto 1 year</t>
  </si>
  <si>
    <t>more than 1 and upto 3 years</t>
  </si>
  <si>
    <t>more than 3 and upto 5 years</t>
  </si>
  <si>
    <t>more than 5 years</t>
  </si>
  <si>
    <t>Size of Deposit</t>
  </si>
  <si>
    <t>in-rbi-rep.xsd#in-rbi-rep_DepositSizeAxis::in-rbi-rep.xsd#in-rbi-rep_AboveRupeesOneCroreAndUptoRupeesTenCroreMember</t>
  </si>
  <si>
    <t>eef21c38-60ac-4bda-a87b-e013f8a9bdf3:~:other borrower:~:NotMandatory:~:True:~::~:</t>
  </si>
  <si>
    <t>bd6e271b-1b2a-42ac-86f7-123814918b21:~:outflow_2:~:NotMandatory:~:True:~::~:</t>
  </si>
  <si>
    <t>f1d523ac-a682-42d6-a585-87298bebcf46:~:other outflow:~:NotMandatory:~:True:~::~:</t>
  </si>
  <si>
    <t>908fefc6-866f-4f13-8473-6aabcbb4be1c:~:total outflow:~:NotMandatory:~:True:~::~:</t>
  </si>
  <si>
    <t>6d0cbbc0-fd8f-478d-804e-dd453d82c76a:~:other inflow:~:NotMandatory:~:True:~::~:</t>
  </si>
  <si>
    <t>category of depositors</t>
  </si>
  <si>
    <t>in-rbi-rep.xsd#in-rbi-rep_CategoryOfDepositor</t>
  </si>
  <si>
    <t>dc829786-be6f-4e7f-9b42-7b2f486459e2:~:total outflow:~:NotMandatory:~:True:~::~:</t>
  </si>
  <si>
    <t>in-rbi-rep.xsd#in-rbi-rep_DepositSizeAxis::in-rbi-rep.xsd#in-rbi-rep_AboveTenCroreAndUptoFiftyCroreMember</t>
  </si>
  <si>
    <t>in-rbi-rep.xsd#in-rbi-rep_DepositSizeAxis::in-rbi-rep.xsd#in-rbi-rep_AboveFiftyCroreAndUptoHunderedCroreMember</t>
  </si>
  <si>
    <t>in-rbi-rep.xsd#in-rbi-rep_DepositSizeAxis::in-rbi-rep.xsd#in-rbi-rep_AboveRupeesHunderedCroreMember</t>
  </si>
  <si>
    <t>in-rbi-rep.xsd#in-rbi-rep_MaturityPeriodAxis::in-rbi-rep.xsd#in-rbi-rep_UptoTwentyEightDaysMember</t>
  </si>
  <si>
    <t>in-rbi-rep.xsd#in-rbi-rep_MaturityPeriodAxis::in-rbi-rep.xsd#in-rbi-rep_TwentyNineDaysAndUptoNintyDaysMember</t>
  </si>
  <si>
    <t>in-rbi-rep.xsd#in-rbi-rep_MaturityPeriodAxis::in-rbi-rep.xsd#in-rbi-rep_NintyOneDaysAndUptoOneEightyDaysMember</t>
  </si>
  <si>
    <t>in-rbi-rep.xsd#in-rbi-rep_MaturityPeriodAxis::in-rbi-rep.xsd#in-rbi-rep_OneEightyOneDaysAndUptoOneYearMember</t>
  </si>
  <si>
    <t>in-rbi-rep.xsd#in-rbi-rep_MaturityPeriodAxis::in-rbi-rep.xsd#in-rbi-rep_MoreThanOneYearAndUptoThreeYearsMember</t>
  </si>
  <si>
    <t>in-rbi-rep.xsd#in-rbi-rep_MaturityPeriodAxis::in-rbi-rep.xsd#in-rbi-rep_MoreThanThreeYearsAndUptoFiveYearsMember</t>
  </si>
  <si>
    <t>in-rbi-rep.xsd#in-rbi-rep_MaturityPeriodAxis::in-rbi-rep.xsd#in-rbi-rep_AggregateMaturityPeriodMember</t>
  </si>
  <si>
    <t>in-rbi-rep.xsd#in-rbi-rep_AmountOutstandingTermDeposit</t>
  </si>
  <si>
    <t>in-rbi-rep.xsd#in-rbi-rep_NetOutflowsOfForeignCurrencyInRupeesAsPerStructuralLiquidityStatement@http://www.xbrl.org/2003/role/terseLabel</t>
  </si>
  <si>
    <t>in-rbi-rep.xsd#in-rbi-rep_NetOutflowsOfUSDollars@http://www.xbrl.org/2003/role/terseLabel</t>
  </si>
  <si>
    <t>in-rbi-rep.xsd#in-rbi-rep_NetOutflowsOfPoundSterling@http://www.xbrl.org/2003/role/terseLabel</t>
  </si>
  <si>
    <t>in-rbi-rep.xsd#in-rbi-rep_NetOutflowsOfEuro@http://www.xbrl.org/2003/role/terseLabel</t>
  </si>
  <si>
    <t>in-rbi-rep.xsd#in-rbi-rep_NetOutflowsOfJapeneseYen@http://www.xbrl.org/2003/role/terseLabel</t>
  </si>
  <si>
    <t>in-rbi-rep.xsd#in-rbi-rep_EMailIDOfAuthorisedReportingOfficial</t>
  </si>
  <si>
    <t>in-rbi-rep.xsd#in-rbi-rep_OfficeTelephoneNumberOfAuthorisedReportingOfficial</t>
  </si>
  <si>
    <t>E-Mail ID Of Authorised Reporting Official</t>
  </si>
  <si>
    <t>Office Telephone Number Of Authorised Reporting Official</t>
  </si>
  <si>
    <t>in-rbi-rep.xsd#in-rbi-rep_NetOutflowsOfOtherSignificantCurrencies@http://www.xbrl.org/2003/role/terseLabel</t>
  </si>
  <si>
    <t>in-rbi-rep.xsd#in-rbi-rep_NetOutflowsOfForeignCurrencyInRupees@http://www.xbrl.org/2003/role/terseLabel</t>
  </si>
  <si>
    <t>in-rbi-rep.xsd#in-rbi-rep_AdjustedOutflowsOfForeignCurrencyInRupees@http://www.xbrl.org/2003/role/terseLabel</t>
  </si>
  <si>
    <t>in-rbi-rep.xsd#in-rbi-rep_ConsolidatedOutflows@http://www.xbrl.org/2003/role/terseLabel</t>
  </si>
  <si>
    <t>in-rbi-rep.xsd#in-rbi-rep_ConsolidatedCumulativeOutflows</t>
  </si>
  <si>
    <t>e148a781-8b1b-4e09-a88d-d43b99821072:~:lyt_PartA3_Inflow:~:NotMandatory:~:True:~::~:</t>
  </si>
  <si>
    <t xml:space="preserve">Inflows </t>
  </si>
  <si>
    <t xml:space="preserve">Over 3 years and upto 5 years  </t>
  </si>
  <si>
    <t>G. Total INR inflows (From Item 16C of Part A1 of LR-1</t>
  </si>
  <si>
    <t xml:space="preserve">H. Inflows of FCs (in Rs.) (from Item 4 of Part A2 of LR-1) </t>
  </si>
  <si>
    <t xml:space="preserve">i) US Dollar </t>
  </si>
  <si>
    <t xml:space="preserve">v) other significant currencies </t>
  </si>
  <si>
    <t xml:space="preserve">I. Total inflows of FCs ( i to v) </t>
  </si>
  <si>
    <t>J. Adjusted inflows of FCs (0.92*I) #</t>
  </si>
  <si>
    <t xml:space="preserve">M. Mismatch (L) as % of outflows (E) </t>
  </si>
  <si>
    <t xml:space="preserve">N. Cumulative Mismatch </t>
  </si>
  <si>
    <t xml:space="preserve">O. Cumulative Mismatch (N) as % of Cumulative outlfows ( F) </t>
  </si>
  <si>
    <t xml:space="preserve">L. Total Mismtach( K-E) </t>
  </si>
  <si>
    <t xml:space="preserve">6 months and upto 1 year  </t>
  </si>
  <si>
    <t>K. Consolidated Inflows (Adjusted inflows of FCs and INR inflows) ( G+ J)</t>
  </si>
  <si>
    <t>in-rbi-rep.xsd#in-rbi-rep_NetInflowsOfForeignCurrencyInRupeesAsPerStructuralLiquidityStatement@http://www.xbrl.org/2003/role/terseLabel</t>
  </si>
  <si>
    <t>in-rbi-rep.xsd#in-rbi-rep_NetInflowsOfUSDollars@http://www.xbrl.org/2003/role/terseLabel</t>
  </si>
  <si>
    <t>in-rbi-rep.xsd#in-rbi-rep_NetInflowsOfPoundSterling@http://www.xbrl.org/2003/role/terseLabel</t>
  </si>
  <si>
    <t>in-rbi-rep.xsd#in-rbi-rep_NetInflowsOfEuro@http://www.xbrl.org/2003/role/terseLabel</t>
  </si>
  <si>
    <t>0bba8706-6b87-4e1c-bb6b-e39091b8cc6c:~:OtherBorrowing:~:NotMandatory:~:True:~::~:</t>
  </si>
  <si>
    <t>in-rbi-rep.xsd#in-rbi-rep_NetInflowsOfOtherSignificantCurrencies@http://www.xbrl.org/2003/role/terseLabel</t>
  </si>
  <si>
    <t>in-rbi-rep.xsd#in-rbi-rep_NetInflowsOfForeignCurrencyInRupees@http://www.xbrl.org/2003/role/terseLabel</t>
  </si>
  <si>
    <t>in-rbi-rep.xsd#in-rbi-rep_AdjustedInflowsOfForeignCurrencyInRupees@http://www.xbrl.org/2003/role/terseLabel</t>
  </si>
  <si>
    <t>in-rbi-rep.xsd#in-rbi-rep_ConsolidatedInflows@http://www.xbrl.org/2003/role/terseLabel</t>
  </si>
  <si>
    <t>in-rbi-rep.xsd#in-rbi-rep_NetConsolidatedInflowOutflowAsAPercentOfConsolidatedOutflows@http://www.xbrl.org/2003/role/terseLabel</t>
  </si>
  <si>
    <t>in-rbi-rep.xsd#in-rbi-rep_CumulativeNetConsolidatedInflowOutflowAsAPercentOfConsolidatedCumulativeOutflows@http://www.xbrl.org/2003/role/terseLabel</t>
  </si>
  <si>
    <t>7fc881be-8e5f-4d7f-90bf-4563219c1617:~:NotMandatory:~:True:~:False:~::~::~:False:~::~::~:</t>
  </si>
  <si>
    <t>cb0c0231-3468-48f1-8d92-1f8ed155d616:~:Additional Details:~:NotMandatory:~:True:~::~:</t>
  </si>
  <si>
    <t xml:space="preserve">1) Aggregate Gap Limit (in US Dollar mio) </t>
  </si>
  <si>
    <t xml:space="preserve">3) Value at Risk Limit approved by the management </t>
  </si>
  <si>
    <t xml:space="preserve">Additional Details </t>
  </si>
  <si>
    <t xml:space="preserve">Note : Banks which are not yet equipped to capture data as per Day 1 bucket may report the data in 1-7 days bucket for an initial period of 3 months. Statement A3 may also be reported according i.e.with first bucket as 1-7 days. </t>
  </si>
  <si>
    <t xml:space="preserve">2) Maximum AGL during the period (in US Dollar mio) </t>
  </si>
  <si>
    <t xml:space="preserve">4) Maximum VAR figure during the period (in US Dollar mio) </t>
  </si>
  <si>
    <t>in-rbi-rep.xsd#in-rbi-rep_AggregateGapLimit</t>
  </si>
  <si>
    <t>in-rbi-rep.xsd#in-rbi-rep_MaximumAggregateGapLimitDuringThePeriod</t>
  </si>
  <si>
    <t>in-rbi-rep.xsd#in-rbi-rep_ValueAtRiskLimitApprovedByTheManagement</t>
  </si>
  <si>
    <t>in-rbi-rep.xsd#in-rbi-rep_MaximumValueAtRiskAmountDuringTheMonth@http://www.xbrl.org/2003/role/terseLabel</t>
  </si>
  <si>
    <t>in-rbi-rep.xsd#in-rbi-rep_TypeOfDepositsAxis::in-rbi-rep.xsd#in-rbi-rep_TermDepositsForeignCurrencyMember</t>
  </si>
  <si>
    <t>in-rbi-rep.xsd#in-rbi-rep_TypeOfDepositsAxis::in-rbi-rep.xsd#in-rbi-rep_AggregateDepositsMember</t>
  </si>
  <si>
    <t>in-rbi-rep.xsd#in-rbi-rep_TermDepositTypeAxis::in-rbi-rep.xsd#in-rbi-rep_TermDepositOneMember</t>
  </si>
  <si>
    <t>in-rbi-rep.xsd#in-rbi-rep_TermDepositTypeAxis::in-rbi-rep.xsd#in-rbi-rep_TermDepositTwoMember</t>
  </si>
  <si>
    <t>in-rbi-rep.xsd#in-rbi-rep_TermDepositTypeAxis::in-rbi-rep.xsd#in-rbi-rep_TermDepositThreeMember</t>
  </si>
  <si>
    <t>in-rbi-rep.xsd#in-rbi-rep_WeightedAverageRateOfInterest</t>
  </si>
  <si>
    <t xml:space="preserve">    HUFs</t>
  </si>
  <si>
    <t xml:space="preserve">    Trusts</t>
  </si>
  <si>
    <t xml:space="preserve">    Partnership Firms</t>
  </si>
  <si>
    <t xml:space="preserve">    Credit Societies</t>
  </si>
  <si>
    <t>in-rbi-rep.xsd#in-rbi-rep_HUFsDeposits</t>
  </si>
  <si>
    <t>in-rbi-rep.xsd#in-rbi-rep_TrustsDeposits</t>
  </si>
  <si>
    <t>in-rbi-rep.xsd#in-rbi-rep_PartnershipFirmsDeposits</t>
  </si>
  <si>
    <t>in-rbi-rep.xsd#in-rbi-rep_CreditSocietiesDeposits</t>
  </si>
  <si>
    <t>in-rbi-rep.xsd#in-rbi-rep_AnyOtherDeposits</t>
  </si>
  <si>
    <t>in-rbi-rep.xsd#in-rbi-rep_OtherDepositsTypeAxis</t>
  </si>
  <si>
    <t>J. Others' Deposits</t>
  </si>
  <si>
    <t>I. NBFCs</t>
  </si>
  <si>
    <t>in-rbi-rep.xsd#in-rbi-rep_NBFCAsDepositors</t>
  </si>
  <si>
    <t>fn_J39_29_07022014</t>
  </si>
  <si>
    <t>in-rbi-rep.xsd#in-rbi-rep_NBFCAsDepositorsRemarks</t>
  </si>
  <si>
    <t>NBFC as depositors remarks</t>
  </si>
  <si>
    <t>a. Core Deposits</t>
  </si>
  <si>
    <t xml:space="preserve">Total Deposits (A to I OR a + b) </t>
  </si>
  <si>
    <t>B. Banks</t>
  </si>
  <si>
    <t>C. Financial Institutions</t>
  </si>
  <si>
    <t>D. PSUs</t>
  </si>
  <si>
    <t>E. Pvt. Corporates</t>
  </si>
  <si>
    <t>F. Govt./Local Bodies</t>
  </si>
  <si>
    <t>G. Mutual Funds</t>
  </si>
  <si>
    <t>H. Pension/Provident Funds/ Insurance</t>
  </si>
  <si>
    <t>Note:</t>
  </si>
  <si>
    <t>1. All Deposits (i.e., Rupee, FCs, CDs, etc.) are to covered.</t>
  </si>
  <si>
    <t>2. Inter Bank Deposits should cover all banks (i.e., PSBs, Private, foreign, Co-operative, etc.)</t>
  </si>
  <si>
    <t>3. Financial Institutions, which are created under various statutes of GoI (e.g., NHB, EXIMBANK, NABARD, SIDBI, etc.)</t>
  </si>
  <si>
    <t>4. Deposits of HUFs, Trusts, Partnership Firms, Credit Societies, etc., are to be reported under Others' Deposits.</t>
  </si>
  <si>
    <t xml:space="preserve">5. Core/Volatile Deposits as per extant Instructions of RBI. </t>
  </si>
  <si>
    <t>Remark</t>
  </si>
  <si>
    <t>fn_J31_10_27112013</t>
  </si>
  <si>
    <t>in-rbi-rep.xsd#in-rbi-rep_IndividualsRemarks</t>
  </si>
  <si>
    <t>Individuals remarks</t>
  </si>
  <si>
    <t>fn_J32_11_27112013</t>
  </si>
  <si>
    <t>in-rbi-rep.xsd#in-rbi-rep_FinancialInstitutionsRemarks</t>
  </si>
  <si>
    <t>Financial institutions remarks</t>
  </si>
  <si>
    <t>fn_J33_12_27112013</t>
  </si>
  <si>
    <t>fn_J34_13_27112013</t>
  </si>
  <si>
    <t>in-rbi-rep.xsd#in-rbi-rep_PSUsRemarks</t>
  </si>
  <si>
    <t>PSUs remarks</t>
  </si>
  <si>
    <t>fn_J35_14_27112013</t>
  </si>
  <si>
    <t>in-rbi-rep.xsd#in-rbi-rep_PrivateCorporatesRemarks</t>
  </si>
  <si>
    <t>Private corporates remarks</t>
  </si>
  <si>
    <t>fn_J36_15_27112013</t>
  </si>
  <si>
    <t>in-rbi-rep.xsd#in-rbi-rep_GovermentsAndLocalBodiesRemarks</t>
  </si>
  <si>
    <t>Goverments and local bodies remarks</t>
  </si>
  <si>
    <t>fn_J37_16_27112013</t>
  </si>
  <si>
    <t>in-rbi-rep.xsd#in-rbi-rep_MutualFundsRemarks</t>
  </si>
  <si>
    <t>Mutual funds remarks</t>
  </si>
  <si>
    <t>fn_J38_17_27112013</t>
  </si>
  <si>
    <t>in-rbi-rep.xsd#in-rbi-rep_PensionProvidentFundsInsuranceRemarks</t>
  </si>
  <si>
    <t>Pension provident funds insurance remarks</t>
  </si>
  <si>
    <t>fn_J39_18_27112013</t>
  </si>
  <si>
    <t>in-rbi-rep.xsd#in-rbi-rep_OthersDepositsRemarks</t>
  </si>
  <si>
    <t>Others deposits remarks</t>
  </si>
  <si>
    <t>fn_J44_19_27112013</t>
  </si>
  <si>
    <t>in-rbi-rep.xsd#in-rbi-rep_AnyOtherDepositsRemarks</t>
  </si>
  <si>
    <t>Any other deposits remarks</t>
  </si>
  <si>
    <t>fn_J40_20_27112013</t>
  </si>
  <si>
    <t>in-rbi-rep.xsd#in-rbi-rep_TrustsDepositsRemarks</t>
  </si>
  <si>
    <t>Trusts deposits remarks</t>
  </si>
  <si>
    <t>fn_J41_21_27112013</t>
  </si>
  <si>
    <t>fn_J42_22_27112013</t>
  </si>
  <si>
    <t>in-rbi-rep.xsd#in-rbi-rep_PartnershipFirmsDepositsRemarks</t>
  </si>
  <si>
    <t>Partnership firms deposits remarks</t>
  </si>
  <si>
    <t>fn_J43_23_27112013</t>
  </si>
  <si>
    <t>in-rbi-rep.xsd#in-rbi-rep_CreditSocietiesDepositsRemarks</t>
  </si>
  <si>
    <t>Credit societies deposits remarks</t>
  </si>
  <si>
    <t>fn_J59_24_27112013</t>
  </si>
  <si>
    <t>fn_J68_25_27112013</t>
  </si>
  <si>
    <t>in-rbi-rep.xsd#in-rbi-rep_CoreDepositsRemarks</t>
  </si>
  <si>
    <t>Core deposits remarks</t>
  </si>
  <si>
    <t>fn_J69_26_27112013</t>
  </si>
  <si>
    <t>in-rbi-rep.xsd#in-rbi-rep_VolatileDepositsRemarks</t>
  </si>
  <si>
    <t>Volatile deposits remarks</t>
  </si>
  <si>
    <t>fn_J70_27_27112013</t>
  </si>
  <si>
    <t>in-rbi-rep.xsd#in-rbi-rep_TotalDepositsRemarks</t>
  </si>
  <si>
    <t>Total deposits remarks</t>
  </si>
  <si>
    <t>fn_J72_28_27112013</t>
  </si>
  <si>
    <t>in-rbi-rep.xsd#in-rbi-rep_RationOfDepositsOfTopTwentyDepositorsToTotalDepositsRemarks</t>
  </si>
  <si>
    <t>Ration of deposits of top twenty depositors to total deposits remarks</t>
  </si>
  <si>
    <t>fn_J71_29_27112013</t>
  </si>
  <si>
    <t>in-rbi-rep.xsd#in-rbi-rep_AggregateDepositsOfTopTwentyDepositorsRemarks</t>
  </si>
  <si>
    <t>Aggregate deposits of top twenty depositors remarks</t>
  </si>
  <si>
    <t>in-rbi-rep.xsd#in-rbi-rep_CoreDeposits</t>
  </si>
  <si>
    <t>in-rbi-rep.xsd#in-rbi-rep_VolatileDeposits</t>
  </si>
  <si>
    <t>d1445f17-89b6-40f8-a229-7337bf697179:~:lyt_CountryWise_Outflow :~:NotMandatory:~:True:~::~:</t>
  </si>
  <si>
    <t xml:space="preserve">Capital /HO funds </t>
  </si>
  <si>
    <t>Unavailed portion of  Cash Credit / Overdraft / Demand Loan component of Working Capital</t>
  </si>
  <si>
    <t>in-rbi-rep.xsd#in-rbi-rep_RegionOfBusinessAxis::in-rbi-rep.xsd#in-rbi-rep_OverseasMember:::in-rbi-rep.xsd#in-rbi-rep_ResidualMaturityAxis::in-rbi-rep.xsd#in-rbi-rep_OneDayMember</t>
  </si>
  <si>
    <t>in-rbi-rep.xsd#in-rbi-rep_RegionOfBusinessAxis::in-rbi-rep.xsd#in-rbi-rep_OverseasMember:::in-rbi-rep.xsd#in-rbi-rep_ResidualMaturityAxis::in-rbi-rep.xsd#in-rbi-rep_TwoToSevenDaysMember</t>
  </si>
  <si>
    <t>in-rbi-rep.xsd#in-rbi-rep_RegionOfBusinessAxis::in-rbi-rep.xsd#in-rbi-rep_OverseasMember:::in-rbi-rep.xsd#in-rbi-rep_ResidualMaturityAxis::in-rbi-rep.xsd#in-rbi-rep_EightToFourteenDaysMember</t>
  </si>
  <si>
    <t>in-rbi-rep.xsd#in-rbi-rep_RegionOfBusinessAxis::in-rbi-rep.xsd#in-rbi-rep_OverseasMember:::in-rbi-rep.xsd#in-rbi-rep_ResidualMaturityAxis::in-rbi-rep.xsd#in-rbi-rep_FifteenToTwentyEightDaysMember</t>
  </si>
  <si>
    <t>in-rbi-rep.xsd#in-rbi-rep_RegionOfBusinessAxis::in-rbi-rep.xsd#in-rbi-rep_OverseasMember:::in-rbi-rep.xsd#in-rbi-rep_ResidualMaturityAxis::in-rbi-rep.xsd#in-rbi-rep_TwentyNineDaysAndUptoThreeMonthsMember</t>
  </si>
  <si>
    <t>in-rbi-rep.xsd#in-rbi-rep_RegionOfBusinessAxis::in-rbi-rep.xsd#in-rbi-rep_OverseasMember:::in-rbi-rep.xsd#in-rbi-rep_ResidualMaturityAxis::in-rbi-rep.xsd#in-rbi-rep_OverThreeMonthsAndUptoSixMonthsMember</t>
  </si>
  <si>
    <t>in-rbi-rep.xsd#in-rbi-rep_RegionOfBusinessAxis::in-rbi-rep.xsd#in-rbi-rep_OverseasMember:::in-rbi-rep.xsd#in-rbi-rep_ResidualMaturityAxis::in-rbi-rep.xsd#in-rbi-rep_OverSixMonthsAndUptoOneYearMember</t>
  </si>
  <si>
    <t>in-rbi-rep.xsd#in-rbi-rep_RegionOfBusinessAxis::in-rbi-rep.xsd#in-rbi-rep_OverseasMember:::in-rbi-rep.xsd#in-rbi-rep_ResidualMaturityAxis::in-rbi-rep.xsd#in-rbi-rep_OverOneYearAndUptoThreeYearsMember</t>
  </si>
  <si>
    <t>in-rbi-rep.xsd#in-rbi-rep_RegionOfBusinessAxis::in-rbi-rep.xsd#in-rbi-rep_DomesticMember:::in-rbi-rep.xsd#in-rbi-rep_ResidualMaturityAxis::in-rbi-rep.xsd#in-rbi-rep_OverOneYearAndUptoThreeYearsMember</t>
  </si>
  <si>
    <t>in-rbi-rep.xsd#in-rbi-rep_RegionOfBusinessAxis::in-rbi-rep.xsd#in-rbi-rep_OverseasMember:::in-rbi-rep.xsd#in-rbi-rep_ResidualMaturityAxis::in-rbi-rep.xsd#in-rbi-rep_OverThreeYearsAndUptoFiveYearMember</t>
  </si>
  <si>
    <t>in-rbi-rep.xsd#in-rbi-rep_RegionOfBusinessAxis::in-rbi-rep.xsd#in-rbi-rep_OverseasMember:::in-rbi-rep.xsd#in-rbi-rep_ResidualMaturityAxis::in-rbi-rep.xsd#in-rbi-rep_OverFiveYearsMember</t>
  </si>
  <si>
    <t>in-rbi-rep.xsd#in-rbi-rep_RegionOfBusinessAxis::in-rbi-rep.xsd#in-rbi-rep_OverseasMember</t>
  </si>
  <si>
    <t>aee55757-1ee6-42de-a498-57647fc56fd7:~:lyt_CountryWise_Inflow:~:NotMandatory:~:True:~::~:</t>
  </si>
  <si>
    <t>Residual Maturity</t>
  </si>
  <si>
    <t>Amount in USD million</t>
  </si>
  <si>
    <t>Balances with Central Bank</t>
  </si>
  <si>
    <t>95f4e7f8-d5ce-430a-9af8-d7d83d800db5:~:lyt_ResidualMaturity:~:NotMandatory:~:True:~::~:</t>
  </si>
  <si>
    <t xml:space="preserve">Cumulative Mismatches </t>
  </si>
  <si>
    <t xml:space="preserve">Cumulative Mismatches as a percentage to Cumulative Outflows </t>
  </si>
  <si>
    <t xml:space="preserve">29 Days and upto 3 months </t>
  </si>
  <si>
    <t>Over 6 Months and upto 1 year</t>
  </si>
  <si>
    <t xml:space="preserve">Over 3 Years and upto 5 years </t>
  </si>
  <si>
    <t>Over 3 Months and upto 6 months</t>
  </si>
  <si>
    <t xml:space="preserve">3 months      and upto 6 months </t>
  </si>
  <si>
    <t>in-rbi-rep.xsd#in-rbi-rep_CumulativeMismatchOfStructuredVehicalsSponsoredByTheBank@http://www.xbrl.org/2003/role/terseLabel</t>
  </si>
  <si>
    <t>in-rbi-rep.xsd#in-rbi-rep_CumulativeMismatchOfStructuredVehicalsSponsoredByTheBankAsAPercentageOfCumulativeOutflows@http://www.xbrl.org/2003/role/terseLabel</t>
  </si>
  <si>
    <t>5ca3fd8d-29c2-4e26-8360-b057c68a8a13:~:lyt_CountryWise_StructuredVehicles:~:NotMandatory:~:True:~::~:</t>
  </si>
  <si>
    <t>* Net of provisions, interest suspense and claims received from ECGC / DICGC</t>
  </si>
  <si>
    <t># The foreign currency outflows and inflows have been scaled up and scaled down by 8% respectively. This is a proxy based on the currency mismatch haircut prescribed in the Basel II document under the comprehensive approach for arriving at the credit risk exposure.</t>
  </si>
  <si>
    <t>#SERIAL#</t>
  </si>
  <si>
    <t>Cumulative Mismatches</t>
  </si>
  <si>
    <t>Unit</t>
  </si>
  <si>
    <t>#UN#</t>
  </si>
  <si>
    <t>Scale</t>
  </si>
  <si>
    <t>#SCL#</t>
  </si>
  <si>
    <t>Off balance sheet items</t>
  </si>
  <si>
    <t xml:space="preserve"> Merchant Sales</t>
  </si>
  <si>
    <t xml:space="preserve"> Interbank Sales</t>
  </si>
  <si>
    <t>Overseas Sales</t>
  </si>
  <si>
    <t>6d79e8f1-4726-4633-9c1d-0b19979926aa:~:other inflow:~:NotMandatory:~:True:~::~:</t>
  </si>
  <si>
    <t>f1b8f88a-9ec2-4bdd-8407-3e96bef709f2:~:total infolw:~:NotMandatory:~:True:~::~:</t>
  </si>
  <si>
    <t>in-rbi-rep.xsd#in-rbi-rep_OtherInflowsAxis</t>
  </si>
  <si>
    <t>Sales to RBI</t>
  </si>
  <si>
    <t>Foreign currency rupee swaps - Sale against INR</t>
  </si>
  <si>
    <t xml:space="preserve">Cross Currency Swaps - Sale against Cross Currency </t>
  </si>
  <si>
    <t xml:space="preserve">Options </t>
  </si>
  <si>
    <t>Currency Futures</t>
  </si>
  <si>
    <t>LCs and Guarantees</t>
  </si>
  <si>
    <t xml:space="preserve">3 months  and upto 6 months </t>
  </si>
  <si>
    <t xml:space="preserve">Others - Pl specify </t>
  </si>
  <si>
    <t>#TYPDIM#</t>
  </si>
  <si>
    <t xml:space="preserve">On-Balance Sheet items </t>
  </si>
  <si>
    <t>FCNR(B)</t>
  </si>
  <si>
    <t>EEFC</t>
  </si>
  <si>
    <t>RFC and RFC (D)</t>
  </si>
  <si>
    <t>Other FC deposits #</t>
  </si>
  <si>
    <t>Overdrafts in Nostro A/c.</t>
  </si>
  <si>
    <t>Inter-bank/borrowings</t>
  </si>
  <si>
    <t>LOC/BAF</t>
  </si>
  <si>
    <t xml:space="preserve">Total Outflows </t>
  </si>
  <si>
    <t xml:space="preserve">Off Balance Sheet Items </t>
  </si>
  <si>
    <t>Merchant Purchases</t>
  </si>
  <si>
    <t>Inter-bank Purchases</t>
  </si>
  <si>
    <t>Overseas Purchases</t>
  </si>
  <si>
    <t>Purchases from RBI</t>
  </si>
  <si>
    <t>Foreign currency rupee swaps- purchases against INR</t>
  </si>
  <si>
    <t xml:space="preserve">Cross currency Swaps - Purchases against cross currency </t>
  </si>
  <si>
    <t xml:space="preserve">On- Balance Sheet items </t>
  </si>
  <si>
    <t>Short Term Investments</t>
  </si>
  <si>
    <t>Loans:</t>
  </si>
  <si>
    <t xml:space="preserve">            PCFC</t>
  </si>
  <si>
    <t xml:space="preserve">           Bills Discounted</t>
  </si>
  <si>
    <t xml:space="preserve">           Inter-bank lending</t>
  </si>
  <si>
    <t xml:space="preserve">           Others </t>
  </si>
  <si>
    <t xml:space="preserve">Total Inflows </t>
  </si>
  <si>
    <t xml:space="preserve">Gap (Total Inflows  - Total outflows) </t>
  </si>
  <si>
    <t>eb9b8eb2-0040-41da-8bb8-fbddcd8e076e:~:lyt_GrnInfo_PartA1:~:NotMandatory:~:True:~::~:</t>
  </si>
  <si>
    <t xml:space="preserve">Reporting Frequency : Fortnightly </t>
  </si>
  <si>
    <t xml:space="preserve">Name of the Bank : </t>
  </si>
  <si>
    <t xml:space="preserve">Position as on : </t>
  </si>
  <si>
    <t xml:space="preserve">Name of the Bank: </t>
  </si>
  <si>
    <t xml:space="preserve">Position as on: </t>
  </si>
  <si>
    <t>1883a3d6-860a-41fa-924a-ac3d97aa0716:~:lyt_GrnInfo_PartA3:~:NotMandatory:~:True:~::~:</t>
  </si>
  <si>
    <t>2668835c-10d1-4481-bb9e-2a6be841c623:~:lyt_GrnInfo_PartB:~:NotMandatory:~:True:~::~:</t>
  </si>
  <si>
    <t>in-rbi-rep.xsd#in-rbi-rep_NameOfReportingInstitution</t>
  </si>
  <si>
    <t>in-rbi-rep.xsd#in-rbi-rep_OthersDeposits</t>
  </si>
  <si>
    <t>in-rbi-rep.xsd#in-rbi-rep_DateOfReport</t>
  </si>
  <si>
    <t>Reporting Frequency : Fortnightly</t>
  </si>
  <si>
    <t>Reporting Frequency : Monthly</t>
  </si>
  <si>
    <t>Change Unit</t>
  </si>
  <si>
    <t>Add New Sheet</t>
  </si>
  <si>
    <t>Delete Current Sheet</t>
  </si>
  <si>
    <t>Change Country</t>
  </si>
  <si>
    <t>in-rbi-rep.xsd#in-rbi-rep_CurrencyAxis</t>
  </si>
  <si>
    <t>in-rbi-rep.xsd#in-rbi-rep_CountryCodeAxis</t>
  </si>
  <si>
    <t>*converted into INR using relevant spot rates as published by FEDAI</t>
  </si>
  <si>
    <t xml:space="preserve">*converted into INR using relevant spot rates as published by FEDAI </t>
  </si>
  <si>
    <t>in-rbi-rep.xsd#in-rbi-rep_NetConsolidatedInflowOutflow@http://www.xbrl.org/2003/role/terseLabel</t>
  </si>
  <si>
    <t>in-rbi-rep.xsd#in-rbi-rep_CumulativeNetConsolidatedInflowOutflow@http://www.xbrl.org/2003/role/terseLabel</t>
  </si>
  <si>
    <t>4e811f95-1688-408e-840e-41e8daa1b3b2:~:lyt_GrnInfo_PartA2:~:NotMandatory:~:True:~::~:</t>
  </si>
  <si>
    <t>015aad68-8e9a-4129-b6b8-ad823491f30f:~:lyt_StructuralLiquidity_Outflow:~:NotMandatory:~:True:~::~:</t>
  </si>
  <si>
    <t>in-rbi-rep.xsd#in-rbi-rep_OffBalanceSheetItemsAsOutflow</t>
  </si>
  <si>
    <t>in-rbi-rep.xsd#in-rbi-rep_MerchantSales</t>
  </si>
  <si>
    <t>in-rbi-rep.xsd#in-rbi-rep_InterbankSales</t>
  </si>
  <si>
    <t>in-rbi-rep.xsd#in-rbi-rep_OverseasSales</t>
  </si>
  <si>
    <t>in-rbi-rep.xsd#in-rbi-rep_SalesToReserveBankOfIndia@http://www.xbrl.org/2003/role/terseLabel</t>
  </si>
  <si>
    <t>in-rbi-rep.xsd#in-rbi-rep_Options</t>
  </si>
  <si>
    <t>in-rbi-rep.xsd#in-rbi-rep_CurrencyFutures</t>
  </si>
  <si>
    <t>in-rbi-rep.xsd#in-rbi-rep_LCAndGuarantees</t>
  </si>
  <si>
    <t>5be3a604-264d-4ff1-8a1f-f9285c83cfe8:~:lyt_OtherPITyped:~:NotMandatory:~:True:~::~:</t>
  </si>
  <si>
    <t>in-rbi-rep.xsd#in-rbi-rep_OthersOffBalanceSheetItemsAsOutflow@http://www.xbrl.org/2003/role/terseLabel</t>
  </si>
  <si>
    <t>71216037-ca36-4b05-bddb-9530d0ab626d:~:lyt_StructuralLiquidity_outflow_OnBalance:~:NotMandatory:~:True:~::~:</t>
  </si>
  <si>
    <t>in-rbi-rep.xsd#in-rbi-rep_OnBalanceSheetItemsAsOutflow</t>
  </si>
  <si>
    <t>Inter-Office Adjustments</t>
  </si>
  <si>
    <t>in-rbi-rep.xsd#in-rbi-rep_RegionOfBusinessAxis::in-rbi-rep.xsd#in-rbi-rep_DomesticMember:::in-rbi-rep.xsd#in-rbi-rep_ResidualMaturityAxis::in-rbi-rep.xsd#in-rbi-rep_OverFiveYearsAndUptoSevenYearsMember</t>
  </si>
  <si>
    <t>in-rbi-rep.xsd#in-rbi-rep_RegionOfBusinessAxis::in-rbi-rep.xsd#in-rbi-rep_DomesticMember:::in-rbi-rep.xsd#in-rbi-rep_ResidualMaturityAxis::in-rbi-rep.xsd#in-rbi-rep_OverSevenYearsAndUptoTenYearsMember</t>
  </si>
  <si>
    <t>dd8615fc-dc6d-4ab4-b694-9a1b1941dbb1:~:NotMandatory:~:True:~:False:~::~::~:True:~::~:in-rbi-rep.xsd#in-rbi-rep_CountryCodeAxis:~:</t>
  </si>
  <si>
    <t>e651a810-b657-47f1-9003-e4652db8c9ea:~:NotMandatory:~:True:~:False:~::~::~:False:~::~::~:</t>
  </si>
  <si>
    <t>in-rbi-rep.xsd#in-rbi-rep_OtherOnBalanceSheetInflowItemsAxis</t>
  </si>
  <si>
    <t>9a775c8b-e0f1-4c79-a346-59a9cd6d749b:~:Total inflow:~:NotMandatory:~:True:~::~:</t>
  </si>
  <si>
    <t>in-rbi-rep.xsd#in-rbi-rep_RegionOfBusinessAxis::in-rbi-rep.xsd#in-rbi-rep_DomesticMember:::in-rbi-rep.xsd#in-rbi-rep_ResidualMaturityAxis::in-rbi-rep.xsd#in-rbi-rep_OverTenYearsAndUptoFifteenYearsMember</t>
  </si>
  <si>
    <t>in-rbi-rep.xsd#in-rbi-rep_RegionOfBusinessAxis::in-rbi-rep.xsd#in-rbi-rep_DomesticMember:::in-rbi-rep.xsd#in-rbi-rep_ResidualMaturityAxis::in-rbi-rep.xsd#in-rbi-rep_OverFifteenYearsMember</t>
  </si>
  <si>
    <t xml:space="preserve"># Such as Escrow accounts, Diamond dollar accounts, external agencies foreign currency accounts, etc. </t>
  </si>
  <si>
    <t>Note : This statement is required to be prepared country wise. Banks should also report figures in respect of subsidiaries/joint ventures in the same format on a stand-alone basis, i.e. these figures should not be reckoned while preparing country-wise reports. In respect of joint ventures where more than one bank has equity stake, the bank having the largest stake only need to report the figures. If, however, banks have equal stake, the responsibility for filing the return would rest with the bank having the largest presence in the region. All amounts to be indicated in US dollars. For uniformity, banks should use the London Inter branch closing rate on the last working day of the reporting quarter for their currency conversion. However, in the absence London Inter branch closing rate, banks may use other rates like Reuters / Bloomberg trading screen exchange rate.</t>
  </si>
  <si>
    <t>6f14ea27-2670-4a46-b035-5505c1e652a8:~:NotMandatory:~:True:~:False:~::~::~:False:~::~::~:</t>
  </si>
  <si>
    <t>f0be2d66-3dfc-44ac-87b4-5b077f843ff0:~:Signatory:~:NotMandatory:~:True:~::~:</t>
  </si>
  <si>
    <t>Name Of Signatory</t>
  </si>
  <si>
    <t>Designation Of signatory</t>
  </si>
  <si>
    <t>Place</t>
  </si>
  <si>
    <t>Date</t>
  </si>
  <si>
    <t>Signatory Information</t>
  </si>
  <si>
    <t>General Inforamtion</t>
  </si>
  <si>
    <t>Deposits by Category of Depositors</t>
  </si>
  <si>
    <t>in-rbi-rep.xsd#in-rbi-rep_ClassificationTermDepositsAxis::in-rbi-rep.xsd#in-rbi-rep_ForeignCurrencyTermDepositsMember:::in-rbi-rep.xsd#in-rbi-rep_DepositSizeAxis::in-rbi-rep.xsd#in-rbi-rep_AboveRupeesHunderedCroreMember</t>
  </si>
  <si>
    <t>Additional Details</t>
  </si>
  <si>
    <t>Part A2 Statement of Structural Liquidity- Foreign Curency, Indian Operations (USD)</t>
  </si>
  <si>
    <t>Part A2 Statement of Structural Liquidity- Foreign Curency, Indian Operations (GBP)</t>
  </si>
  <si>
    <t>Part A2 Statement of Structural Liquidity- Foreign Curency, Indian Operations (EURO)</t>
  </si>
  <si>
    <t>Part A2 Statement of Structural Liquidity- Foreign Curency, Indian Operations (JPY)</t>
  </si>
  <si>
    <t>Part A2 Statement of Structural Liquidity- Foreign Curency, Indian Operations (Other)</t>
  </si>
  <si>
    <t>in-rbi-rep.xsd#in-rbi-rep_ClassificationTermDepositsAxis::in-rbi-rep.xsd#in-rbi-rep_ForeignCurrencyTermDepositsMember</t>
  </si>
  <si>
    <t>in-rbi-rep.xsd#in-rbi-rep_InterestRateRangeAxis::in-rbi-rep.xsd#in-rbi-rep_BelowThreePercentMember</t>
  </si>
  <si>
    <t>in-rbi-rep.xsd#in-rbi-rep_InterestRateRangeAxis::in-rbi-rep.xsd#in-rbi-rep_ThreeToBelowFivePercentMember</t>
  </si>
  <si>
    <t>in-rbi-rep.xsd#in-rbi-rep_RegionOfBusinessAxis::in-rbi-rep.xsd#in-rbi-rep_DomesticMember:::in-rbi-rep.xsd#in-rbi-rep_ResidualMaturityAxis::in-rbi-rep.xsd#in-rbi-rep_OverThreeYearsAndUptoFiveYearMember</t>
  </si>
  <si>
    <t>in-rbi-rep.xsd#in-rbi-rep_RegionOfBusinessAxis::in-rbi-rep.xsd#in-rbi-rep_DomesticMember:::in-rbi-rep.xsd#in-rbi-rep_ResidualMaturityAxis::in-rbi-rep.xsd#in-rbi-rep_OverFiveYearsMember</t>
  </si>
  <si>
    <t>in-rbi-rep.xsd#in-rbi-rep_RegionOfBusinessAxis::in-rbi-rep.xsd#in-rbi-rep_DomesticMember</t>
  </si>
  <si>
    <t>3b0686e7-2f85-4c0b-9a70-7bb9d444cbb9:~:NotMandatory:~:True:~:False:~::~::~:False:~::~::~:</t>
  </si>
  <si>
    <t>e3f0911d-e87f-4d41-90fd-9ffa8a56fab7:~:Lyt-1 CategoryDepositora:~:NotMandatory:~:True:~::~:</t>
  </si>
  <si>
    <t>ef5dc5a9-e0f8-466d-bae2-04ca43a27eca:~:Lyt-2 Category of Depositors:~:NotMandatory:~:True:~::~:</t>
  </si>
  <si>
    <t>23b62489-7294-4674-9189-e7746fb31455:~:Lyt-3 Category of Depositors:~:NotMandatory:~:True:~::~:</t>
  </si>
  <si>
    <t>in-rbi-rep.xsd#in-rbi-rep_NameOfSignatory</t>
  </si>
  <si>
    <t>in-rbi-rep.xsd#in-rbi-rep_DesignationOfSignatory</t>
  </si>
  <si>
    <t>in-rbi-rep.xsd#in-rbi-rep_PlaceOfSignature@http://www.xbrl.org/2003/role/terseLabel</t>
  </si>
  <si>
    <t>in-rbi-rep.xsd#in-rbi-rep_DateOfSigning@http://www.xbrl.org/2003/role/terseLabel</t>
  </si>
  <si>
    <t>in-rbi-rep.xsd#in-rbi-rep_InterOfficeAdjustmentsLiabilities</t>
  </si>
  <si>
    <t>in-rbi-rep.xsd#in-rbi-rep_InterOfficeAdjustmentsAssets</t>
  </si>
  <si>
    <t>Ratio of Deposits of Top 20 Depositors to Total Deposits</t>
  </si>
  <si>
    <t>in-rbi-rep.xsd#in-rbi-rep_RatioOfDepositsOfTopTwentyDepositorsToTotalDeposits</t>
  </si>
  <si>
    <t>Total Deposits of Top 20 Depositors</t>
  </si>
  <si>
    <t>in-rbi-rep.xsd#in-rbi-rep_AggregateDepositsOfTopTwentyDepositors</t>
  </si>
  <si>
    <t>in-rbi-rep.xsd#in-rbi-rep_AggregateDeposits@http://www.xbrl.org/2003/role/totalLabel</t>
  </si>
  <si>
    <t>in-rbi-rep.xsd#in-rbi-rep_PensionProvidentFundsInsurance</t>
  </si>
  <si>
    <t>in-rbi-rep.xsd#in-rbi-rep_MutualFunds</t>
  </si>
  <si>
    <t>in-rbi-rep.xsd#in-rbi-rep_GovernmentOrLocalBodies</t>
  </si>
  <si>
    <t>in-rbi-rep.xsd#in-rbi-rep_PrivateCorporates</t>
  </si>
  <si>
    <t>in-rbi-rep.xsd#in-rbi-rep_PublicSectorUndertakings</t>
  </si>
  <si>
    <t>A. Individuals</t>
  </si>
  <si>
    <t>7b37d250-3dd7-44b9-a1b9-0984d1d2567d:~:NotMandatory:~:True:~:False:~::~::~:False:~::~::~:</t>
  </si>
  <si>
    <t>in-rbi-rep.xsd#in-rbi-rep_OtherLiabilitiesIncludingProvisionsExcludingInterOfficeAdjustmentLiabilities</t>
  </si>
  <si>
    <t>in-rbi-rep.xsd#in-rbi-rep_OtherAssetsExcludingInterOfficeAdjustmentsAssets</t>
  </si>
  <si>
    <t>in-rbi-rep.xsd#in-rbi-rep_Individuals</t>
  </si>
  <si>
    <t>Savings Deposits</t>
  </si>
  <si>
    <t>(Rs. Lakh)</t>
  </si>
  <si>
    <t>in-rbi-rep.xsd#in-rbi-rep_TypeOfDepositsAxis::in-rbi-rep.xsd#in-rbi-rep_TermDepositsAccountMember</t>
  </si>
  <si>
    <t>in-rbi-rep.xsd#in-rbi-rep_TypeOfDepositsAxis::in-rbi-rep.xsd#in-rbi-rep_SavingDepositsAccountMember</t>
  </si>
  <si>
    <t>in-rbi-rep.xsd#in-rbi-rep_TypeOfDepositsAxis::in-rbi-rep.xsd#in-rbi-rep_CurrentDepositsAccountMember</t>
  </si>
  <si>
    <t>Amount</t>
  </si>
  <si>
    <t>Name of Depositor</t>
  </si>
  <si>
    <t>in-rbi-rep.xsd#in-rbi-rep_NameOfDepositorsAxis</t>
  </si>
  <si>
    <t>in-rbi-rep.xsd#in-rbi-rep_ResidualMaturity</t>
  </si>
  <si>
    <t>in-rbi-rep.xsd#in-rbi-rep_DateOfMaturity</t>
  </si>
  <si>
    <t>in-rbi-rep.xsd#in-rbi-rep_DateOfIssue</t>
  </si>
  <si>
    <t>in-rbi-rep.xsd#in-rbi-rep_RateOfInterest</t>
  </si>
  <si>
    <t>in-rbi-rep.xsd#in-rbi-rep_DepositsAmount</t>
  </si>
  <si>
    <t>in-rbi-rep.xsd#in-rbi-rep_AverageRateOfInterest</t>
  </si>
  <si>
    <t>Saving Deposits</t>
  </si>
  <si>
    <t>Amount in Rupees Lakh</t>
  </si>
  <si>
    <t>in-rbi-rep.xsd#in-rbi-rep_BankAsDepositor</t>
  </si>
  <si>
    <t>in-rbi-rep.xsd#in-rbi-rep_FinancialInstitutionsAsDepositors</t>
  </si>
  <si>
    <t>Amount (Rs. Lakh)</t>
  </si>
  <si>
    <t xml:space="preserve">Sr. No. </t>
  </si>
  <si>
    <t>713f9e46-0c39-4054-b11f-18ae19d70938:~:lyt_1_top20depositors:~:NotMandatory:~:True:~::~:</t>
  </si>
  <si>
    <t>Top 20 Depositors</t>
  </si>
  <si>
    <t>380d8ef1-e4a2-4882-818d-19a6f7a6edc4:~:NotMandatory:~:True:~:False:~::~::~:False:~::~::~:</t>
  </si>
  <si>
    <t>Total Outstanding Term Deposit</t>
  </si>
  <si>
    <t>in-rbi-rep.xsd#in-rbi-rep_AmountOutstandingTermDeposit@http://www.xbrl.org/2003/role/terseLabel</t>
  </si>
  <si>
    <t>fn_I9_0_14042015</t>
  </si>
  <si>
    <t>Category of Depositors</t>
  </si>
  <si>
    <t>fn_I10_1_14042015</t>
  </si>
  <si>
    <t>fn_I11_2_14042015</t>
  </si>
  <si>
    <t>fn_I12_3_14042015</t>
  </si>
  <si>
    <t>fn_I13_4_14042015</t>
  </si>
  <si>
    <t>fn_I14_5_14042015</t>
  </si>
  <si>
    <t>fn_I15_6_14042015</t>
  </si>
  <si>
    <t>fn_I16_7_14042015</t>
  </si>
  <si>
    <t>fn_I17_8_14042015</t>
  </si>
  <si>
    <t>fn_I18_9_14042015</t>
  </si>
  <si>
    <t>fn_I19_10_14042015</t>
  </si>
  <si>
    <t>fn_I20_11_14042015</t>
  </si>
  <si>
    <t>fn_I21_12_14042015</t>
  </si>
  <si>
    <t>fn_I22_13_14042015</t>
  </si>
  <si>
    <t>fn_I23_14_14042015</t>
  </si>
  <si>
    <t>fn_I24_15_14042015</t>
  </si>
  <si>
    <t>fn_I35_16_14042015</t>
  </si>
  <si>
    <t>in-rbi-rep.xsd#in-rbi-rep_InterestRateRangeAxis::in-rbi-rep.xsd#in-rbi-rep_AboveSeventeenPercentMember</t>
  </si>
  <si>
    <t>in-rbi-rep.xsd#in-rbi-rep_InterestRateRangeAxis::in-rbi-rep.xsd#in-rbi-rep_ThirteenToFifteenPercentMember</t>
  </si>
  <si>
    <t>in-rbi-rep.xsd#in-rbi-rep_InterestRateRangeAxis::in-rbi-rep.xsd#in-rbi-rep_ElevenToThirteenPercentMember</t>
  </si>
  <si>
    <t>in-rbi-rep.xsd#in-rbi-rep_InterestRateRangeAxis::in-rbi-rep.xsd#in-rbi-rep_NineToElevenPercentMember</t>
  </si>
  <si>
    <t>in-rbi-rep.xsd#in-rbi-rep_InterestRateRangeAxis::in-rbi-rep.xsd#in-rbi-rep_SevenToNinePercentMember</t>
  </si>
  <si>
    <t>in-rbi-rep.xsd#in-rbi-rep_InterestRateRangeAxis::in-rbi-rep.xsd#in-rbi-rep_FiveToSevenPercentMember</t>
  </si>
  <si>
    <t>Range of Interest Rate (%)</t>
  </si>
  <si>
    <t>Details of three largest term deposits of the above Depositor</t>
  </si>
  <si>
    <t>in-rbi-rep.xsd#in-rbi-rep_OtherOffBalanceSheetOutfowItemsAxis</t>
  </si>
  <si>
    <t>Rate of Interest</t>
  </si>
  <si>
    <t>Date of Issue</t>
  </si>
  <si>
    <t>Date of Maturity</t>
  </si>
  <si>
    <t>Residual Maturity (days)   (Date of Maturity - Reporting Reference Date)</t>
  </si>
  <si>
    <t>Term Deposits (FCY)</t>
  </si>
  <si>
    <t>Total Deposits</t>
  </si>
  <si>
    <t xml:space="preserve">Weighted Average rate of interest </t>
  </si>
  <si>
    <t xml:space="preserve">Weighted Average Rate of Interest of above three TDs </t>
  </si>
  <si>
    <t>TD-1</t>
  </si>
  <si>
    <t>TD-2</t>
  </si>
  <si>
    <t>TD-3</t>
  </si>
  <si>
    <t>fn_K17_4_26112013</t>
  </si>
  <si>
    <t>fn_K18_5_26112013</t>
  </si>
  <si>
    <t>fn_K19_6_26112013</t>
  </si>
  <si>
    <t>Date of maturity</t>
  </si>
  <si>
    <t>fn_J18_7_26112013</t>
  </si>
  <si>
    <t>fn_J19_8_26112013</t>
  </si>
  <si>
    <t>fn_K20_9_26112013</t>
  </si>
  <si>
    <t>Table II- Classification of Term Deposit - Interest Rate-wise</t>
  </si>
  <si>
    <t>426aae58-b6de-4ec0-b0fb-95469f440a2c:~:lyt_2_termdepositamountwise:~:NotMandatory:~:True:~::~:</t>
  </si>
  <si>
    <t>Term Deposit-Amount wise</t>
  </si>
  <si>
    <t>Over 5 years and upto 7 years</t>
  </si>
  <si>
    <t>Over 7 years and up to 10 years</t>
  </si>
  <si>
    <t>Over 10 year and up to 15 years</t>
  </si>
  <si>
    <t>Over 15 years</t>
  </si>
  <si>
    <t>in-rbi-rep.xsd#in-rbi-rep_ForeignCurrencyNonResidentBanksAccount@http://www.xbrl.org/2003/role/terseLabel</t>
  </si>
  <si>
    <t>in-rbi-rep.xsd#in-rbi-rep_ExchangeEarnersForeignCurrencyAccount@http://www.xbrl.org/2003/role/terseLabel</t>
  </si>
  <si>
    <t>in-rbi-rep.xsd#in-rbi-rep_ResidentForeignCurrencyAndResidentForeignCurrencyDomesticAccount@http://www.xbrl.org/2003/role/terseLabel</t>
  </si>
  <si>
    <t>in-rbi-rep.xsd#in-rbi-rep_OtherFixedDeposits</t>
  </si>
  <si>
    <t>in-rbi-rep.xsd#in-rbi-rep_OverdraftsInNostroAccounts</t>
  </si>
  <si>
    <t>in-rbi-rep.xsd#in-rbi-rep_InterBankBorrowings</t>
  </si>
  <si>
    <t>in-rbi-rep.xsd#in-rbi-rep_LinesOfCreditOrBankersAcceptanceFacility@http://www.xbrl.org/2003/role/terseLabel</t>
  </si>
  <si>
    <t xml:space="preserve">Part A3 Statement of Structural Liquidity - Combined Indian Operations - Domestic and Foreign currency i.e. LR -1 Part A1 + Part A2) </t>
  </si>
  <si>
    <t xml:space="preserve">II.    Maturity Profile of structured vehicles sponsored by the bank </t>
  </si>
  <si>
    <t xml:space="preserve">Part A1  Statement of Structural Liquidity - Domestic Currency, Indian Operations </t>
  </si>
  <si>
    <t xml:space="preserve"> Amount in USD million</t>
  </si>
  <si>
    <t>in-rbi-rep.xsd#in-rbi-rep_RegionOfBusinessAxis::in-rbi-rep.xsd#in-rbi-rep_SubsidiaryJointVentureAssociateMember:::in-rbi-rep.xsd#in-rbi-rep_ResidualMaturityAxis::in-rbi-rep.xsd#in-rbi-rep_OneDayMember</t>
  </si>
  <si>
    <t>in-rbi-rep.xsd#in-rbi-rep_RegionOfBusinessAxis::in-rbi-rep.xsd#in-rbi-rep_SubsidiaryJointVentureAssociateMember:::in-rbi-rep.xsd#in-rbi-rep_ResidualMaturityAxis::in-rbi-rep.xsd#in-rbi-rep_TwoToSevenDaysMember</t>
  </si>
  <si>
    <t>in-rbi-rep.xsd#in-rbi-rep_RegionOfBusinessAxis::in-rbi-rep.xsd#in-rbi-rep_SubsidiaryJointVentureAssociateMember:::in-rbi-rep.xsd#in-rbi-rep_ResidualMaturityAxis::in-rbi-rep.xsd#in-rbi-rep_TwentyNineDaysAndUptoThreeMonthsMember</t>
  </si>
  <si>
    <t>in-rbi-rep.xsd#in-rbi-rep_RegionOfBusinessAxis::in-rbi-rep.xsd#in-rbi-rep_SubsidiaryJointVentureAssociateMember:::in-rbi-rep.xsd#in-rbi-rep_ResidualMaturityAxis::in-rbi-rep.xsd#in-rbi-rep_EightToFourteenDaysMember</t>
  </si>
  <si>
    <t>in-rbi-rep.xsd#in-rbi-rep_RegionOfBusinessAxis::in-rbi-rep.xsd#in-rbi-rep_SubsidiaryJointVentureAssociateMember:::in-rbi-rep.xsd#in-rbi-rep_ResidualMaturityAxis::in-rbi-rep.xsd#in-rbi-rep_FifteenToTwentyEightDaysMember</t>
  </si>
  <si>
    <t>in-rbi-rep.xsd#in-rbi-rep_RegionOfBusinessAxis::in-rbi-rep.xsd#in-rbi-rep_SubsidiaryJointVentureAssociateMember:::in-rbi-rep.xsd#in-rbi-rep_ResidualMaturityAxis::in-rbi-rep.xsd#in-rbi-rep_OverThreeMonthsAndUptoSixMonthsMember</t>
  </si>
  <si>
    <t>Statement of Structural Liquidity - For Consolidated Bank Operations</t>
  </si>
  <si>
    <t>Back To Navigation</t>
  </si>
  <si>
    <t>eedf2f43-348e-4506-a36f-8bab7998f003:~:lyt_Residual_Maturity:~:NotMandatory:~:True:~::~:</t>
  </si>
  <si>
    <t>in-rbi-rep.xsd#in-rbi-rep_CategoriesOfFinancialStatementAxis::in-rbi-rep.xsd#in-rbi-rep_ConsolidatedMember:::in-rbi-rep.xsd#in-rbi-rep_RegionOfBusinessAxis::in-rbi-rep.xsd#in-rbi-rep_DomesticMember:::in-rbi-rep.xsd#in-rbi-rep_ResidualMaturityAxis::in-rbi-rep.xsd#in-rbi-rep_OneDayMember</t>
  </si>
  <si>
    <t>in-rbi-rep.xsd#in-rbi-rep_CategoriesOfFinancialStatementAxis::in-rbi-rep.xsd#in-rbi-rep_ConsolidatedMember:::in-rbi-rep.xsd#in-rbi-rep_RegionOfBusinessAxis::in-rbi-rep.xsd#in-rbi-rep_DomesticMember:::in-rbi-rep.xsd#in-rbi-rep_ResidualMaturityAxis::in-rbi-rep.xsd#in-rbi-rep_TwoToSevenDaysMember</t>
  </si>
  <si>
    <t>in-rbi-rep.xsd#in-rbi-rep_CategoriesOfFinancialStatementAxis::in-rbi-rep.xsd#in-rbi-rep_ConsolidatedMember:::in-rbi-rep.xsd#in-rbi-rep_RegionOfBusinessAxis::in-rbi-rep.xsd#in-rbi-rep_DomesticMember:::in-rbi-rep.xsd#in-rbi-rep_ResidualMaturityAxis::in-rbi-rep.xsd#in-rbi-rep_EightToFourteenDaysMember</t>
  </si>
  <si>
    <t>in-rbi-rep.xsd#in-rbi-rep_CategoriesOfFinancialStatementAxis::in-rbi-rep.xsd#in-rbi-rep_ConsolidatedMember:::in-rbi-rep.xsd#in-rbi-rep_RegionOfBusinessAxis::in-rbi-rep.xsd#in-rbi-rep_DomesticMember:::in-rbi-rep.xsd#in-rbi-rep_ResidualMaturityAxis::in-rbi-rep.xsd#in-rbi-rep_OneToFourteenDaysMember</t>
  </si>
  <si>
    <t>in-rbi-rep.xsd#in-rbi-rep_CategoriesOfFinancialStatementAxis::in-rbi-rep.xsd#in-rbi-rep_ConsolidatedMember:::in-rbi-rep.xsd#in-rbi-rep_RegionOfBusinessAxis::in-rbi-rep.xsd#in-rbi-rep_DomesticMember:::in-rbi-rep.xsd#in-rbi-rep_ResidualMaturityAxis::in-rbi-rep.xsd#in-rbi-rep_FifteenToTwentyEightDaysMember</t>
  </si>
  <si>
    <t>in-rbi-rep.xsd#in-rbi-rep_CategoriesOfFinancialStatementAxis::in-rbi-rep.xsd#in-rbi-rep_ConsolidatedMember:::in-rbi-rep.xsd#in-rbi-rep_RegionOfBusinessAxis::in-rbi-rep.xsd#in-rbi-rep_DomesticMember:::in-rbi-rep.xsd#in-rbi-rep_ResidualMaturityAxis::in-rbi-rep.xsd#in-rbi-rep_TwentyNineDaysAndUptoThreeMonthsMember</t>
  </si>
  <si>
    <t>in-rbi-rep.xsd#in-rbi-rep_CategoriesOfFinancialStatementAxis::in-rbi-rep.xsd#in-rbi-rep_ConsolidatedMember:::in-rbi-rep.xsd#in-rbi-rep_RegionOfBusinessAxis::in-rbi-rep.xsd#in-rbi-rep_DomesticMember:::in-rbi-rep.xsd#in-rbi-rep_ResidualMaturityAxis::in-rbi-rep.xsd#in-rbi-rep_OverThreeMonthsAndUptoSixMonthsMember</t>
  </si>
  <si>
    <t>in-rbi-rep.xsd#in-rbi-rep_CategoriesOfFinancialStatementAxis::in-rbi-rep.xsd#in-rbi-rep_ConsolidatedMember:::in-rbi-rep.xsd#in-rbi-rep_RegionOfBusinessAxis::in-rbi-rep.xsd#in-rbi-rep_DomesticMember:::in-rbi-rep.xsd#in-rbi-rep_ResidualMaturityAxis::in-rbi-rep.xsd#in-rbi-rep_OverSixMonthsAndUptoOneYearMember</t>
  </si>
  <si>
    <t>in-rbi-rep.xsd#in-rbi-rep_CategoriesOfFinancialStatementAxis::in-rbi-rep.xsd#in-rbi-rep_ConsolidatedMember:::in-rbi-rep.xsd#in-rbi-rep_RegionOfBusinessAxis::in-rbi-rep.xsd#in-rbi-rep_DomesticMember:::in-rbi-rep.xsd#in-rbi-rep_ResidualMaturityAxis::in-rbi-rep.xsd#in-rbi-rep_OverOneYearAndUptoThreeYearsMember</t>
  </si>
  <si>
    <t>in-rbi-rep.xsd#in-rbi-rep_CategoriesOfFinancialStatementAxis::in-rbi-rep.xsd#in-rbi-rep_ConsolidatedMember:::in-rbi-rep.xsd#in-rbi-rep_RegionOfBusinessAxis::in-rbi-rep.xsd#in-rbi-rep_DomesticMember:::in-rbi-rep.xsd#in-rbi-rep_ResidualMaturityAxis::in-rbi-rep.xsd#in-rbi-rep_OverThreeYearsAndUptoFiveYearMember</t>
  </si>
  <si>
    <t>in-rbi-rep.xsd#in-rbi-rep_CategoriesOfFinancialStatementAxis::in-rbi-rep.xsd#in-rbi-rep_ConsolidatedMember:::in-rbi-rep.xsd#in-rbi-rep_RegionOfBusinessAxis::in-rbi-rep.xsd#in-rbi-rep_DomesticMember:::in-rbi-rep.xsd#in-rbi-rep_ResidualMaturityAxis::in-rbi-rep.xsd#in-rbi-rep_OverFiveYearsMember</t>
  </si>
  <si>
    <t>in-rbi-rep.xsd#in-rbi-rep_CategoriesOfFinancialStatementAxis::in-rbi-rep.xsd#in-rbi-rep_ConsolidatedMember:::in-rbi-rep.xsd#in-rbi-rep_RegionOfBusinessAxis::in-rbi-rep.xsd#in-rbi-rep_DomesticMember</t>
  </si>
  <si>
    <t>1-14 Days</t>
  </si>
  <si>
    <t>in-rbi-rep.xsd#in-rbi-rep_PaidupEquityShareCapital</t>
  </si>
  <si>
    <t>Reserves &amp; Surplus</t>
  </si>
  <si>
    <t>Deposits</t>
  </si>
  <si>
    <t xml:space="preserve">Current Deposits 
</t>
  </si>
  <si>
    <t xml:space="preserve">Savings Bank  
Deposits 
</t>
  </si>
  <si>
    <t xml:space="preserve">Term Deposits 
</t>
  </si>
  <si>
    <t>Certificates of  Deposit</t>
  </si>
  <si>
    <t>Borrowings</t>
  </si>
  <si>
    <t>in-rbi-rep.xsd#in-rbi-rep_OtherLiabilitiesAndProvisions@http://www.xbrl.org/2003/role/terseLabel</t>
  </si>
  <si>
    <t>Other Liabilities And Provisions</t>
  </si>
  <si>
    <t>Unavailed portion of  Cash Credit / Overdraft / Demand  Loan component of Working Capital</t>
  </si>
  <si>
    <t>Letters of credit / Guarantees</t>
  </si>
  <si>
    <t>in-rbi-rep.xsd#in-rbi-rep_BillsRediscountedDUPNAsLiability</t>
  </si>
  <si>
    <t xml:space="preserve">Bills Rediscounted (DUPN)
</t>
  </si>
  <si>
    <t>64ffeff6-299d-419d-98d9-f562200c9758:~:lyt_Residual:~:NotMandatory:~:True:~::~:</t>
  </si>
  <si>
    <t>Balances With RBI</t>
  </si>
  <si>
    <t>Balances with Other Banks</t>
  </si>
  <si>
    <t>Money at Call and Short Notice, Term  Deposits  and other placements</t>
  </si>
  <si>
    <t>Investments (including those under Repos but  excluding Reverse Repos)</t>
  </si>
  <si>
    <t>in-rbi-rep.xsd#in-rbi-rep_AdvancesPerforming@http://www.xbrl.org/2003/role/terseLabel</t>
  </si>
  <si>
    <t>in-rbi-rep.xsd#in-rbi-rep_BillsRediscountedDUPNAsAssets</t>
  </si>
  <si>
    <t>in-rbi-rep.xsd#in-rbi-rep_CommittedLinesOfCreditAsInflows</t>
  </si>
  <si>
    <t>Cumulative Mismatch as a % to Cumulative Outflows (F as a % to B)</t>
  </si>
  <si>
    <t>d30ce4ce-925d-42d1-8e2a-ebe5dfb86642:~:NotMandatory:~:True:~:False:~::~::~:False:~::~::~:</t>
  </si>
  <si>
    <t>in-rbi-rep.xsd#in-rbi-rep_RegionOfBusinessAxis::in-rbi-rep.xsd#in-rbi-rep_SubsidiaryJointVentureAssociateMember:::in-rbi-rep.xsd#in-rbi-rep_ResidualMaturityAxis::in-rbi-rep.xsd#in-rbi-rep_OverSixMonthsAndUptoOneYearMember</t>
  </si>
  <si>
    <t>in-rbi-rep.xsd#in-rbi-rep_RegionOfBusinessAxis::in-rbi-rep.xsd#in-rbi-rep_SubsidiaryJointVentureAssociateMember:::in-rbi-rep.xsd#in-rbi-rep_ResidualMaturityAxis::in-rbi-rep.xsd#in-rbi-rep_OverOneYearAndUptoThreeYearsMember</t>
  </si>
  <si>
    <t>in-rbi-rep.xsd#in-rbi-rep_RegionOfBusinessAxis::in-rbi-rep.xsd#in-rbi-rep_SubsidiaryJointVentureAssociateMember:::in-rbi-rep.xsd#in-rbi-rep_ResidualMaturityAxis::in-rbi-rep.xsd#in-rbi-rep_OverThreeYearsAndUptoFiveYearMember</t>
  </si>
  <si>
    <t>in-rbi-rep.xsd#in-rbi-rep_RegionOfBusinessAxis::in-rbi-rep.xsd#in-rbi-rep_SubsidiaryJointVentureAssociateMember:::in-rbi-rep.xsd#in-rbi-rep_ResidualMaturityAxis::in-rbi-rep.xsd#in-rbi-rep_OverFiveYearsMember</t>
  </si>
  <si>
    <t>d5fea78c-a669-41e7-8501-9447f55033cb:~:other outflow:~:NotMandatory:~:True:~::~:</t>
  </si>
  <si>
    <t>in-rbi-rep.xsd#in-rbi-rep_OtherOnBalanceSheetOutflowItemsAxis</t>
  </si>
  <si>
    <t>10cf3244-3b58-4ba8-a654-06952ec2948d:~:total outflow:~:NotMandatory:~:True:~::~:</t>
  </si>
  <si>
    <t>9e2b8203-602a-41e0-b293-2e0d726fef35:~:Other off balance sheet inflow:~:NotMandatory:~:True:~::~:</t>
  </si>
  <si>
    <t>in-rbi-rep.xsd#in-rbi-rep_OtherOffBalanceSheetInflowItemsAxis</t>
  </si>
  <si>
    <t>50a5e432-09f6-41eb-b5b7-aaaa559ed1ac:~:Outflow 2:~:NotMandatory:~:True:~::~:</t>
  </si>
  <si>
    <t>4e963586-801e-42ed-a62c-8582278b08c9:~:other borrowing:~:NotMandatory:~:True:~::~:</t>
  </si>
  <si>
    <t>e7da2ce6-2c65-45bb-8db4-38c986f33037:~:other outflow:~:NotMandatory:~:True:~::~:</t>
  </si>
  <si>
    <t>bab21276-8624-44b7-a317-6fe5e07e80fb:~:Total Outflow:~:NotMandatory:~:True:~::~:</t>
  </si>
  <si>
    <t>in-rbi-rep.xsd#in-rbi-rep_RegionOfBusinessAxis::in-rbi-rep.xsd#in-rbi-rep_SubsidiaryJointVentureAssociateMember</t>
  </si>
  <si>
    <t>e64678d3-507e-483c-8775-056048703d45:~:NotMandatory:~:True:~:False:~::~::~:True:~::~:in-rbi-rep.xsd#in-rbi-rep_CountryCodeAxis:~:</t>
  </si>
  <si>
    <t xml:space="preserve">Part B (ii)- Statement of Structural Liquidity for Subsidiaries /JVs / Associates - Country Wise </t>
  </si>
  <si>
    <t xml:space="preserve">Total Outflows (in Rupees Lakh)* </t>
  </si>
  <si>
    <t xml:space="preserve">Total Inflows (in Rupees Lakh)* </t>
  </si>
  <si>
    <t>in-rbi-rep.xsd#in-rbi-rep_MaturityPeriodAxis::in-rbi-rep.xsd#in-rbi-rep_MorethanFiveYearsMember</t>
  </si>
  <si>
    <t>Deposits by Category of Depositors and breakup of Core/Volatile Deposits (Domestic Operations)</t>
  </si>
  <si>
    <t>Note: Select the green cell above to add row(s) from iFile Menu -&gt; 'Add Row Below' option. In case of no data, leave the row blank.</t>
  </si>
  <si>
    <t xml:space="preserve">Part B (i)- Statement of Structural Liquidity for Overseas Branch Operations - Country Wise </t>
  </si>
  <si>
    <t>in-rbi-rep.xsd#in-rbi-rep_ForeignCurrencyRupeeSwapsSaleAgainstINR</t>
  </si>
  <si>
    <t>in-rbi-rep.xsd#in-rbi-rep_ForeignCurrencyRupeeSwapsPurchasesAgainstINR</t>
  </si>
  <si>
    <t>in-rbi-rep.xsd#in-rbi-rep_CrossCurrencySwapsPurchasesAgainstCrossCurrency</t>
  </si>
  <si>
    <t>in-rbi-rep.xsd#in-rbi-rep_CrossCurrencySwapsSaleAgainstCrossCurrency</t>
  </si>
  <si>
    <t>in-rbi-rep.xsd#in-rbi-rep_OptionsAsInflows@http://www.xbrl.org/2003/role/terseLabel</t>
  </si>
  <si>
    <t>in-rbi-rep.xsd#in-rbi-rep_CurrencyFuturesAsInflows@http://www.xbrl.org/2003/role/terseLabel</t>
  </si>
  <si>
    <t>de0f88da-0a00-4971-b3d6-1ff16f1d08d3:~:outflow2:~:NotMandatory:~:True:~::~:</t>
  </si>
  <si>
    <t>33598aee-b969-48c9-b203-961df76ad6af:~:TotalOutflow:~:NotMandatory:~:True:~::~:</t>
  </si>
  <si>
    <t>a57d0009-1119-4e00-9c6d-8f3a21249406:~:OtherOutflow:~:NotMandatory:~:True:~::~:</t>
  </si>
  <si>
    <t>7dfd6c29-d2b0-48f0-baeb-3f907a353881:~:Other Inflow:~:NotMandatory:~:True:~::~:</t>
  </si>
  <si>
    <t>f92b2068-ced7-4315-a379-d8f4c9abec65:~:Total Inflow:~:NotMandatory:~:True:~::~:</t>
  </si>
  <si>
    <t>Amount in Rs. Lakh</t>
  </si>
  <si>
    <t>in-rbi-rep.xsd#in-rbi-rep_NetInflowsOfJapeneseYen@http://www.xbrl.org/2003/role/terseLabel</t>
  </si>
  <si>
    <t>in-rbi-rep.xsd#in-rbi-rep_OtherOnBalanceSheetItemsAsOutflow@http://www.xbrl.org/2003/role/terseLabel</t>
  </si>
  <si>
    <t>0bd681d1-8d12-48aa-9a39-6452dbaf46a6:~:lyt_StructuralLiquidity_Inflow:~:NotMandatory:~:True:~::~:</t>
  </si>
  <si>
    <t>in-rbi-rep.xsd#in-rbi-rep_OffBalanceSheetItemsAsInflow</t>
  </si>
  <si>
    <t>in-rbi-rep.xsd#in-rbi-rep_MerchantPurchases</t>
  </si>
  <si>
    <t>in-rbi-rep.xsd#in-rbi-rep_InterBankPurchases</t>
  </si>
  <si>
    <t>in-rbi-rep.xsd#in-rbi-rep_OverseasPurchases</t>
  </si>
  <si>
    <t>Reporting Frequency</t>
  </si>
  <si>
    <t>in-rbi-rep.xsd#in-rbi-rep_PurchasesFromReserveBankOfIndia@http://www.xbrl.org/2003/role/terseLabel</t>
  </si>
  <si>
    <t>in-rbi-rep.xsd#in-rbi-rep_OtherOffBalanceSheetItemsAsInflow@http://www.xbrl.org/2003/role/terseLabel</t>
  </si>
  <si>
    <t>in-rbi-rep.xsd#in-rbi-rep_OnBalanceSheetItemsAsInflow</t>
  </si>
  <si>
    <t>in-rbi-rep.xsd#in-rbi-rep_NostroCashAndBankBalances@http://www.xbrl.org/2003/role/terseLabel</t>
  </si>
  <si>
    <t>in-rbi-rep.xsd#in-rbi-rep_ShortTermInvestments</t>
  </si>
  <si>
    <t>in-rbi-rep.xsd#in-rbi-rep_Loans</t>
  </si>
  <si>
    <t>in-rbi-rep.xsd#in-rbi-rep_PreShipmentCreditInForeignCurrency@http://www.xbrl.org/2003/role/terseLabel</t>
  </si>
  <si>
    <t>in-rbi-rep.xsd#in-rbi-rep_BillsDiscounted</t>
  </si>
  <si>
    <t>in-rbi-rep.xsd#in-rbi-rep_OtherForeignCurrencyLoans@http://www.xbrl.org/2003/role/terseLabel</t>
  </si>
  <si>
    <t>in-rbi-rep.xsd#in-rbi-rep_InterBankLending</t>
  </si>
  <si>
    <t>in-rbi-rep.xsd#in-rbi-rep_OtherOnBalanceSheetItemsAsInflow@http://www.xbrl.org/2003/role/terseLabel</t>
  </si>
  <si>
    <t>MWK</t>
  </si>
  <si>
    <t>Malawi, Kwachas</t>
  </si>
  <si>
    <t>MYR</t>
  </si>
  <si>
    <t>Malaysia, Ringgits</t>
  </si>
  <si>
    <t>MVR</t>
  </si>
  <si>
    <t>Maldives (Maldive Islands), Rufiyaa</t>
  </si>
  <si>
    <t>MTL</t>
  </si>
  <si>
    <t>Malta, Liri (expires 2008-Jan-31)</t>
  </si>
  <si>
    <t>MRO</t>
  </si>
  <si>
    <t>Mauritania, Ouguiyas</t>
  </si>
  <si>
    <t>MUR</t>
  </si>
  <si>
    <t>Mauritius, Rupees</t>
  </si>
  <si>
    <t>MXN</t>
  </si>
  <si>
    <t>Mexico, Pesos</t>
  </si>
  <si>
    <t>MDL</t>
  </si>
  <si>
    <t>Moldova, Lei</t>
  </si>
  <si>
    <t>MNT</t>
  </si>
  <si>
    <t>Mongolia, Tugriks</t>
  </si>
  <si>
    <t>MAD</t>
  </si>
  <si>
    <t>Morocco, Dirhams</t>
  </si>
  <si>
    <t>MZN</t>
  </si>
  <si>
    <t>Mozambique, Meticais</t>
  </si>
  <si>
    <t>MMK</t>
  </si>
  <si>
    <t>Myanmar (Burma), Kyats</t>
  </si>
  <si>
    <t>NAD</t>
  </si>
  <si>
    <t>Namibia, Dollars</t>
  </si>
  <si>
    <t>NPR</t>
  </si>
  <si>
    <t>Nepal, Nepal Rupees</t>
  </si>
  <si>
    <t>ANG</t>
  </si>
  <si>
    <t>Netherlands Antilles, Guilders (also called Florins)</t>
  </si>
  <si>
    <t>NZD</t>
  </si>
  <si>
    <t>New Zealand, Dollars</t>
  </si>
  <si>
    <t>NIO</t>
  </si>
  <si>
    <t>Nicaragua, Cordobas</t>
  </si>
  <si>
    <t>NGN</t>
  </si>
  <si>
    <t>Nigeria, Nairas</t>
  </si>
  <si>
    <t>NOK</t>
  </si>
  <si>
    <t>Norway, Krone</t>
  </si>
  <si>
    <t>OMR</t>
  </si>
  <si>
    <t>Oman, Rials</t>
  </si>
  <si>
    <t>PKR</t>
  </si>
  <si>
    <t>Pakistan, Rupees</t>
  </si>
  <si>
    <t>XPD</t>
  </si>
  <si>
    <t>Palladium Ounces</t>
  </si>
  <si>
    <t>PAB</t>
  </si>
  <si>
    <t>Panama, Balboa</t>
  </si>
  <si>
    <t>PGK</t>
  </si>
  <si>
    <t>Papua New Guinea, Kina</t>
  </si>
  <si>
    <t>UYU</t>
  </si>
  <si>
    <t>Uruguay, Pesos</t>
  </si>
  <si>
    <t>UZS</t>
  </si>
  <si>
    <t>Turkey, New Lira</t>
  </si>
  <si>
    <t>TMM</t>
  </si>
  <si>
    <t>Turkmenistan, Manats</t>
  </si>
  <si>
    <t>TVD</t>
  </si>
  <si>
    <t>Tuvalu, Tuvalu Dollars</t>
  </si>
  <si>
    <t>UGX</t>
  </si>
  <si>
    <t>Uganda, Shillings</t>
  </si>
  <si>
    <t>UAH</t>
  </si>
  <si>
    <t>Ukraine, Hryvnia</t>
  </si>
  <si>
    <t>AED</t>
  </si>
  <si>
    <t>United Arab Emirates, Dirhams</t>
  </si>
  <si>
    <t>GBP</t>
  </si>
  <si>
    <t>(Amount in lakh)</t>
  </si>
  <si>
    <t>Tenor (based on Contractual Maturity)</t>
  </si>
  <si>
    <t xml:space="preserve">Indicate Currency (To be furnished in four major currencies namely US Dollar, Pound Sterling, Euro and Japanese Yen. In respect of other foreign currencies the statement should be submitted where the transactions in the currency concerned exceed 5 per cent of the total foreign exchange turnover.) </t>
  </si>
  <si>
    <t>United Kingdom, Pounds</t>
  </si>
  <si>
    <t>PYG</t>
  </si>
  <si>
    <t>Paraguay, Guarani</t>
  </si>
  <si>
    <t>PEN</t>
  </si>
  <si>
    <t>Peru, Nuevos Soles</t>
  </si>
  <si>
    <t>PHP</t>
  </si>
  <si>
    <t>Philippines, Pesos</t>
  </si>
  <si>
    <t>XPT</t>
  </si>
  <si>
    <t>Platinum, Ounces</t>
  </si>
  <si>
    <t>PLN</t>
  </si>
  <si>
    <t>Poland, Zlotych</t>
  </si>
  <si>
    <t>QAR</t>
  </si>
  <si>
    <t>Qatar, Rials</t>
  </si>
  <si>
    <t>RON</t>
  </si>
  <si>
    <t>Romania, New Lei</t>
  </si>
  <si>
    <t>RUB</t>
  </si>
  <si>
    <t>Russia, Rubles</t>
  </si>
  <si>
    <t>RWF</t>
  </si>
  <si>
    <t>Rwanda, Rwanda Francs</t>
  </si>
  <si>
    <t>SHP</t>
  </si>
  <si>
    <t>Saint Helena, Pounds</t>
  </si>
  <si>
    <t>WST</t>
  </si>
  <si>
    <t>Samoa, Tala</t>
  </si>
  <si>
    <t>STD</t>
  </si>
  <si>
    <t>Sao Tome and Principe, Dobras</t>
  </si>
  <si>
    <t>SAR</t>
  </si>
  <si>
    <t>Saudi Arabia, Riyals</t>
  </si>
  <si>
    <t>SPL</t>
  </si>
  <si>
    <t>Seborga, Luigini</t>
  </si>
  <si>
    <t>RSD</t>
  </si>
  <si>
    <t>Serbia, Dinars</t>
  </si>
  <si>
    <t>SCR</t>
  </si>
  <si>
    <t>Seychelles, Rupees</t>
  </si>
  <si>
    <t>SLL</t>
  </si>
  <si>
    <t>Sierra Leone, Leones</t>
  </si>
  <si>
    <t>XAG</t>
  </si>
  <si>
    <t>Silver, Ounces</t>
  </si>
  <si>
    <t>SGD</t>
  </si>
  <si>
    <t>Singapore, Dollars</t>
  </si>
  <si>
    <t>SBD</t>
  </si>
  <si>
    <t>Solomon Islands, Dollars</t>
  </si>
  <si>
    <t>SOS</t>
  </si>
  <si>
    <t>Somalia, Shillings</t>
  </si>
  <si>
    <t>ZAR</t>
  </si>
  <si>
    <t>South Africa, Rand</t>
  </si>
  <si>
    <t>LKR</t>
  </si>
  <si>
    <t>Sri Lanka, Rupees</t>
  </si>
  <si>
    <t>SDG</t>
  </si>
  <si>
    <t>Sudan, Pounds</t>
  </si>
  <si>
    <t>SRD</t>
  </si>
  <si>
    <t>Suriname, Dollars</t>
  </si>
  <si>
    <t>SZL</t>
  </si>
  <si>
    <t>Swaziland, Emalangeni</t>
  </si>
  <si>
    <t>SEK</t>
  </si>
  <si>
    <t>Sweden, Kronor</t>
  </si>
  <si>
    <t>CHF</t>
  </si>
  <si>
    <t>Switzerland, Francs</t>
  </si>
  <si>
    <t>SYP</t>
  </si>
  <si>
    <t>Syria, Pounds</t>
  </si>
  <si>
    <t>TWD</t>
  </si>
  <si>
    <t>in-rbi-rep.xsd#in-rbi-rep_ForeignCurrencyNonResidentBanksLoans</t>
  </si>
  <si>
    <t>in-rbi-rep.xsd#in-rbi-rep_OtherLoans</t>
  </si>
  <si>
    <t>Taiwan, New Dollars</t>
  </si>
  <si>
    <t>TJS</t>
  </si>
  <si>
    <t>Tajikistan, Somoni</t>
  </si>
  <si>
    <t>TZS</t>
  </si>
  <si>
    <t>Tanzania, Shillings</t>
  </si>
  <si>
    <t>THB</t>
  </si>
  <si>
    <t>Thailand, Baht</t>
  </si>
  <si>
    <t>TOP</t>
  </si>
  <si>
    <t>Tonga, Paanga</t>
  </si>
  <si>
    <t>TTD</t>
  </si>
  <si>
    <t>Trinidad and Tobago, Dollars</t>
  </si>
  <si>
    <t>TND</t>
  </si>
  <si>
    <t>Tunisia, Dinars</t>
  </si>
  <si>
    <t>TRY</t>
  </si>
  <si>
    <t>Uzbekistan, Sums</t>
  </si>
  <si>
    <t>VUV</t>
  </si>
  <si>
    <t>Vanuatu, Vatu</t>
  </si>
  <si>
    <t>VEB</t>
  </si>
  <si>
    <t>Venezuela, Bolivares (expires 2008-Jun-30)</t>
  </si>
  <si>
    <t>VEF</t>
  </si>
  <si>
    <t>Venezuela, Bolivares Fuertes</t>
  </si>
  <si>
    <t>VND</t>
  </si>
  <si>
    <t>Viet Nam, Dong</t>
  </si>
  <si>
    <t>YER</t>
  </si>
  <si>
    <t>Yemen, Rials</t>
  </si>
  <si>
    <t>ZMK</t>
  </si>
  <si>
    <t>Zambia, Kwacha</t>
  </si>
  <si>
    <t>ZWD</t>
  </si>
  <si>
    <t>Zimbabwe, Zimbabwe Dollars</t>
  </si>
  <si>
    <t>AFN</t>
  </si>
  <si>
    <t>Afghanistan, Afghanis</t>
  </si>
  <si>
    <t>ALL</t>
  </si>
  <si>
    <t>Albania, Leke</t>
  </si>
  <si>
    <t>DZD</t>
  </si>
  <si>
    <t>Algeria, Algeria Dinars</t>
  </si>
  <si>
    <t>AOA</t>
  </si>
  <si>
    <t>Angola, Kwanza</t>
  </si>
  <si>
    <t>ARS</t>
  </si>
  <si>
    <t>Argentina, Pesos</t>
  </si>
  <si>
    <t>Isle of Man, Pounds</t>
  </si>
  <si>
    <t>ILS</t>
  </si>
  <si>
    <t>Israel, New Shekels</t>
  </si>
  <si>
    <t>JMD</t>
  </si>
  <si>
    <t>Jamaica, Dollars</t>
  </si>
  <si>
    <t>JPY</t>
  </si>
  <si>
    <t>Japan, Yen</t>
  </si>
  <si>
    <t>JEP</t>
  </si>
  <si>
    <t>Jersey, Pounds</t>
  </si>
  <si>
    <t>JOD</t>
  </si>
  <si>
    <t>Jordan, Dinars</t>
  </si>
  <si>
    <t>KZT</t>
  </si>
  <si>
    <t>Kazakhstan, Tenge</t>
  </si>
  <si>
    <t>KES</t>
  </si>
  <si>
    <t>Kenya, Shillings</t>
  </si>
  <si>
    <t>KPW</t>
  </si>
  <si>
    <t>Korea (North), Won</t>
  </si>
  <si>
    <t>KRW</t>
  </si>
  <si>
    <t>Korea (South), Won</t>
  </si>
  <si>
    <t>KWD</t>
  </si>
  <si>
    <t>Kuwait, Dinars</t>
  </si>
  <si>
    <t>KGS</t>
  </si>
  <si>
    <t>Kyrgyzstan, Soms</t>
  </si>
  <si>
    <t>LAK</t>
  </si>
  <si>
    <t>Laos, Kips</t>
  </si>
  <si>
    <t>LVL</t>
  </si>
  <si>
    <t>Latvia, Lati</t>
  </si>
  <si>
    <t>LBP</t>
  </si>
  <si>
    <t>Lebanon, Pounds</t>
  </si>
  <si>
    <t>LSL</t>
  </si>
  <si>
    <t>Lesotho, Maloti</t>
  </si>
  <si>
    <t>in-rbi-rep.xsd#in-rbi-rep_NetOutflowsAsPerStructuralLiquidityStatementConsolidated</t>
  </si>
  <si>
    <t>in-rbi-rep.xsd#in-rbi-rep_NetInflowsAsPerStructuralLiquidityStatementConsolidated</t>
  </si>
  <si>
    <t>LRD</t>
  </si>
  <si>
    <t>Start Date</t>
  </si>
  <si>
    <t>End Date</t>
  </si>
  <si>
    <t>USD</t>
  </si>
  <si>
    <t>United States of America, Dollars</t>
  </si>
  <si>
    <t>Actuals</t>
  </si>
  <si>
    <t>Thousands</t>
  </si>
  <si>
    <t>Millions</t>
  </si>
  <si>
    <t>Billions</t>
  </si>
  <si>
    <t>Guernsey, Pounds</t>
  </si>
  <si>
    <t>GNF</t>
  </si>
  <si>
    <t>Guinea, Francs</t>
  </si>
  <si>
    <t>GYD</t>
  </si>
  <si>
    <t>Guyana, Dollars</t>
  </si>
  <si>
    <t>HTG</t>
  </si>
  <si>
    <t>Default Unit</t>
  </si>
  <si>
    <t>Default Scale</t>
  </si>
  <si>
    <t>Current Period</t>
  </si>
  <si>
    <t>Previous Period</t>
  </si>
  <si>
    <t>Identifier</t>
  </si>
  <si>
    <t>AMD</t>
  </si>
  <si>
    <t>Armenia, Drams</t>
  </si>
  <si>
    <t>AWG</t>
  </si>
  <si>
    <t>Aruba, Guilders (also called Florins)</t>
  </si>
  <si>
    <t>AUD</t>
  </si>
  <si>
    <t>Australia, Dollars</t>
  </si>
  <si>
    <t>AZN</t>
  </si>
  <si>
    <t>Azerbaijan, New Manats</t>
  </si>
  <si>
    <t>BSD</t>
  </si>
  <si>
    <t>Bahamas, Dollars</t>
  </si>
  <si>
    <t>BHD</t>
  </si>
  <si>
    <t>Bahrain, Dinars</t>
  </si>
  <si>
    <t>BDT</t>
  </si>
  <si>
    <t>Bangladesh, Taka</t>
  </si>
  <si>
    <t>BBD</t>
  </si>
  <si>
    <t>Barbados, Dollars</t>
  </si>
  <si>
    <t>BYR</t>
  </si>
  <si>
    <t>Belarus, Rubles</t>
  </si>
  <si>
    <t>BZD</t>
  </si>
  <si>
    <t>Belize, Dollars</t>
  </si>
  <si>
    <t>BMD</t>
  </si>
  <si>
    <t>Bermuda, Dollars</t>
  </si>
  <si>
    <t>BTN</t>
  </si>
  <si>
    <t>Bhutan, Ngultrum</t>
  </si>
  <si>
    <t>BOB</t>
  </si>
  <si>
    <t>Bolivia, Bolivianos</t>
  </si>
  <si>
    <t>BAM</t>
  </si>
  <si>
    <t>Bosnia and Herzegovina, Convertible Marka</t>
  </si>
  <si>
    <t>BWP</t>
  </si>
  <si>
    <t>Botswana, Pulas</t>
  </si>
  <si>
    <t>BRL</t>
  </si>
  <si>
    <t>Crores</t>
  </si>
  <si>
    <t>Brazil, Brazil Real</t>
  </si>
  <si>
    <t>BND</t>
  </si>
  <si>
    <t>Brunei Darussalam, Dollars</t>
  </si>
  <si>
    <t>BGN</t>
  </si>
  <si>
    <t>Bulgaria, Leva</t>
  </si>
  <si>
    <t>BIF</t>
  </si>
  <si>
    <t>Burundi, Francs</t>
  </si>
  <si>
    <t>KHR</t>
  </si>
  <si>
    <t>Cambodia, Riels</t>
  </si>
  <si>
    <t>CAD</t>
  </si>
  <si>
    <t>Canada, Dollars</t>
  </si>
  <si>
    <t>CVE</t>
  </si>
  <si>
    <t>in-rbi-rep.xsd#in-rbi-rep_ProprietorshipFirmAsDepositor</t>
  </si>
  <si>
    <t>fn_J44_30_13032014</t>
  </si>
  <si>
    <t>in-rbi-rep.xsd#in-rbi-rep_ProprietorshipFirmAsDepositorRemarks</t>
  </si>
  <si>
    <t>Proprietorship firm as depositor remarks</t>
  </si>
  <si>
    <t>Cape Verde, Escudos</t>
  </si>
  <si>
    <t>KYD</t>
  </si>
  <si>
    <t>Cayman Islands, Dollars</t>
  </si>
  <si>
    <t>CLP</t>
  </si>
  <si>
    <t>Chile, Pesos</t>
  </si>
  <si>
    <t>CNY</t>
  </si>
  <si>
    <t>China, Yuan Renminbi</t>
  </si>
  <si>
    <t>COP</t>
  </si>
  <si>
    <t>Colombia, Pesos</t>
  </si>
  <si>
    <t>XOF</t>
  </si>
  <si>
    <t>Communaute Financiere Africaine BCEAO, Francs</t>
  </si>
  <si>
    <t>XAF</t>
  </si>
  <si>
    <t>Communaute Financiere Africaine BEAC, Francs</t>
  </si>
  <si>
    <t>KMF</t>
  </si>
  <si>
    <t>Comoros, Francs</t>
  </si>
  <si>
    <t>XPF</t>
  </si>
  <si>
    <t>Comptoirs Francais du Pacifique Francs</t>
  </si>
  <si>
    <t>CDF</t>
  </si>
  <si>
    <t>Congo/Kinshasa, Congolese Francs</t>
  </si>
  <si>
    <t>IDR</t>
  </si>
  <si>
    <t>Indonesia, Rupiahs</t>
  </si>
  <si>
    <t>XDR</t>
  </si>
  <si>
    <t>International Monetary Fund (IMF) Special Drawing Rights</t>
  </si>
  <si>
    <t>IRR</t>
  </si>
  <si>
    <t>Iran, Rials</t>
  </si>
  <si>
    <t>IQD</t>
  </si>
  <si>
    <t>Iraq, Dinars</t>
  </si>
  <si>
    <t>IMP</t>
  </si>
  <si>
    <t>Liberia, Dollars</t>
  </si>
  <si>
    <t>LYD</t>
  </si>
  <si>
    <t>Libya, Dinars</t>
  </si>
  <si>
    <t>LTL</t>
  </si>
  <si>
    <t>Lithuania, Litai</t>
  </si>
  <si>
    <t>MOP</t>
  </si>
  <si>
    <t>Macau, Patacas</t>
  </si>
  <si>
    <t>MKD</t>
  </si>
  <si>
    <t>Macedonia, Denars</t>
  </si>
  <si>
    <t>MGA</t>
  </si>
  <si>
    <t>Madagascar, Ariary</t>
  </si>
  <si>
    <t>Haiti, Gourdes</t>
  </si>
  <si>
    <t>HNL</t>
  </si>
  <si>
    <t>Honduras, Lempiras</t>
  </si>
  <si>
    <t>HKD</t>
  </si>
  <si>
    <t>Hong Kong, Dollars</t>
  </si>
  <si>
    <t>HUF</t>
  </si>
  <si>
    <t>Hungary, Forint</t>
  </si>
  <si>
    <t>ISK</t>
  </si>
  <si>
    <t>Iceland, Kronur</t>
  </si>
  <si>
    <t>INR</t>
  </si>
  <si>
    <t>India, Rupees</t>
  </si>
  <si>
    <t>CRC</t>
  </si>
  <si>
    <t>Costa Rica, Colones</t>
  </si>
  <si>
    <t>HRK</t>
  </si>
  <si>
    <t>Croatia, Kuna</t>
  </si>
  <si>
    <t>CUP</t>
  </si>
  <si>
    <t>Cuba, Pesos</t>
  </si>
  <si>
    <t>CYP</t>
  </si>
  <si>
    <t>Cyprus, Pounds (expires 2008-Jan-31)</t>
  </si>
  <si>
    <t>CZK</t>
  </si>
  <si>
    <t>8677a0f6-f5f1-4b10-b5a6-9093b514dd6e:~:NotMandatory:~:True:~:True:~:GBP:~:in-rbi-rep.xsd#in-rbi-rep_CurrencyAxis:~:False:~::~::~:</t>
  </si>
  <si>
    <t>8677a0f6-f5f1-4b10-b5a6-9093b514dd6e:~:NotMandatory:~:True:~:True:~:EUR:~:in-rbi-rep.xsd#in-rbi-rep_CurrencyAxis:~:False:~::~::~:</t>
  </si>
  <si>
    <t>8677a0f6-f5f1-4b10-b5a6-9093b514dd6e:~:NotMandatory:~:True:~:True:~:JPY:~:in-rbi-rep.xsd#in-rbi-rep_CurrencyAxis:~:False:~::~::~:</t>
  </si>
  <si>
    <t>Czech Republic, Koruny</t>
  </si>
  <si>
    <t>DKK</t>
  </si>
  <si>
    <t>Denmark, Kroner</t>
  </si>
  <si>
    <t>DJF</t>
  </si>
  <si>
    <t>Djibouti, Francs</t>
  </si>
  <si>
    <t>DOP</t>
  </si>
  <si>
    <t>Dominican Republic, Pesos</t>
  </si>
  <si>
    <t>XCD</t>
  </si>
  <si>
    <t>East Caribbean Dollars</t>
  </si>
  <si>
    <t>EGP</t>
  </si>
  <si>
    <t>Egypt, Pounds</t>
  </si>
  <si>
    <t>SVC</t>
  </si>
  <si>
    <t>El Salvador, Colones</t>
  </si>
  <si>
    <t>ERN</t>
  </si>
  <si>
    <t>Eritrea, Nakfa</t>
  </si>
  <si>
    <t>EEK</t>
  </si>
  <si>
    <t>Estonia, Krooni</t>
  </si>
  <si>
    <t>ETB</t>
  </si>
  <si>
    <t>Ethiopia, Birr</t>
  </si>
  <si>
    <t>EUR</t>
  </si>
  <si>
    <t>Euro Member Countries, Euro</t>
  </si>
  <si>
    <t>FKP</t>
  </si>
  <si>
    <t>Falkland Islands (Malvinas), Pounds</t>
  </si>
  <si>
    <t>FJD</t>
  </si>
  <si>
    <t>Fiji, Dollars</t>
  </si>
  <si>
    <t>GMD</t>
  </si>
  <si>
    <t>Gambia, Dalasi</t>
  </si>
  <si>
    <t>GEL</t>
  </si>
  <si>
    <t>Georgia, Lari</t>
  </si>
  <si>
    <t>GHS</t>
  </si>
  <si>
    <t>Ghana, Cedis</t>
  </si>
  <si>
    <t>GIP</t>
  </si>
  <si>
    <t>Gibraltar, Pounds</t>
  </si>
  <si>
    <t>XAU</t>
  </si>
  <si>
    <t>Gold, Ounces</t>
  </si>
  <si>
    <t>GTQ</t>
  </si>
  <si>
    <t>Guatemala, Quetzales</t>
  </si>
  <si>
    <t>GGP</t>
  </si>
  <si>
    <t>Language</t>
  </si>
  <si>
    <t>&lt;PrefixNamespace&gt;_x000D_
  &lt;add key="Prefix" value="cmp" /&gt;_x000D_
  &lt;add key="Namespace" value="" /&gt;_x000D_
  &lt;add key="Scheme" value="" /&gt;_x000D_
  &lt;add key="SchemaFileName" value="" /&gt;_x000D_
&lt;/PrefixNamespace&gt;</t>
  </si>
  <si>
    <t>{9D464D58-4FAD-4758-A826-6A433BFB4418}</t>
  </si>
  <si>
    <t>Previous To Previous Period</t>
  </si>
  <si>
    <t>Lakhs</t>
  </si>
  <si>
    <t>Bank Working Code</t>
  </si>
  <si>
    <t>Bank Name</t>
  </si>
  <si>
    <t>Report Status</t>
  </si>
  <si>
    <t>Do Version Check</t>
  </si>
  <si>
    <t>Seed year</t>
  </si>
  <si>
    <t>IsRevised</t>
  </si>
  <si>
    <t>#TABLE#</t>
  </si>
  <si>
    <t>#LAYOUTSCSR#</t>
  </si>
  <si>
    <t>#LAYOUTECSR#</t>
  </si>
  <si>
    <t>#LAYOUTSCER#</t>
  </si>
  <si>
    <t>#LAYOUTECER#</t>
  </si>
  <si>
    <t>#CustPlc#</t>
  </si>
  <si>
    <t>Capital</t>
  </si>
  <si>
    <t xml:space="preserve">Reserves &amp; Surplus  </t>
  </si>
  <si>
    <t xml:space="preserve">Deposits </t>
  </si>
  <si>
    <t>(i)</t>
  </si>
  <si>
    <t>(ii)</t>
  </si>
  <si>
    <t>in-rbi-rep.xsd#in-rbi-rep_BanksRemarks</t>
  </si>
  <si>
    <t>Banks remarks</t>
  </si>
  <si>
    <t>in-rbi-rep.xsd#in-rbi-rep_HUFsDepositsRemarks</t>
  </si>
  <si>
    <t>HUFs deposits remarks</t>
  </si>
  <si>
    <t xml:space="preserve">Borrowings </t>
  </si>
  <si>
    <t>Other Liabilities &amp; Provisions</t>
  </si>
  <si>
    <t>Lines of Credit committed to</t>
  </si>
  <si>
    <t>Letters of credit /Guarantees</t>
  </si>
  <si>
    <t>Repos</t>
  </si>
  <si>
    <t>Bills Rediscounted (DUPN)</t>
  </si>
  <si>
    <t>Swaps (Buy / Sell) /Maturing / Forwards</t>
  </si>
  <si>
    <t>Interest Payable</t>
  </si>
  <si>
    <t>Others (specify)</t>
  </si>
  <si>
    <t>A.</t>
  </si>
  <si>
    <t>B.</t>
  </si>
  <si>
    <t>(iii)</t>
  </si>
  <si>
    <t>(iv)</t>
  </si>
  <si>
    <t>Current Deposits</t>
  </si>
  <si>
    <t>Savings Bank Deposits</t>
  </si>
  <si>
    <t>Term Deposits</t>
  </si>
  <si>
    <t>Certificates of Deposit</t>
  </si>
  <si>
    <t>Inter-Bank (Term)</t>
  </si>
  <si>
    <t>Refinances</t>
  </si>
  <si>
    <t>Call and Short Notice</t>
  </si>
  <si>
    <t>Bills Payable</t>
  </si>
  <si>
    <t>Provisions</t>
  </si>
  <si>
    <t>Others</t>
  </si>
  <si>
    <t>Institutions</t>
  </si>
  <si>
    <t>Customers</t>
  </si>
  <si>
    <t>Total Outflows</t>
  </si>
  <si>
    <t>Cumulative Outflows</t>
  </si>
  <si>
    <t>Day - 1</t>
  </si>
  <si>
    <t>2-7 Days</t>
  </si>
  <si>
    <t>8-14 Days</t>
  </si>
  <si>
    <t>15-28 Days</t>
  </si>
  <si>
    <t xml:space="preserve">29 Days &amp; upto 3 months </t>
  </si>
  <si>
    <t xml:space="preserve">Over 3 Months and upto 6 months </t>
  </si>
  <si>
    <t xml:space="preserve">Over 6 Months and upto 1 year </t>
  </si>
  <si>
    <t xml:space="preserve">Over 1 Year and upto 3 years </t>
  </si>
  <si>
    <t>Over 3 Year and upto 5 years</t>
  </si>
  <si>
    <t>Over 5 Years</t>
  </si>
  <si>
    <t>Total</t>
  </si>
  <si>
    <t>in-rbi-rep.xsd#in-rbi-rep_RegionOfBusinessAxis::in-rbi-rep.xsd#in-rbi-rep_DomesticMember:::in-rbi-rep.xsd#in-rbi-rep_ResidualMaturityAxis::in-rbi-rep.xsd#in-rbi-rep_OneDayMember</t>
  </si>
  <si>
    <t>in-rbi-rep.xsd#in-rbi-rep_RegionOfBusinessAxis::in-rbi-rep.xsd#in-rbi-rep_DomesticMember:::in-rbi-rep.xsd#in-rbi-rep_ResidualMaturityAxis::in-rbi-rep.xsd#in-rbi-rep_TwoToSevenDaysMember</t>
  </si>
  <si>
    <t>in-rbi-rep.xsd#in-rbi-rep_RegionOfBusinessAxis::in-rbi-rep.xsd#in-rbi-rep_DomesticMember:::in-rbi-rep.xsd#in-rbi-rep_ResidualMaturityAxis::in-rbi-rep.xsd#in-rbi-rep_EightToFourteenDaysMember</t>
  </si>
  <si>
    <t>in-rbi-rep.xsd#in-rbi-rep_RegionOfBusinessAxis::in-rbi-rep.xsd#in-rbi-rep_DomesticMember:::in-rbi-rep.xsd#in-rbi-rep_ResidualMaturityAxis::in-rbi-rep.xsd#in-rbi-rep_FifteenToTwentyEightDaysMember</t>
  </si>
  <si>
    <t>in-rbi-rep.xsd#in-rbi-rep_RegionOfBusinessAxis::in-rbi-rep.xsd#in-rbi-rep_DomesticMember:::in-rbi-rep.xsd#in-rbi-rep_ResidualMaturityAxis::in-rbi-rep.xsd#in-rbi-rep_TwentyNineDaysAndUptoThreeMonthsMember</t>
  </si>
  <si>
    <t>Money at Call and Short Notice, Term Deposits and other placements</t>
  </si>
  <si>
    <t>b. Non Core Deposits</t>
  </si>
  <si>
    <t>in-rbi-rep.xsd#in-rbi-rep_RegionOfBusinessAxis::in-rbi-rep.xsd#in-rbi-rep_DomesticMember:::in-rbi-rep.xsd#in-rbi-rep_ResidualMaturityAxis::in-rbi-rep.xsd#in-rbi-rep_OverThreeMonthsAndUptoSixMonthsMember</t>
  </si>
  <si>
    <t>in-rbi-rep.xsd#in-rbi-rep_RegionOfBusinessAxis::in-rbi-rep.xsd#in-rbi-rep_DomesticMember:::in-rbi-rep.xsd#in-rbi-rep_ResidualMaturityAxis::in-rbi-rep.xsd#in-rbi-rep_OverSixMonthsAndUptoOneYearMember</t>
  </si>
  <si>
    <t>below 3%</t>
  </si>
  <si>
    <t>3% and below 5%</t>
  </si>
  <si>
    <t>5% and below 7%</t>
  </si>
  <si>
    <t>7% and below 9%</t>
  </si>
  <si>
    <t>9% and below 11%</t>
  </si>
  <si>
    <t>11% and below 13%</t>
  </si>
  <si>
    <t>13% and below 15%</t>
  </si>
  <si>
    <t>15% and below 17%</t>
  </si>
  <si>
    <t>17% and above</t>
  </si>
  <si>
    <t>Rupee Term Deposit</t>
  </si>
  <si>
    <t>FC Term Deposits</t>
  </si>
  <si>
    <t>Term Deposit-Amount wise (Domestic)</t>
  </si>
  <si>
    <t>Below Rs. 1 crore</t>
  </si>
  <si>
    <t>Rupee Term Deposits</t>
  </si>
  <si>
    <t>Rs. 1 crore and below Rs. 10 crore</t>
  </si>
  <si>
    <t>Rs. 10 crore and below Rs. 50 crore</t>
  </si>
  <si>
    <t>Rs. 50 crore and below Rs. 100 crore</t>
  </si>
  <si>
    <t xml:space="preserve">Rs. 100 crore and above </t>
  </si>
  <si>
    <t>Total Term Deposits</t>
  </si>
  <si>
    <t>Total Outstanding</t>
  </si>
  <si>
    <t>Weighted Average Interest Rate (%)</t>
  </si>
  <si>
    <t>in-rbi-rep.xsd#in-rbi-rep_WeightedAverageInterestRate</t>
  </si>
  <si>
    <t>in-rbi-rep.xsd#in-rbi-rep_DepositSizeAxis::in-rbi-rep.xsd#in-rbi-rep_BelowRupeeOneCroreMember</t>
  </si>
  <si>
    <t>in-rbi-rep.xsd#in-rbi-rep_ClassificationTermDepositsAxis::in-rbi-rep.xsd#in-rbi-rep_RupeeTermDepositsMember:::in-rbi-rep.xsd#in-rbi-rep_DepositSizeAxis::in-rbi-rep.xsd#in-rbi-rep_BelowRupeeOneCroreMember</t>
  </si>
  <si>
    <t>in-rbi-rep.xsd#in-rbi-rep_ClassificationTermDepositsAxis::in-rbi-rep.xsd#in-rbi-rep_RupeeTermDepositsMember:::in-rbi-rep.xsd#in-rbi-rep_DepositSizeAxis::in-rbi-rep.xsd#in-rbi-rep_AboveRupeesOneCroreAndUptoRupeesTenCroreMember</t>
  </si>
  <si>
    <t>in-rbi-rep.xsd#in-rbi-rep_ClassificationTermDepositsAxis::in-rbi-rep.xsd#in-rbi-rep_RupeeTermDepositsMember:::in-rbi-rep.xsd#in-rbi-rep_DepositSizeAxis::in-rbi-rep.xsd#in-rbi-rep_AboveTenCroreAndUptoFiftyCroreMember</t>
  </si>
  <si>
    <t>in-rbi-rep.xsd#in-rbi-rep_ClassificationTermDepositsAxis::in-rbi-rep.xsd#in-rbi-rep_RupeeTermDepositsMember:::in-rbi-rep.xsd#in-rbi-rep_DepositSizeAxis::in-rbi-rep.xsd#in-rbi-rep_AboveFiftyCroreAndUptoHunderedCroreMember</t>
  </si>
  <si>
    <t>Table I- Classification Term Deposit: Amount-wise  (Domestic)</t>
  </si>
  <si>
    <t>Top 20 Depositors (Domestic)</t>
  </si>
  <si>
    <t>in-rbi-rep.xsd#in-rbi-rep_ClassificationTermDepositsAxis::in-rbi-rep.xsd#in-rbi-rep_RupeeTermDepositsMember:::in-rbi-rep.xsd#in-rbi-rep_DepositSizeAxis::in-rbi-rep.xsd#in-rbi-rep_AboveRupeesHunderedCroreMember</t>
  </si>
  <si>
    <t>565d4db9-5436-43d8-884d-548199bee118:~:NotMandatory:~:True:~:False:~::~::~:False:~::~::~:</t>
  </si>
  <si>
    <t>13489c42-4789-4e1c-9113-8b290f9445fe:~:General Information:~:NotMandatory:~:True:~::~:</t>
  </si>
  <si>
    <t>Name of Reporting Institution</t>
  </si>
  <si>
    <t>Address Of Reporting Institution</t>
  </si>
  <si>
    <t>Date Of Report</t>
  </si>
  <si>
    <t>Validation Status</t>
  </si>
  <si>
    <t>General Remarks</t>
  </si>
  <si>
    <t>in-rbi-rep.xsd#in-rbi-rep_AddressOfReportingInstitution</t>
  </si>
  <si>
    <t>in-rbi-rep.xsd#in-rbi-rep_ValidationStatus</t>
  </si>
  <si>
    <t>in-rbi-rep.xsd#in-rbi-rep_GeneralRemarks</t>
  </si>
  <si>
    <t>in-rbi-rep.xsd#in-rbi-rep_ClassificationTermDepositsAxis::in-rbi-rep.xsd#in-rbi-rep_RupeeTermDepositsMember</t>
  </si>
  <si>
    <t>in-rbi-rep.xsd#in-rbi-rep_ClassificationTermDepositsAxis::in-rbi-rep.xsd#in-rbi-rep_ForeignCurrencyTermDepositsMember:::in-rbi-rep.xsd#in-rbi-rep_DepositSizeAxis::in-rbi-rep.xsd#in-rbi-rep_BelowRupeeOneCroreMember</t>
  </si>
  <si>
    <t>in-rbi-rep.xsd#in-rbi-rep_ClassificationTermDepositsAxis::in-rbi-rep.xsd#in-rbi-rep_ForeignCurrencyTermDepositsMember:::in-rbi-rep.xsd#in-rbi-rep_DepositSizeAxis::in-rbi-rep.xsd#in-rbi-rep_AboveRupeesOneCroreAndUptoRupeesTenCroreMember</t>
  </si>
  <si>
    <t>in-rbi-rep.xsd#in-rbi-rep_ClassificationTermDepositsAxis::in-rbi-rep.xsd#in-rbi-rep_ForeignCurrencyTermDepositsMember:::in-rbi-rep.xsd#in-rbi-rep_DepositSizeAxis::in-rbi-rep.xsd#in-rbi-rep_AboveTenCroreAndUptoFiftyCroreMember</t>
  </si>
  <si>
    <t>in-rbi-rep.xsd#in-rbi-rep_ClassificationTermDepositsAxis::in-rbi-rep.xsd#in-rbi-rep_ForeignCurrencyTermDepositsMember:::in-rbi-rep.xsd#in-rbi-rep_DepositSizeAxis::in-rbi-rep.xsd#in-rbi-rep_AboveFiftyCroreAndUptoHunderedCroreMember</t>
  </si>
  <si>
    <t>in-rbi-rep.xsd#in-rbi-rep_PaidupEquityShareCapital@http://www.xbrl.org/2003/role/terseLabel</t>
  </si>
  <si>
    <t>in-rbi-rep.xsd#in-rbi-rep_ReservesSurplus@http://www.xbrl.org/2003/role/terseLabel</t>
  </si>
  <si>
    <t>in-rbi-rep.xsd#in-rbi-rep_Deposits</t>
  </si>
  <si>
    <t>in-rbi-rep.xsd#in-rbi-rep_CurrentDeposits</t>
  </si>
  <si>
    <t>in-rbi-rep.xsd#in-rbi-rep_SavingsBankDeposits</t>
  </si>
  <si>
    <t>in-rbi-rep.xsd#in-rbi-rep_TermDeposits</t>
  </si>
  <si>
    <t>in-rbi-rep.xsd#in-rbi-rep_CertificatesOfDeposits</t>
  </si>
  <si>
    <t>in-rbi-rep.xsd#in-rbi-rep_Borrowings</t>
  </si>
  <si>
    <t>in-rbi-rep.xsd#in-rbi-rep_CallAndShortNotice</t>
  </si>
  <si>
    <t>in-rbi-rep.xsd#in-rbi-rep_OtherBorrowingAxis</t>
  </si>
  <si>
    <t>af787bb9-f532-43ee-a77d-de3c5a2e4d6d:~:other Borrowing:~:NotMandatory:~:True:~::~:</t>
  </si>
  <si>
    <t>5f3d0107-558c-45cf-95b0-ac6c1e172317:~:lyt3:~:NotMandatory:~:True:~::~:</t>
  </si>
  <si>
    <t>e89afd7a-6813-4313-935b-e6327525ac2c:~:lyt4:~:NotMandatory:~:True:~::~:</t>
  </si>
  <si>
    <t>ca8913b6-284c-4199-b67a-3106ea71f05e:~:lyt5:~:NotMandatory:~:True:~::~:</t>
  </si>
  <si>
    <t>in-rbi-rep.xsd#in-rbi-rep_OtherOutflowsAxis</t>
  </si>
  <si>
    <t>b74ab2ec-1cdc-4e2f-8c08-59feb49cac1c:~:lyt_8:~:NotMandatory:~:True:~::~:</t>
  </si>
  <si>
    <t>4fcbd21d-bb77-4e7c-a2fc-54af8889f580:~:lyt_other inflow:~:NotMandatory:~:True:~::~:</t>
  </si>
  <si>
    <t xml:space="preserve">    Proprietorship Firms</t>
  </si>
  <si>
    <t xml:space="preserve">     Any other, please specify</t>
  </si>
  <si>
    <t>8677a0f6-f5f1-4b10-b5a6-9093b514dd6e:~:NotMandatory:~:True:~:True:~:USD:~:in-rbi-rep.xsd#in-rbi-rep_CurrencyAxis:~:False:~::~::~:</t>
  </si>
  <si>
    <t>in-rbi-rep.xsd#in-rbi-rep_InterBankTermBorrowings@http://www.xbrl.org/2003/role/terseLabel</t>
  </si>
  <si>
    <t>in-rbi-rep.xsd#in-rbi-rep_Refinances</t>
  </si>
  <si>
    <t>in-rbi-rep.xsd#in-rbi-rep_OtherBorrowings@http://www.xbrl.org/2003/role/terseLabel</t>
  </si>
  <si>
    <t>in-rbi-rep.xsd#in-rbi-rep_OtherLiabilitiesIncludingProvisions@http://www.xbrl.org/2003/role/terseLabel</t>
  </si>
  <si>
    <t>in-rbi-rep.xsd#in-rbi-rep_BillsPayable</t>
  </si>
  <si>
    <t>in-rbi-rep.xsd#in-rbi-rep_Provisions</t>
  </si>
  <si>
    <t>in-rbi-rep.xsd#in-rbi-rep_OtherLiabilitiesProvisions@http://www.xbrl.org/2003/role/terseLabel</t>
  </si>
  <si>
    <t>in-rbi-rep.xsd#in-rbi-rep_CommitedLinesOfCreditAsOutflows@http://www.xbrl.org/2003/role/terseLabel</t>
  </si>
  <si>
    <t>in-rbi-rep.xsd#in-rbi-rep_CommitedLinesOfCreditAsOutflowsToInstitutions@http://www.xbrl.org/2003/role/terseLabel</t>
  </si>
  <si>
    <t>in-rbi-rep.xsd#in-rbi-rep_CommitedLinesOfCreditAsOutflowsToCustomers@http://www.xbrl.org/2003/role/terseLabel</t>
  </si>
  <si>
    <t>in-rbi-rep.xsd#in-rbi-rep_UnavailedPortionOfCashCreditOverdraftDemandLoanComponentOfWorkingCapital@http://www.xbrl.org/2003/role/terseLabel</t>
  </si>
  <si>
    <t>in-rbi-rep.xsd#in-rbi-rep_LettersOfCreditGuarantees@http://www.xbrl.org/2003/role/terseLabel</t>
  </si>
  <si>
    <t>in-rbi-rep.xsd#in-rbi-rep_Repos</t>
  </si>
  <si>
    <t>in-rbi-rep.xsd#in-rbi-rep_BillsRediscountedDUPNAsLiability@http://www.xbrl.org/2003/role/terseLabel</t>
  </si>
  <si>
    <t>in-rbi-rep.xsd#in-rbi-rep_SwapsSellBuyMaturingForward@http://www.xbrl.org/2003/role/terseLabel</t>
  </si>
  <si>
    <t>in-rbi-rep.xsd#in-rbi-rep_InterestPayable</t>
  </si>
  <si>
    <t>in-rbi-rep.xsd#in-rbi-rep_OtherOutflowsAsPerStructuralLiquidityStatement@http://www.xbrl.org/2003/role/terseLabel</t>
  </si>
  <si>
    <t>in-rbi-rep.xsd#in-rbi-rep_NetOutflowsAsPerStructuralLiquidityStatement@http://www.xbrl.org/2003/role/totalLabel</t>
  </si>
  <si>
    <t>Back To Navigation Page</t>
  </si>
  <si>
    <t>Liquidity Return</t>
  </si>
  <si>
    <t>Legends</t>
  </si>
  <si>
    <t xml:space="preserve">   Locked Cell Whose Value Is Derived By Formula</t>
  </si>
  <si>
    <t xml:space="preserve">   Value To Be Entered By User</t>
  </si>
  <si>
    <t xml:space="preserve">   Locked Cell, No Value Can Be Entered</t>
  </si>
  <si>
    <t xml:space="preserve">   Value To Be Selected From Drop Down</t>
  </si>
  <si>
    <t xml:space="preserve">   Value To Be Entered By User And Rows Can Be Added/Deleted</t>
  </si>
  <si>
    <t xml:space="preserve">   Text Value Is To Be Expected</t>
  </si>
  <si>
    <t xml:space="preserve">   To Add Footnote, Right Click the Cell</t>
  </si>
  <si>
    <t>in-rbi-rep.xsd#in-rbi-rep_CumulativeOutflowsAsPerStructuralLiquidityStatement@http://www.xbrl.org/2003/role/terseLabel</t>
  </si>
  <si>
    <t>aee55757-1ee6-42de-a498-57647fc56fd7:~:lyt_ResidualMaturity_Inflow:~:NotMandatory:~:True:~::~:</t>
  </si>
  <si>
    <t>af63976f-1b25-4d40-9b1a-8391d19f7f96:~:lyt_Residual Maturity_Outflow:~:NotMandatory:~:True:~::~:</t>
  </si>
  <si>
    <t>Outflows</t>
  </si>
  <si>
    <t>Inflows</t>
  </si>
  <si>
    <t>Cash</t>
  </si>
  <si>
    <t xml:space="preserve">Balances with RBI  </t>
  </si>
  <si>
    <t>Current Account</t>
  </si>
  <si>
    <t>Term Loans</t>
  </si>
  <si>
    <t>Fixed Assets</t>
  </si>
  <si>
    <t xml:space="preserve">Other Assets </t>
  </si>
  <si>
    <t>Leased Assets</t>
  </si>
  <si>
    <t>Reverse Repos</t>
  </si>
  <si>
    <t>C.</t>
  </si>
  <si>
    <t>D.</t>
  </si>
  <si>
    <t>E.</t>
  </si>
  <si>
    <t>Total Inflows</t>
  </si>
  <si>
    <t>Mismatch (C-A)</t>
  </si>
  <si>
    <t>F.</t>
  </si>
  <si>
    <t>G.</t>
  </si>
  <si>
    <t>Interest receivable</t>
  </si>
  <si>
    <t>Over 3 Years and upto 5 years</t>
  </si>
  <si>
    <t>Over 1 Year and upto 3 years</t>
  </si>
  <si>
    <t>Over 5 years</t>
  </si>
  <si>
    <t xml:space="preserve">29  Days and upto 3 months </t>
  </si>
  <si>
    <t>Advances Performing</t>
  </si>
  <si>
    <t>Balances with  other Banks</t>
  </si>
  <si>
    <t>Investments (including  those under Repos but  excluding Reverse Repos)</t>
  </si>
  <si>
    <t>Bills Purchased and Discounted (including bills under DUPN)</t>
  </si>
  <si>
    <t>Cash Credits, Overdrafts and Loans repayable on demand</t>
  </si>
  <si>
    <t>NPAs (Advances and Investments)*</t>
  </si>
  <si>
    <t>Swaps (Sell / Buy) /maturing forwards</t>
  </si>
  <si>
    <t>fn_I46_17_14042015</t>
  </si>
  <si>
    <t>fn_I47_18_14042015</t>
  </si>
  <si>
    <t>fn_I48_19_14042015</t>
  </si>
  <si>
    <t>fn_I49_20_14042015</t>
  </si>
  <si>
    <t>fn_I50_21_14042015</t>
  </si>
  <si>
    <t>Committed Lines of Credit</t>
  </si>
  <si>
    <t>Export Refinance from RBI</t>
  </si>
  <si>
    <t>Mismatch as % to Outflows (D as % to A)</t>
  </si>
  <si>
    <t>Cumulative Mismatch</t>
  </si>
  <si>
    <t>Cumulative Mismatch as a% to Cumulative Outflows (F as a% to B)</t>
  </si>
  <si>
    <t xml:space="preserve"> Residual Maturity</t>
  </si>
  <si>
    <t>http://www.xbrl.org/2003/role/label</t>
  </si>
  <si>
    <t>Average rate of interest</t>
  </si>
  <si>
    <t>fn_J16_3_14082010</t>
  </si>
  <si>
    <t>Residual maturity</t>
  </si>
  <si>
    <t>in-rbi-rep.xsd#in-rbi-rep_CashHand@http://www.xbrl.org/2003/role/terseLabel</t>
  </si>
  <si>
    <t>in-rbi-rep.xsd#in-rbi-rep_BalancesWithReserveBankOfIndia@http://www.xbrl.org/2003/role/terseLabel</t>
  </si>
  <si>
    <t>in-rbi-rep.xsd#in-rbi-rep_BalancesWithOtherBanks</t>
  </si>
  <si>
    <t>in-rbi-rep.xsd#in-rbi-rep_CurrentAccount</t>
  </si>
  <si>
    <t>268</t>
  </si>
  <si>
    <t>AEBC</t>
  </si>
  <si>
    <t>P</t>
  </si>
  <si>
    <t>01-Mar-2015</t>
  </si>
  <si>
    <t>31-Mar-2015</t>
  </si>
  <si>
    <t>Monthly</t>
  </si>
  <si>
    <t>Foreign bank</t>
  </si>
  <si>
    <t>e9d50ccc-6171-4d9e-a448-2faae933af9a:~:NotMandatory:~:True:~:False:~::~::~:False:~::~::~:</t>
  </si>
  <si>
    <t>&lt;ProjectConfig&gt;_x000D_
  &lt;add key="PackageName" value="RBI-LiquidityReturn" /&gt;_x000D_
  &lt;add key="PackageDescription" value="RBI-LiquidityReturn-Template" /&gt;_x000D_
  &lt;add key="PackageAuthor" value="IRIS" /&gt;_x000D_
  &lt;add key="CreatedOn" value="" /&gt;_x000D_
  &lt;add key="PackageVersion" value="V1.0" /&gt;_x000D_
  &lt;add key="SecurityCode" value="3meE/gFr0EsjU77r6hBiRqWUJGgK5GtZCCrkOS9M0dfKiVLdJxsy3pMTkzjahTAUilsLshI+ocBXevL8auGqmg==" /&gt;_x000D_
  &lt;add key="TaxonomyPath" value="C:\RBIXBRLForms\Form LR\1.8.14\iFileApp2\\Taxonomy\LR and STDL Static\in-rbi-lr.xsd" /&gt;_x000D_
  &lt;add key="PublishPath" value="" /&gt;_x000D_
  &lt;add key="Culture" value="en-GB" /&gt;_x000D_
  &lt;add key="Scheme" value="" /&gt;_x000D_
  &lt;add key="ProjectMode" value="Package" /&gt;_x000D_
  &lt;add key="StartupSheet" value="Introduction" /&gt;_x000D_
  &lt;add key="VersionNo" value="V1.0" /&gt;_x000D_
&lt;/ProjectConfig&gt;</t>
  </si>
  <si>
    <t/>
  </si>
  <si>
    <t>fn_K27_164_10112015</t>
  </si>
  <si>
    <t>fn_L27_165_10112015</t>
  </si>
  <si>
    <t>fn_K28_166_10112015</t>
  </si>
  <si>
    <t>fn_L28_167_10112015</t>
  </si>
  <si>
    <t>fn_K29_168_10112015</t>
  </si>
  <si>
    <t>fn_L29_169_10112015</t>
  </si>
  <si>
    <t>fn_L30_170_10112015</t>
  </si>
  <si>
    <t>fn_K27_171_10112015</t>
  </si>
  <si>
    <t>fn_L27_172_10112015</t>
  </si>
  <si>
    <t>fn_K28_173_10112015</t>
  </si>
  <si>
    <t>fn_L28_174_10112015</t>
  </si>
  <si>
    <t>fn_K29_175_10112015</t>
  </si>
  <si>
    <t>fn_L29_176_10112015</t>
  </si>
  <si>
    <t>fn_L30_177_10112015</t>
  </si>
  <si>
    <t>fn_K27_178_10112015</t>
  </si>
  <si>
    <t>fn_L27_179_10112015</t>
  </si>
  <si>
    <t>fn_K28_180_10112015</t>
  </si>
  <si>
    <t>fn_L28_181_10112015</t>
  </si>
  <si>
    <t>fn_K29_182_10112015</t>
  </si>
  <si>
    <t>fn_L29_183_10112015</t>
  </si>
  <si>
    <t>fn_L30_184_10112015</t>
  </si>
  <si>
    <t>fn_K27_185_10112015</t>
  </si>
  <si>
    <t>fn_L27_186_10112015</t>
  </si>
  <si>
    <t>fn_K28_187_10112015</t>
  </si>
  <si>
    <t>fn_L28_188_10112015</t>
  </si>
  <si>
    <t>fn_K29_189_10112015</t>
  </si>
  <si>
    <t>fn_L29_190_10112015</t>
  </si>
  <si>
    <t>fn_L30_191_10112015</t>
  </si>
  <si>
    <t>fn_K27_192_10112015</t>
  </si>
  <si>
    <t>fn_L27_193_10112015</t>
  </si>
  <si>
    <t>fn_K28_194_10112015</t>
  </si>
  <si>
    <t>fn_L28_195_10112015</t>
  </si>
  <si>
    <t>fn_K29_196_10112015</t>
  </si>
  <si>
    <t>fn_L29_197_10112015</t>
  </si>
  <si>
    <t>fn_L30_198_10112015</t>
  </si>
  <si>
    <t>fn_K27_199_10112015</t>
  </si>
  <si>
    <t>fn_L27_200_10112015</t>
  </si>
  <si>
    <t>fn_K28_201_10112015</t>
  </si>
  <si>
    <t>fn_L28_202_10112015</t>
  </si>
  <si>
    <t>fn_K29_203_10112015</t>
  </si>
  <si>
    <t>fn_L29_204_10112015</t>
  </si>
  <si>
    <t>fn_L30_205_10112015</t>
  </si>
  <si>
    <t>fn_K27_206_10112015</t>
  </si>
  <si>
    <t>fn_L27_207_10112015</t>
  </si>
  <si>
    <t>fn_K28_208_10112015</t>
  </si>
  <si>
    <t>fn_L28_209_10112015</t>
  </si>
  <si>
    <t>fn_K29_210_10112015</t>
  </si>
  <si>
    <t>fn_L29_211_10112015</t>
  </si>
  <si>
    <t>fn_L30_212_10112015</t>
  </si>
  <si>
    <t>fn_K27_213_10112015</t>
  </si>
  <si>
    <t>fn_L27_214_10112015</t>
  </si>
  <si>
    <t>fn_K28_215_10112015</t>
  </si>
  <si>
    <t>fn_L28_216_10112015</t>
  </si>
  <si>
    <t>fn_K29_217_10112015</t>
  </si>
  <si>
    <t>fn_L29_218_10112015</t>
  </si>
  <si>
    <t>fn_L30_219_10112015</t>
  </si>
  <si>
    <t>fn_K27_220_10112015</t>
  </si>
  <si>
    <t>fn_L27_221_10112015</t>
  </si>
  <si>
    <t>fn_K28_222_10112015</t>
  </si>
  <si>
    <t>fn_L28_223_10112015</t>
  </si>
  <si>
    <t>fn_K29_224_10112015</t>
  </si>
  <si>
    <t>fn_L29_225_10112015</t>
  </si>
  <si>
    <t>fn_L30_226_10112015</t>
  </si>
  <si>
    <t>fn_K27_227_10112015</t>
  </si>
  <si>
    <t>fn_L27_228_10112015</t>
  </si>
  <si>
    <t>fn_K28_229_10112015</t>
  </si>
  <si>
    <t>fn_L28_230_10112015</t>
  </si>
  <si>
    <t>fn_K29_231_10112015</t>
  </si>
  <si>
    <t>fn_L29_232_10112015</t>
  </si>
  <si>
    <t>fn_L30_233_10112015</t>
  </si>
  <si>
    <t>fn_K27_234_10112015</t>
  </si>
  <si>
    <t>fn_L27_235_10112015</t>
  </si>
  <si>
    <t>fn_K28_236_10112015</t>
  </si>
  <si>
    <t>fn_L28_237_10112015</t>
  </si>
  <si>
    <t>fn_K29_238_10112015</t>
  </si>
  <si>
    <t>fn_L29_239_10112015</t>
  </si>
  <si>
    <t>fn_L30_240_10112015</t>
  </si>
  <si>
    <t>fn_K27_241_10112015</t>
  </si>
  <si>
    <t>fn_L27_242_10112015</t>
  </si>
  <si>
    <t>fn_K28_243_10112015</t>
  </si>
  <si>
    <t>fn_L28_244_10112015</t>
  </si>
  <si>
    <t>fn_K29_245_10112015</t>
  </si>
  <si>
    <t>fn_L29_246_10112015</t>
  </si>
  <si>
    <t>fn_L30_247_10112015</t>
  </si>
  <si>
    <t>fn_K27_248_10112015</t>
  </si>
  <si>
    <t>fn_L27_249_10112015</t>
  </si>
  <si>
    <t>fn_K28_250_10112015</t>
  </si>
  <si>
    <t>fn_L28_251_10112015</t>
  </si>
  <si>
    <t>fn_K29_252_10112015</t>
  </si>
  <si>
    <t>fn_L29_253_10112015</t>
  </si>
  <si>
    <t>fn_L30_254_10112015</t>
  </si>
  <si>
    <t>fn_K27_255_10112015</t>
  </si>
  <si>
    <t>fn_L27_256_10112015</t>
  </si>
  <si>
    <t>fn_K28_257_10112015</t>
  </si>
  <si>
    <t>fn_L28_258_10112015</t>
  </si>
  <si>
    <t>fn_K29_259_10112015</t>
  </si>
  <si>
    <t>fn_L29_260_10112015</t>
  </si>
  <si>
    <t>fn_L30_261_10112015</t>
  </si>
  <si>
    <t>fn_K27_262_10112015</t>
  </si>
  <si>
    <t>fn_L27_263_10112015</t>
  </si>
  <si>
    <t>fn_K28_264_10112015</t>
  </si>
  <si>
    <t>fn_L28_265_10112015</t>
  </si>
  <si>
    <t>fn_K29_266_10112015</t>
  </si>
  <si>
    <t>fn_L29_267_10112015</t>
  </si>
  <si>
    <t>fn_L30_268_10112015</t>
  </si>
  <si>
    <t>fn_K27_269_10112015</t>
  </si>
  <si>
    <t>fn_L27_270_10112015</t>
  </si>
  <si>
    <t>fn_K28_271_10112015</t>
  </si>
  <si>
    <t>fn_L28_272_10112015</t>
  </si>
  <si>
    <t>fn_K29_273_10112015</t>
  </si>
  <si>
    <t>fn_L29_274_10112015</t>
  </si>
  <si>
    <t>fn_L30_275_10112015</t>
  </si>
  <si>
    <t>fn_K27_276_10112015</t>
  </si>
  <si>
    <t>fn_L27_277_10112015</t>
  </si>
  <si>
    <t>fn_K28_278_10112015</t>
  </si>
  <si>
    <t>fn_L28_279_10112015</t>
  </si>
  <si>
    <t>fn_K29_280_10112015</t>
  </si>
  <si>
    <t>fn_L29_281_10112015</t>
  </si>
  <si>
    <t>fn_L30_282_10112015</t>
  </si>
  <si>
    <t>fn_K27_283_10112015</t>
  </si>
  <si>
    <t>fn_L27_284_10112015</t>
  </si>
  <si>
    <t>fn_K28_285_10112015</t>
  </si>
  <si>
    <t>fn_L28_286_10112015</t>
  </si>
  <si>
    <t>fn_K29_287_10112015</t>
  </si>
  <si>
    <t>fn_L29_288_10112015</t>
  </si>
  <si>
    <t>fn_L30_289_10112015</t>
  </si>
  <si>
    <t>fn_K27_290_10112015</t>
  </si>
  <si>
    <t>fn_L27_291_10112015</t>
  </si>
  <si>
    <t>fn_K28_292_10112015</t>
  </si>
  <si>
    <t>fn_L28_293_10112015</t>
  </si>
  <si>
    <t>fn_K29_294_10112015</t>
  </si>
  <si>
    <t>fn_L29_295_10112015</t>
  </si>
  <si>
    <t>fn_L30_296_10112015</t>
  </si>
  <si>
    <t>8677a0f6-f5f1-4b10-b5a6-9093b514dd6e:~:NotMandatory:~:True:~:True:~:CHF:~:in-rbi-rep.xsd#in-rbi-rep_CurrencyAxis:~:False:~::~::~:</t>
  </si>
  <si>
    <t xml:space="preserve">London, United Kingdom </t>
  </si>
  <si>
    <t>Validated</t>
  </si>
  <si>
    <t>End year report to FCA</t>
  </si>
  <si>
    <t xml:space="preserve">Credit Bills </t>
  </si>
  <si>
    <t>Credit Swaps</t>
  </si>
  <si>
    <t>Exports</t>
  </si>
  <si>
    <t xml:space="preserve">Fixed Income </t>
  </si>
  <si>
    <t>Liquidity</t>
  </si>
  <si>
    <t>Money Market</t>
  </si>
  <si>
    <t>Multi Assets</t>
  </si>
  <si>
    <t>Real estate</t>
  </si>
  <si>
    <t>VaR</t>
  </si>
  <si>
    <t>Stocks</t>
  </si>
  <si>
    <t>Balances with HSBC</t>
  </si>
  <si>
    <t>5 year bond</t>
  </si>
  <si>
    <t>Bond</t>
  </si>
  <si>
    <t>Credit Risk</t>
  </si>
  <si>
    <t>Dividends</t>
  </si>
  <si>
    <t>Equity</t>
  </si>
  <si>
    <t>Loans</t>
  </si>
  <si>
    <t>Long and short notice</t>
  </si>
  <si>
    <t xml:space="preserve">Mortgages </t>
  </si>
  <si>
    <t>Share</t>
  </si>
  <si>
    <t>10 year Bond</t>
  </si>
  <si>
    <t>RBI</t>
  </si>
  <si>
    <t>BOE</t>
  </si>
  <si>
    <t>BOJ</t>
  </si>
  <si>
    <t>BOA</t>
  </si>
  <si>
    <t>society bank</t>
  </si>
  <si>
    <t xml:space="preserve">internaional sales </t>
  </si>
  <si>
    <t xml:space="preserve">bank of europe </t>
  </si>
  <si>
    <t xml:space="preserve">asian bank </t>
  </si>
  <si>
    <t xml:space="preserve">Swiss Bank </t>
  </si>
  <si>
    <t xml:space="preserve">bank of china </t>
  </si>
  <si>
    <t>ECB</t>
  </si>
  <si>
    <t>international sales</t>
  </si>
  <si>
    <t>Swiss Bank</t>
  </si>
  <si>
    <t>Swiss bank</t>
  </si>
  <si>
    <t xml:space="preserve">Asian bank </t>
  </si>
  <si>
    <t>Manufacturing records</t>
  </si>
  <si>
    <t xml:space="preserve">Interbank sales </t>
  </si>
  <si>
    <t xml:space="preserve">Call options </t>
  </si>
  <si>
    <t xml:space="preserve">put options </t>
  </si>
  <si>
    <t>Sales for ECB</t>
  </si>
  <si>
    <t>Sales for BOE</t>
  </si>
  <si>
    <t>Sales for JPY</t>
  </si>
  <si>
    <t xml:space="preserve">Foreign sales </t>
  </si>
  <si>
    <t>Crude oil</t>
  </si>
  <si>
    <t xml:space="preserve">Domestic Sales </t>
  </si>
  <si>
    <t>Retail sales</t>
  </si>
  <si>
    <t xml:space="preserve">compliance </t>
  </si>
  <si>
    <t xml:space="preserve">Compliance </t>
  </si>
  <si>
    <t>merchant sales</t>
  </si>
  <si>
    <t>interbank sales</t>
  </si>
  <si>
    <t>overseas sales</t>
  </si>
  <si>
    <t xml:space="preserve">options </t>
  </si>
  <si>
    <t xml:space="preserve">other </t>
  </si>
  <si>
    <t>sale A</t>
  </si>
  <si>
    <t>Sale B</t>
  </si>
  <si>
    <t>Sale C</t>
  </si>
  <si>
    <t>Sale E</t>
  </si>
  <si>
    <t>Sale D</t>
  </si>
  <si>
    <t xml:space="preserve">Cross pair </t>
  </si>
  <si>
    <t>Ten Year Bond</t>
  </si>
  <si>
    <t>five Year Bond</t>
  </si>
  <si>
    <t xml:space="preserve">Forex </t>
  </si>
  <si>
    <t>Spot</t>
  </si>
  <si>
    <t>CFD</t>
  </si>
  <si>
    <t xml:space="preserve">Spread Betting </t>
  </si>
  <si>
    <t>Call Put</t>
  </si>
  <si>
    <t>Long Put</t>
  </si>
  <si>
    <t>west Japan Railway company</t>
  </si>
  <si>
    <t>Financial Institution</t>
  </si>
  <si>
    <t>10-11-2015</t>
  </si>
  <si>
    <t>30-11-2015</t>
  </si>
  <si>
    <t>American Epress</t>
  </si>
  <si>
    <t>Lloyds TSB</t>
  </si>
  <si>
    <t>Bank</t>
  </si>
  <si>
    <t>City Bank</t>
  </si>
  <si>
    <t>UBS</t>
  </si>
  <si>
    <t>Natwest</t>
  </si>
  <si>
    <t>Barclays</t>
  </si>
  <si>
    <t>Metro Bank</t>
  </si>
  <si>
    <t>Hong Kong Bank</t>
  </si>
  <si>
    <t>Capital One</t>
  </si>
  <si>
    <t>One World</t>
  </si>
  <si>
    <t>Nepal Bank</t>
  </si>
  <si>
    <t>Bank of Japan</t>
  </si>
  <si>
    <t>Visa</t>
  </si>
  <si>
    <t xml:space="preserve">Blueprint </t>
  </si>
  <si>
    <t>Mint Broker</t>
  </si>
  <si>
    <t>Santander</t>
  </si>
  <si>
    <t>JP Morgan</t>
  </si>
  <si>
    <t>Bloomberg</t>
  </si>
  <si>
    <t>This is  Random Data</t>
  </si>
  <si>
    <t xml:space="preserve">Mark Carney </t>
  </si>
  <si>
    <t>M.Carney</t>
  </si>
  <si>
    <t>mark23456@boe.com</t>
  </si>
  <si>
    <t>London</t>
  </si>
  <si>
    <t>02-12-2015</t>
  </si>
</sst>
</file>

<file path=xl/styles.xml><?xml version="1.0" encoding="utf-8"?>
<styleSheet xmlns="http://schemas.openxmlformats.org/spreadsheetml/2006/main">
  <numFmts count="2">
    <numFmt numFmtId="43" formatCode="_(* #,##0.00_);_(* \(#,##0.00\);_(* &quot;-&quot;??_);_(@_)"/>
    <numFmt numFmtId="44" formatCode="_(&quot;$&quot;* #,##0.00_);_(&quot;$&quot;* \(#,##0.00\);_(&quot;$&quot;* &quot;-&quot;??_);_(@_)"/>
  </numFmts>
  <fonts count="24">
    <font>
      <sz val="11"/>
      <color theme="1"/>
      <name val="Calibri"/>
      <family val="2"/>
      <scheme val="minor"/>
    </font>
    <font>
      <sz val="11"/>
      <color indexed="8"/>
      <name val="Calibri"/>
      <family val="2"/>
    </font>
    <font>
      <sz val="8"/>
      <name val="Calibri"/>
      <family val="2"/>
    </font>
    <font>
      <u/>
      <sz val="11"/>
      <color indexed="12"/>
      <name val="Calibri"/>
      <family val="2"/>
    </font>
    <font>
      <sz val="10"/>
      <name val="Arial "/>
    </font>
    <font>
      <sz val="10"/>
      <name val="Arial"/>
      <family val="2"/>
    </font>
    <font>
      <sz val="11"/>
      <color indexed="9"/>
      <name val="Calibri"/>
      <family val="2"/>
    </font>
    <font>
      <b/>
      <sz val="11"/>
      <color indexed="8"/>
      <name val="Calibri"/>
      <family val="2"/>
    </font>
    <font>
      <b/>
      <sz val="9"/>
      <color indexed="81"/>
      <name val="Tahoma"/>
      <charset val="1"/>
    </font>
    <font>
      <sz val="14"/>
      <color indexed="9"/>
      <name val="Calibri"/>
      <family val="2"/>
    </font>
    <font>
      <sz val="11"/>
      <color indexed="8"/>
      <name val="Calibri"/>
      <family val="2"/>
    </font>
    <font>
      <sz val="11"/>
      <name val="Calibri"/>
      <family val="2"/>
    </font>
    <font>
      <b/>
      <sz val="11"/>
      <name val="Calibri"/>
      <family val="2"/>
    </font>
    <font>
      <sz val="11"/>
      <color indexed="8"/>
      <name val="Calibri"/>
      <family val="2"/>
    </font>
    <font>
      <sz val="14"/>
      <color indexed="8"/>
      <name val="Calibri"/>
      <family val="2"/>
    </font>
    <font>
      <sz val="11"/>
      <color indexed="8"/>
      <name val="Calibri"/>
      <family val="2"/>
    </font>
    <font>
      <sz val="11"/>
      <color indexed="8"/>
      <name val="Calibri"/>
      <family val="2"/>
    </font>
    <font>
      <b/>
      <sz val="9"/>
      <color indexed="81"/>
      <name val="Tahoma"/>
      <family val="2"/>
    </font>
    <font>
      <b/>
      <sz val="11"/>
      <color indexed="9"/>
      <name val="Calibri"/>
      <family val="2"/>
    </font>
    <font>
      <b/>
      <sz val="11"/>
      <color indexed="8"/>
      <name val="Calibri"/>
      <family val="2"/>
    </font>
    <font>
      <u/>
      <sz val="11"/>
      <color indexed="9"/>
      <name val="Calibri"/>
      <family val="2"/>
    </font>
    <font>
      <b/>
      <sz val="11"/>
      <color theme="1"/>
      <name val="Calibri"/>
      <family val="2"/>
      <scheme val="minor"/>
    </font>
    <font>
      <sz val="11"/>
      <color indexed="9"/>
      <name val="Calibri"/>
      <family val="2"/>
      <scheme val="minor"/>
    </font>
    <font>
      <sz val="14"/>
      <color indexed="9"/>
      <name val="Calibri"/>
      <family val="2"/>
      <scheme val="minor"/>
    </font>
  </fonts>
  <fills count="14">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4"/>
        <bgColor indexed="64"/>
      </patternFill>
    </fill>
    <fill>
      <patternFill patternType="solid">
        <fgColor indexed="19"/>
        <bgColor indexed="64"/>
      </patternFill>
    </fill>
    <fill>
      <patternFill patternType="solid">
        <fgColor indexed="49"/>
        <bgColor indexed="64"/>
      </patternFill>
    </fill>
    <fill>
      <patternFill patternType="lightUp">
        <fgColor indexed="22"/>
        <bgColor indexed="44"/>
      </patternFill>
    </fill>
    <fill>
      <patternFill patternType="lightHorizontal">
        <fgColor indexed="22"/>
        <bgColor indexed="43"/>
      </patternFill>
    </fill>
    <fill>
      <patternFill patternType="lightUp">
        <fgColor indexed="22"/>
        <bgColor indexed="9"/>
      </patternFill>
    </fill>
    <fill>
      <patternFill patternType="solid">
        <fgColor indexed="47"/>
        <bgColor indexed="64"/>
      </patternFill>
    </fill>
    <fill>
      <patternFill patternType="lightHorizontal">
        <fgColor indexed="22"/>
        <bgColor indexed="9"/>
      </patternFill>
    </fill>
    <fill>
      <patternFill patternType="solid">
        <fgColor indexed="56"/>
        <bgColor indexed="64"/>
      </patternFill>
    </fill>
    <fill>
      <patternFill patternType="solid">
        <fgColor indexed="3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0"/>
      </right>
      <top/>
      <bottom style="thin">
        <color indexed="64"/>
      </bottom>
      <diagonal/>
    </border>
    <border>
      <left/>
      <right style="thin">
        <color indexed="0"/>
      </right>
      <top style="thin">
        <color indexed="64"/>
      </top>
      <bottom style="thin">
        <color indexed="64"/>
      </bottom>
      <diagonal/>
    </border>
    <border>
      <left style="thin">
        <color indexed="64"/>
      </left>
      <right style="thin">
        <color indexed="0"/>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4" fillId="0" borderId="0"/>
    <xf numFmtId="0" fontId="5" fillId="0" borderId="0"/>
  </cellStyleXfs>
  <cellXfs count="237">
    <xf numFmtId="0" fontId="0" fillId="0" borderId="0" xfId="0"/>
    <xf numFmtId="0" fontId="0" fillId="0" borderId="0" xfId="0" applyProtection="1">
      <protection locked="0"/>
    </xf>
    <xf numFmtId="0" fontId="0" fillId="0" borderId="1" xfId="0" applyBorder="1" applyProtection="1">
      <protection locked="0"/>
    </xf>
    <xf numFmtId="0" fontId="0" fillId="0" borderId="1" xfId="0" applyFill="1" applyBorder="1" applyProtection="1">
      <protection locked="0"/>
    </xf>
    <xf numFmtId="0" fontId="0" fillId="0" borderId="1" xfId="0" applyNumberFormat="1" applyBorder="1" applyProtection="1">
      <protection locked="0"/>
    </xf>
    <xf numFmtId="0" fontId="0" fillId="0" borderId="0" xfId="0" applyAlignment="1" applyProtection="1">
      <alignment wrapText="1"/>
      <protection locked="0"/>
    </xf>
    <xf numFmtId="0" fontId="0" fillId="0" borderId="0" xfId="0" applyBorder="1" applyProtection="1">
      <protection locked="0"/>
    </xf>
    <xf numFmtId="0" fontId="0" fillId="0" borderId="2" xfId="0" applyBorder="1" applyProtection="1">
      <protection locked="0"/>
    </xf>
    <xf numFmtId="49" fontId="0" fillId="0" borderId="1" xfId="0" applyNumberFormat="1" applyBorder="1" applyProtection="1">
      <protection locked="0"/>
    </xf>
    <xf numFmtId="14" fontId="0" fillId="0" borderId="1" xfId="0" applyNumberFormat="1" applyBorder="1" applyProtection="1">
      <protection locked="0"/>
    </xf>
    <xf numFmtId="0" fontId="6" fillId="0" borderId="0" xfId="0" applyFont="1"/>
    <xf numFmtId="0" fontId="1" fillId="2" borderId="1" xfId="0" applyFont="1" applyFill="1" applyBorder="1" applyAlignment="1" applyProtection="1">
      <alignment horizontal="left" vertical="top" wrapText="1" shrinkToFit="1"/>
    </xf>
    <xf numFmtId="0" fontId="1" fillId="2" borderId="3" xfId="0" applyFont="1" applyFill="1" applyBorder="1" applyAlignment="1" applyProtection="1">
      <alignment horizontal="left" vertical="top" wrapText="1" shrinkToFit="1"/>
    </xf>
    <xf numFmtId="0" fontId="1" fillId="0" borderId="0" xfId="0" applyFont="1" applyAlignment="1"/>
    <xf numFmtId="0" fontId="7" fillId="2" borderId="1" xfId="0" applyFont="1" applyFill="1" applyBorder="1" applyAlignment="1" applyProtection="1">
      <alignment horizontal="left" vertical="top" wrapText="1" shrinkToFit="1"/>
    </xf>
    <xf numFmtId="0" fontId="7" fillId="2" borderId="1" xfId="0" applyFont="1" applyFill="1" applyBorder="1" applyAlignment="1" applyProtection="1">
      <alignment horizontal="center" vertical="top" wrapText="1" shrinkToFit="1"/>
    </xf>
    <xf numFmtId="4" fontId="1" fillId="3" borderId="1" xfId="0" applyNumberFormat="1" applyFont="1" applyFill="1" applyBorder="1" applyAlignment="1" applyProtection="1">
      <alignment horizontal="right" wrapText="1" shrinkToFit="1"/>
      <protection locked="0"/>
    </xf>
    <xf numFmtId="4" fontId="1" fillId="4" borderId="1" xfId="0" applyNumberFormat="1" applyFont="1" applyFill="1" applyBorder="1" applyAlignment="1" applyProtection="1">
      <alignment horizontal="right" wrapText="1" shrinkToFit="1"/>
    </xf>
    <xf numFmtId="0" fontId="1" fillId="0" borderId="0" xfId="0" applyFont="1" applyAlignment="1">
      <alignment horizontal="right"/>
    </xf>
    <xf numFmtId="0" fontId="1" fillId="5" borderId="1" xfId="0" applyFont="1" applyFill="1" applyBorder="1" applyAlignment="1" applyProtection="1">
      <alignment horizontal="left" vertical="top" wrapText="1" shrinkToFit="1"/>
    </xf>
    <xf numFmtId="0" fontId="1" fillId="6" borderId="1" xfId="0" applyFont="1" applyFill="1" applyBorder="1" applyAlignment="1" applyProtection="1">
      <alignment horizontal="left" vertical="top" wrapText="1" shrinkToFit="1"/>
      <protection locked="0"/>
    </xf>
    <xf numFmtId="0" fontId="3" fillId="0" borderId="0" xfId="3" applyAlignment="1" applyProtection="1"/>
    <xf numFmtId="0" fontId="7" fillId="2" borderId="1" xfId="0" applyFont="1" applyFill="1" applyBorder="1" applyAlignment="1" applyProtection="1">
      <alignment horizontal="center" vertical="center" wrapText="1" shrinkToFit="1"/>
    </xf>
    <xf numFmtId="0" fontId="7" fillId="0" borderId="0" xfId="0" applyFont="1" applyAlignment="1">
      <alignment horizontal="center"/>
    </xf>
    <xf numFmtId="0" fontId="6" fillId="0" borderId="0" xfId="0" applyFont="1" applyAlignment="1"/>
    <xf numFmtId="0" fontId="11" fillId="0" borderId="0" xfId="0" applyFont="1" applyAlignment="1"/>
    <xf numFmtId="0" fontId="11" fillId="0" borderId="0" xfId="0" applyFont="1"/>
    <xf numFmtId="0" fontId="11" fillId="0" borderId="0" xfId="0" applyFont="1" applyAlignment="1">
      <alignment shrinkToFit="1"/>
    </xf>
    <xf numFmtId="0" fontId="11" fillId="6" borderId="1" xfId="0" applyFont="1" applyFill="1" applyBorder="1" applyAlignment="1" applyProtection="1">
      <alignment horizontal="left" vertical="top" wrapText="1" shrinkToFit="1"/>
      <protection locked="0"/>
    </xf>
    <xf numFmtId="0" fontId="12" fillId="2" borderId="1" xfId="0" applyFont="1" applyFill="1" applyBorder="1" applyAlignment="1" applyProtection="1">
      <alignment horizontal="center" vertical="center" wrapText="1" shrinkToFit="1"/>
    </xf>
    <xf numFmtId="0" fontId="12" fillId="2" borderId="1" xfId="0" applyFont="1" applyFill="1" applyBorder="1" applyAlignment="1" applyProtection="1">
      <alignment horizontal="center" vertical="top" wrapText="1" shrinkToFit="1"/>
    </xf>
    <xf numFmtId="0" fontId="12" fillId="2" borderId="1" xfId="0" applyFont="1" applyFill="1" applyBorder="1" applyAlignment="1" applyProtection="1">
      <alignment horizontal="left" vertical="top" wrapText="1" shrinkToFit="1"/>
    </xf>
    <xf numFmtId="4" fontId="11" fillId="4" borderId="1" xfId="0" applyNumberFormat="1" applyFont="1" applyFill="1" applyBorder="1" applyAlignment="1" applyProtection="1">
      <alignment horizontal="right" wrapText="1" shrinkToFit="1"/>
    </xf>
    <xf numFmtId="0" fontId="11" fillId="2" borderId="1" xfId="0" applyFont="1" applyFill="1" applyBorder="1" applyAlignment="1" applyProtection="1">
      <alignment horizontal="left" vertical="top" wrapText="1" shrinkToFit="1"/>
    </xf>
    <xf numFmtId="4" fontId="11" fillId="3" borderId="1" xfId="0" applyNumberFormat="1" applyFont="1" applyFill="1" applyBorder="1" applyAlignment="1" applyProtection="1">
      <alignment horizontal="right" wrapText="1" shrinkToFit="1"/>
      <protection locked="0"/>
    </xf>
    <xf numFmtId="0" fontId="12" fillId="0" borderId="0" xfId="0" applyFont="1" applyAlignment="1">
      <alignment horizontal="center"/>
    </xf>
    <xf numFmtId="0" fontId="12" fillId="2" borderId="1" xfId="0" applyFont="1" applyFill="1" applyBorder="1" applyAlignment="1" applyProtection="1">
      <alignment horizontal="right" vertical="center" wrapText="1" shrinkToFit="1"/>
    </xf>
    <xf numFmtId="0" fontId="1" fillId="3" borderId="0" xfId="0" applyFont="1" applyFill="1" applyBorder="1"/>
    <xf numFmtId="0" fontId="7" fillId="2" borderId="4" xfId="0" applyFont="1" applyFill="1" applyBorder="1" applyAlignment="1" applyProtection="1">
      <alignment vertical="top" wrapText="1" shrinkToFit="1"/>
    </xf>
    <xf numFmtId="0" fontId="0" fillId="0" borderId="0" xfId="0" applyProtection="1"/>
    <xf numFmtId="0" fontId="9" fillId="0" borderId="0" xfId="0" applyFont="1" applyFill="1" applyAlignment="1"/>
    <xf numFmtId="0" fontId="0" fillId="0" borderId="0" xfId="0" applyFill="1"/>
    <xf numFmtId="0" fontId="6" fillId="0" borderId="0" xfId="0" applyFont="1" applyFill="1"/>
    <xf numFmtId="0" fontId="3" fillId="0" borderId="0" xfId="3" applyAlignment="1" applyProtection="1">
      <alignment horizontal="center"/>
    </xf>
    <xf numFmtId="0" fontId="1" fillId="0" borderId="0" xfId="0" applyFont="1" applyFill="1" applyBorder="1" applyAlignment="1"/>
    <xf numFmtId="0" fontId="6" fillId="0" borderId="0" xfId="0" applyFont="1" applyAlignment="1">
      <alignment shrinkToFit="1"/>
    </xf>
    <xf numFmtId="0" fontId="1" fillId="7" borderId="1" xfId="0" applyNumberFormat="1" applyFont="1" applyFill="1" applyBorder="1" applyAlignment="1" applyProtection="1">
      <alignment horizontal="left" wrapText="1" shrinkToFit="1"/>
    </xf>
    <xf numFmtId="0" fontId="13" fillId="0" borderId="0" xfId="0" applyFont="1" applyAlignment="1"/>
    <xf numFmtId="0" fontId="11" fillId="6" borderId="0" xfId="0" applyFont="1" applyFill="1" applyBorder="1" applyAlignment="1" applyProtection="1">
      <alignment horizontal="left" vertical="top" wrapText="1" shrinkToFit="1"/>
      <protection locked="0"/>
    </xf>
    <xf numFmtId="0" fontId="1" fillId="6" borderId="0" xfId="0" applyFont="1" applyFill="1" applyBorder="1" applyAlignment="1" applyProtection="1">
      <alignment horizontal="left" vertical="top" wrapText="1" shrinkToFit="1"/>
      <protection locked="0"/>
    </xf>
    <xf numFmtId="0" fontId="3" fillId="3" borderId="0" xfId="3" applyFill="1" applyBorder="1" applyAlignment="1" applyProtection="1"/>
    <xf numFmtId="0" fontId="0" fillId="4" borderId="1" xfId="0" applyFill="1" applyBorder="1" applyProtection="1"/>
    <xf numFmtId="0" fontId="0" fillId="0" borderId="1" xfId="0" applyBorder="1" applyProtection="1"/>
    <xf numFmtId="0" fontId="0" fillId="2" borderId="1" xfId="0" applyFill="1" applyBorder="1" applyProtection="1"/>
    <xf numFmtId="0" fontId="0" fillId="8" borderId="1" xfId="0" applyFill="1" applyBorder="1" applyProtection="1"/>
    <xf numFmtId="0" fontId="0" fillId="6" borderId="1" xfId="0" applyFill="1" applyBorder="1" applyProtection="1"/>
    <xf numFmtId="0" fontId="0" fillId="9" borderId="1" xfId="0" applyFill="1" applyBorder="1" applyProtection="1"/>
    <xf numFmtId="0" fontId="0" fillId="10" borderId="1" xfId="0" applyFill="1" applyBorder="1" applyProtection="1"/>
    <xf numFmtId="0" fontId="6" fillId="0" borderId="0" xfId="0" applyFont="1" applyAlignment="1">
      <alignment horizontal="center"/>
    </xf>
    <xf numFmtId="0" fontId="7" fillId="2" borderId="2" xfId="0" applyFont="1" applyFill="1" applyBorder="1" applyAlignment="1" applyProtection="1">
      <alignment horizontal="center" vertical="top" wrapText="1" shrinkToFit="1"/>
    </xf>
    <xf numFmtId="10" fontId="1" fillId="3" borderId="1" xfId="0" applyNumberFormat="1" applyFont="1" applyFill="1" applyBorder="1" applyAlignment="1" applyProtection="1">
      <alignment horizontal="right" wrapText="1" shrinkToFit="1"/>
      <protection locked="0"/>
    </xf>
    <xf numFmtId="10" fontId="1" fillId="4" borderId="1" xfId="0" applyNumberFormat="1" applyFont="1" applyFill="1" applyBorder="1" applyAlignment="1" applyProtection="1">
      <alignment horizontal="right" wrapText="1" shrinkToFit="1"/>
    </xf>
    <xf numFmtId="0" fontId="15" fillId="0" borderId="0" xfId="0" applyFont="1" applyAlignment="1"/>
    <xf numFmtId="0" fontId="14" fillId="0" borderId="0" xfId="0" applyFont="1" applyFill="1" applyAlignment="1"/>
    <xf numFmtId="4" fontId="1" fillId="3" borderId="1" xfId="0" applyNumberFormat="1" applyFont="1" applyFill="1" applyBorder="1" applyAlignment="1" applyProtection="1">
      <alignment horizontal="right"/>
      <protection locked="0"/>
    </xf>
    <xf numFmtId="49" fontId="1" fillId="3" borderId="1" xfId="0" applyNumberFormat="1" applyFont="1" applyFill="1" applyBorder="1" applyAlignment="1" applyProtection="1">
      <alignment horizontal="left" wrapText="1"/>
      <protection locked="0"/>
    </xf>
    <xf numFmtId="0" fontId="0" fillId="0" borderId="5" xfId="0" applyBorder="1" applyProtection="1"/>
    <xf numFmtId="0" fontId="10" fillId="2" borderId="1" xfId="0" applyFont="1" applyFill="1" applyBorder="1" applyAlignment="1" applyProtection="1">
      <alignment horizontal="left" vertical="top" wrapText="1" shrinkToFit="1"/>
    </xf>
    <xf numFmtId="0" fontId="1" fillId="9" borderId="1" xfId="0" applyNumberFormat="1" applyFont="1" applyFill="1" applyBorder="1" applyAlignment="1" applyProtection="1">
      <alignment horizontal="left" wrapText="1" shrinkToFit="1"/>
      <protection locked="0"/>
    </xf>
    <xf numFmtId="0" fontId="3" fillId="0" borderId="0" xfId="3" applyFont="1" applyAlignment="1" applyProtection="1"/>
    <xf numFmtId="0" fontId="0" fillId="0" borderId="0" xfId="0" applyBorder="1" applyProtection="1"/>
    <xf numFmtId="0" fontId="7" fillId="2" borderId="3" xfId="0" applyFont="1" applyFill="1" applyBorder="1" applyAlignment="1" applyProtection="1">
      <alignment horizontal="right" vertical="top" wrapText="1" shrinkToFit="1"/>
    </xf>
    <xf numFmtId="0" fontId="0" fillId="0" borderId="5" xfId="0" applyBorder="1"/>
    <xf numFmtId="0" fontId="7" fillId="2" borderId="1" xfId="0" applyFont="1" applyFill="1" applyBorder="1" applyAlignment="1" applyProtection="1">
      <alignment horizontal="left" vertical="center" wrapText="1"/>
    </xf>
    <xf numFmtId="4" fontId="1" fillId="2" borderId="1" xfId="0" applyNumberFormat="1" applyFont="1" applyFill="1" applyBorder="1" applyAlignment="1" applyProtection="1">
      <alignment horizontal="center" wrapText="1" shrinkToFit="1"/>
    </xf>
    <xf numFmtId="11" fontId="6" fillId="0" borderId="0" xfId="0" applyNumberFormat="1" applyFont="1"/>
    <xf numFmtId="0" fontId="0" fillId="0" borderId="0" xfId="0" applyAlignment="1">
      <alignment horizontal="right"/>
    </xf>
    <xf numFmtId="0" fontId="1" fillId="2" borderId="1" xfId="0" applyFont="1" applyFill="1" applyBorder="1" applyAlignment="1" applyProtection="1">
      <alignment vertical="center" wrapText="1" shrinkToFit="1"/>
    </xf>
    <xf numFmtId="0" fontId="16" fillId="5" borderId="1" xfId="0" applyFont="1" applyFill="1" applyBorder="1" applyAlignment="1" applyProtection="1">
      <alignment horizontal="left" vertical="top" wrapText="1" shrinkToFit="1"/>
    </xf>
    <xf numFmtId="0" fontId="7" fillId="2" borderId="6" xfId="0" applyFont="1" applyFill="1" applyBorder="1" applyAlignment="1" applyProtection="1">
      <alignment horizontal="left" vertical="center"/>
    </xf>
    <xf numFmtId="0" fontId="7" fillId="2" borderId="6" xfId="0" applyFont="1" applyFill="1" applyBorder="1" applyAlignment="1" applyProtection="1">
      <alignment horizontal="center" vertical="center" wrapText="1" shrinkToFit="1"/>
    </xf>
    <xf numFmtId="4" fontId="1" fillId="2" borderId="1" xfId="0" applyNumberFormat="1" applyFont="1" applyFill="1" applyBorder="1" applyAlignment="1" applyProtection="1">
      <alignment horizontal="right" wrapText="1" shrinkToFit="1"/>
    </xf>
    <xf numFmtId="10" fontId="1" fillId="2" borderId="1" xfId="0" applyNumberFormat="1" applyFont="1" applyFill="1" applyBorder="1" applyAlignment="1" applyProtection="1">
      <alignment horizontal="right" wrapText="1" shrinkToFit="1"/>
    </xf>
    <xf numFmtId="10" fontId="1" fillId="3" borderId="1" xfId="0" applyNumberFormat="1" applyFont="1" applyFill="1" applyBorder="1" applyAlignment="1" applyProtection="1">
      <alignment horizontal="right" wrapText="1"/>
      <protection locked="0"/>
    </xf>
    <xf numFmtId="0" fontId="7" fillId="2" borderId="2" xfId="0" applyFont="1" applyFill="1" applyBorder="1" applyAlignment="1" applyProtection="1">
      <alignment horizontal="center" vertical="center" wrapText="1" shrinkToFit="1"/>
    </xf>
    <xf numFmtId="10" fontId="1" fillId="3" borderId="1" xfId="0" applyNumberFormat="1" applyFont="1" applyFill="1" applyBorder="1" applyAlignment="1" applyProtection="1">
      <alignment horizontal="right"/>
      <protection locked="0"/>
    </xf>
    <xf numFmtId="4" fontId="1" fillId="4" borderId="1" xfId="0" applyNumberFormat="1" applyFont="1" applyFill="1" applyBorder="1" applyAlignment="1" applyProtection="1">
      <alignment horizontal="right"/>
    </xf>
    <xf numFmtId="10" fontId="1" fillId="4" borderId="1" xfId="0" applyNumberFormat="1" applyFont="1" applyFill="1" applyBorder="1" applyAlignment="1" applyProtection="1">
      <alignment horizontal="right"/>
    </xf>
    <xf numFmtId="0" fontId="1" fillId="9" borderId="1" xfId="0" applyNumberFormat="1" applyFont="1" applyFill="1" applyBorder="1" applyAlignment="1" applyProtection="1">
      <alignment horizontal="left" wrapText="1"/>
      <protection locked="0"/>
    </xf>
    <xf numFmtId="0" fontId="0" fillId="8" borderId="1" xfId="0" applyNumberFormat="1" applyFill="1" applyBorder="1" applyAlignment="1" applyProtection="1">
      <alignment horizontal="left" wrapText="1"/>
      <protection locked="0"/>
    </xf>
    <xf numFmtId="0" fontId="1" fillId="2" borderId="2" xfId="0" applyFont="1" applyFill="1" applyBorder="1" applyAlignment="1" applyProtection="1">
      <alignment horizontal="center" vertical="top" wrapText="1" shrinkToFit="1"/>
    </xf>
    <xf numFmtId="0" fontId="1" fillId="2" borderId="1" xfId="0" applyFont="1" applyFill="1" applyBorder="1" applyAlignment="1" applyProtection="1">
      <alignment horizontal="center" vertical="top" wrapText="1" shrinkToFit="1"/>
    </xf>
    <xf numFmtId="0" fontId="1" fillId="2" borderId="1" xfId="0" applyFont="1" applyFill="1" applyBorder="1" applyAlignment="1" applyProtection="1">
      <alignment horizontal="center" vertical="top" wrapText="1" shrinkToFit="1"/>
    </xf>
    <xf numFmtId="0" fontId="1" fillId="2" borderId="1" xfId="0" applyFont="1" applyFill="1" applyBorder="1" applyAlignment="1" applyProtection="1">
      <alignment horizontal="left" vertical="top" wrapText="1" shrinkToFit="1"/>
    </xf>
    <xf numFmtId="0" fontId="6" fillId="0" borderId="0" xfId="0" applyFont="1"/>
    <xf numFmtId="0" fontId="7" fillId="2" borderId="1" xfId="0" applyFont="1" applyFill="1" applyBorder="1" applyAlignment="1" applyProtection="1">
      <alignment horizontal="left" vertical="top" wrapText="1" shrinkToFit="1"/>
    </xf>
    <xf numFmtId="0" fontId="3" fillId="0" borderId="0" xfId="3" applyAlignment="1" applyProtection="1"/>
    <xf numFmtId="0" fontId="1" fillId="9" borderId="1" xfId="0" applyNumberFormat="1" applyFont="1" applyFill="1" applyBorder="1" applyAlignment="1" applyProtection="1">
      <alignment horizontal="left" wrapText="1" shrinkToFit="1"/>
      <protection locked="0"/>
    </xf>
    <xf numFmtId="49" fontId="1" fillId="3" borderId="1" xfId="0" applyNumberFormat="1" applyFont="1" applyFill="1" applyBorder="1" applyAlignment="1" applyProtection="1">
      <alignment horizontal="left" wrapText="1" shrinkToFit="1"/>
      <protection locked="0"/>
    </xf>
    <xf numFmtId="0" fontId="1" fillId="8" borderId="1" xfId="0" applyNumberFormat="1" applyFont="1" applyFill="1" applyBorder="1" applyAlignment="1" applyProtection="1">
      <alignment horizontal="left" wrapText="1" shrinkToFit="1"/>
      <protection locked="0"/>
    </xf>
    <xf numFmtId="0" fontId="1" fillId="11" borderId="1" xfId="0" applyNumberFormat="1" applyFont="1" applyFill="1" applyBorder="1" applyAlignment="1" applyProtection="1">
      <alignment horizontal="left" wrapText="1" shrinkToFit="1"/>
      <protection locked="0"/>
    </xf>
    <xf numFmtId="0" fontId="1" fillId="7" borderId="1" xfId="0" applyNumberFormat="1" applyFont="1" applyFill="1" applyBorder="1" applyAlignment="1" applyProtection="1">
      <alignment horizontal="left" wrapText="1" shrinkToFit="1"/>
    </xf>
    <xf numFmtId="49" fontId="1" fillId="4" borderId="1" xfId="0" applyNumberFormat="1" applyFont="1" applyFill="1" applyBorder="1" applyAlignment="1" applyProtection="1">
      <alignment horizontal="left" wrapText="1" shrinkToFit="1"/>
    </xf>
    <xf numFmtId="0" fontId="1" fillId="2" borderId="2" xfId="0" applyFont="1" applyFill="1" applyBorder="1" applyAlignment="1" applyProtection="1">
      <alignment horizontal="left" vertical="top" wrapText="1" shrinkToFit="1"/>
    </xf>
    <xf numFmtId="0" fontId="7" fillId="2" borderId="1" xfId="0" applyNumberFormat="1" applyFont="1" applyFill="1" applyBorder="1" applyAlignment="1" applyProtection="1">
      <alignment horizontal="center" vertical="center" wrapText="1" shrinkToFit="1"/>
    </xf>
    <xf numFmtId="0" fontId="7" fillId="2" borderId="1" xfId="0" applyNumberFormat="1" applyFont="1" applyFill="1" applyBorder="1" applyAlignment="1" applyProtection="1">
      <alignment horizontal="center" vertical="center"/>
    </xf>
    <xf numFmtId="0" fontId="7" fillId="2" borderId="1" xfId="0" applyFont="1" applyFill="1" applyBorder="1" applyAlignment="1" applyProtection="1">
      <alignment horizontal="center" vertical="center" wrapText="1"/>
    </xf>
    <xf numFmtId="0" fontId="9" fillId="0" borderId="0" xfId="0" applyFont="1" applyFill="1" applyAlignment="1">
      <alignment horizontal="center"/>
    </xf>
    <xf numFmtId="0" fontId="0" fillId="0" borderId="0" xfId="0" applyFill="1" applyProtection="1"/>
    <xf numFmtId="0" fontId="3" fillId="0" borderId="0" xfId="3" applyFill="1" applyAlignment="1" applyProtection="1">
      <alignment horizontal="center"/>
    </xf>
    <xf numFmtId="0" fontId="1" fillId="0" borderId="0" xfId="0" applyFont="1" applyAlignment="1" applyProtection="1"/>
    <xf numFmtId="0" fontId="1" fillId="0" borderId="7" xfId="0" applyFont="1" applyBorder="1" applyAlignment="1">
      <alignment wrapText="1"/>
    </xf>
    <xf numFmtId="0" fontId="0" fillId="0" borderId="0" xfId="0" applyAlignment="1">
      <alignment wrapText="1"/>
    </xf>
    <xf numFmtId="4" fontId="1" fillId="3" borderId="7" xfId="0" applyNumberFormat="1" applyFont="1" applyFill="1" applyBorder="1" applyAlignment="1" applyProtection="1">
      <alignment horizontal="right" wrapText="1" shrinkToFit="1"/>
    </xf>
    <xf numFmtId="4" fontId="1" fillId="3" borderId="0" xfId="0" applyNumberFormat="1" applyFont="1" applyFill="1" applyBorder="1" applyAlignment="1" applyProtection="1">
      <alignment horizontal="right" wrapText="1" shrinkToFit="1"/>
    </xf>
    <xf numFmtId="0" fontId="1" fillId="0" borderId="0" xfId="0" applyFont="1" applyAlignment="1">
      <alignment wrapText="1"/>
    </xf>
    <xf numFmtId="0" fontId="1" fillId="0" borderId="0" xfId="0" applyFont="1" applyFill="1" applyBorder="1" applyAlignment="1" applyProtection="1">
      <alignment wrapText="1" shrinkToFit="1"/>
    </xf>
    <xf numFmtId="0" fontId="1" fillId="6" borderId="1" xfId="0" applyFont="1" applyFill="1" applyBorder="1" applyAlignment="1" applyProtection="1">
      <alignment horizontal="left" vertical="top" wrapText="1" shrinkToFit="1"/>
      <protection locked="0"/>
    </xf>
    <xf numFmtId="0" fontId="1" fillId="2" borderId="2" xfId="0" applyFont="1" applyFill="1" applyBorder="1" applyAlignment="1">
      <alignment wrapText="1"/>
    </xf>
    <xf numFmtId="0" fontId="0" fillId="2" borderId="4" xfId="0" applyFill="1" applyBorder="1" applyAlignment="1" applyProtection="1">
      <alignment wrapText="1"/>
    </xf>
    <xf numFmtId="4" fontId="1" fillId="3" borderId="1" xfId="0" applyNumberFormat="1" applyFont="1" applyFill="1" applyBorder="1" applyAlignment="1" applyProtection="1">
      <alignment horizontal="right" wrapText="1" shrinkToFit="1"/>
      <protection locked="0"/>
    </xf>
    <xf numFmtId="4" fontId="1" fillId="4" borderId="1" xfId="0" applyNumberFormat="1" applyFont="1" applyFill="1" applyBorder="1" applyAlignment="1" applyProtection="1">
      <alignment horizontal="right" wrapText="1" shrinkToFit="1"/>
    </xf>
    <xf numFmtId="10" fontId="1" fillId="4" borderId="1" xfId="0" applyNumberFormat="1" applyFont="1" applyFill="1" applyBorder="1" applyAlignment="1" applyProtection="1">
      <alignment horizontal="right" wrapText="1" shrinkToFit="1"/>
    </xf>
    <xf numFmtId="0" fontId="1" fillId="2" borderId="6" xfId="0" applyFont="1" applyFill="1" applyBorder="1" applyAlignment="1">
      <alignment horizontal="right" wrapText="1"/>
    </xf>
    <xf numFmtId="0" fontId="1" fillId="2" borderId="2" xfId="0" applyFont="1" applyFill="1" applyBorder="1" applyAlignment="1">
      <alignment horizontal="right" wrapText="1"/>
    </xf>
    <xf numFmtId="0" fontId="0" fillId="2" borderId="4" xfId="0" applyFill="1" applyBorder="1" applyAlignment="1">
      <alignment wrapText="1"/>
    </xf>
    <xf numFmtId="0" fontId="7" fillId="2" borderId="8" xfId="0" applyFont="1" applyFill="1" applyBorder="1" applyAlignment="1" applyProtection="1">
      <alignment horizontal="center" vertical="top" wrapText="1" shrinkToFit="1"/>
    </xf>
    <xf numFmtId="1" fontId="1" fillId="3" borderId="1" xfId="0" applyNumberFormat="1" applyFont="1" applyFill="1" applyBorder="1" applyAlignment="1" applyProtection="1">
      <alignment horizontal="right" wrapText="1" shrinkToFit="1"/>
      <protection locked="0"/>
    </xf>
    <xf numFmtId="0" fontId="1" fillId="2" borderId="2" xfId="0" applyFont="1" applyFill="1" applyBorder="1" applyAlignment="1" applyProtection="1">
      <alignment horizontal="left" vertical="top" wrapText="1" shrinkToFit="1"/>
    </xf>
    <xf numFmtId="0" fontId="7" fillId="2" borderId="1" xfId="0" applyFont="1" applyFill="1" applyBorder="1" applyAlignment="1" applyProtection="1">
      <alignment horizontal="center" vertical="top" wrapText="1" shrinkToFit="1"/>
    </xf>
    <xf numFmtId="0" fontId="7" fillId="2" borderId="1" xfId="0" applyFont="1" applyFill="1" applyBorder="1" applyAlignment="1" applyProtection="1">
      <alignment horizontal="right" wrapText="1" shrinkToFit="1"/>
    </xf>
    <xf numFmtId="0" fontId="6" fillId="0" borderId="0" xfId="0" applyFont="1" applyAlignment="1">
      <alignment shrinkToFit="1"/>
    </xf>
    <xf numFmtId="0" fontId="6" fillId="3" borderId="0" xfId="0" applyFont="1" applyFill="1" applyBorder="1" applyAlignment="1">
      <alignment shrinkToFit="1"/>
    </xf>
    <xf numFmtId="11" fontId="6" fillId="0" borderId="0" xfId="0" applyNumberFormat="1" applyFont="1" applyAlignment="1">
      <alignment shrinkToFit="1"/>
    </xf>
    <xf numFmtId="0" fontId="18" fillId="0" borderId="0" xfId="0" applyFont="1" applyAlignment="1">
      <alignment horizontal="center" shrinkToFit="1"/>
    </xf>
    <xf numFmtId="4" fontId="6" fillId="3" borderId="0" xfId="0" applyNumberFormat="1" applyFont="1" applyFill="1" applyBorder="1" applyAlignment="1" applyProtection="1">
      <alignment horizontal="right" wrapText="1" shrinkToFit="1"/>
    </xf>
    <xf numFmtId="0" fontId="6" fillId="0" borderId="0" xfId="0" applyFont="1" applyAlignment="1">
      <alignment horizontal="right" shrinkToFit="1"/>
    </xf>
    <xf numFmtId="0" fontId="6" fillId="0" borderId="0" xfId="0" applyFont="1" applyAlignment="1">
      <alignment wrapText="1" shrinkToFit="1"/>
    </xf>
    <xf numFmtId="0" fontId="6" fillId="0" borderId="0" xfId="0" applyFont="1" applyFill="1" applyBorder="1" applyAlignment="1" applyProtection="1">
      <alignment wrapText="1" shrinkToFit="1"/>
    </xf>
    <xf numFmtId="0" fontId="6" fillId="0" borderId="0" xfId="0" applyFont="1" applyAlignment="1" applyProtection="1">
      <alignment shrinkToFit="1"/>
    </xf>
    <xf numFmtId="0" fontId="6" fillId="0" borderId="0" xfId="0" applyFont="1" applyAlignment="1" applyProtection="1">
      <alignment horizontal="right" shrinkToFit="1"/>
    </xf>
    <xf numFmtId="0" fontId="9" fillId="0" borderId="0" xfId="0" applyFont="1" applyFill="1" applyAlignment="1">
      <alignment shrinkToFit="1"/>
    </xf>
    <xf numFmtId="0" fontId="20" fillId="0" borderId="0" xfId="3" applyFont="1" applyAlignment="1" applyProtection="1">
      <alignment shrinkToFit="1"/>
    </xf>
    <xf numFmtId="0" fontId="6" fillId="0" borderId="0" xfId="0" applyFont="1" applyFill="1" applyAlignment="1">
      <alignment shrinkToFit="1"/>
    </xf>
    <xf numFmtId="0" fontId="6" fillId="0" borderId="0" xfId="0" applyFont="1" applyFill="1" applyAlignment="1">
      <alignment horizontal="right" shrinkToFit="1"/>
    </xf>
    <xf numFmtId="0" fontId="1" fillId="0" borderId="1" xfId="0" applyFont="1" applyBorder="1" applyAlignment="1" applyProtection="1">
      <alignment wrapText="1" shrinkToFit="1"/>
      <protection locked="0"/>
    </xf>
    <xf numFmtId="0" fontId="6" fillId="0" borderId="0" xfId="0" applyFont="1" applyAlignment="1" applyProtection="1">
      <alignment shrinkToFit="1"/>
      <protection locked="0"/>
    </xf>
    <xf numFmtId="0" fontId="7" fillId="2" borderId="1" xfId="0" applyFont="1" applyFill="1" applyBorder="1" applyAlignment="1" applyProtection="1">
      <alignment horizontal="center" vertical="top" wrapText="1" shrinkToFit="1"/>
    </xf>
    <xf numFmtId="0" fontId="9" fillId="12" borderId="0" xfId="0" applyFont="1" applyFill="1" applyAlignment="1">
      <alignment horizontal="center"/>
    </xf>
    <xf numFmtId="0" fontId="7" fillId="2" borderId="2" xfId="0" applyFont="1" applyFill="1" applyBorder="1" applyAlignment="1" applyProtection="1">
      <alignment horizontal="center" vertical="top" wrapText="1" shrinkToFit="1"/>
    </xf>
    <xf numFmtId="0" fontId="7" fillId="2" borderId="3" xfId="0" applyFont="1" applyFill="1" applyBorder="1" applyAlignment="1" applyProtection="1">
      <alignment horizontal="center" vertical="top" wrapText="1" shrinkToFit="1"/>
    </xf>
    <xf numFmtId="0" fontId="7" fillId="2" borderId="1" xfId="0" applyFont="1" applyFill="1" applyBorder="1" applyAlignment="1" applyProtection="1">
      <alignment horizontal="center" vertical="top" wrapText="1" shrinkToFit="1"/>
    </xf>
    <xf numFmtId="0" fontId="1" fillId="2" borderId="2" xfId="0" applyFont="1" applyFill="1" applyBorder="1" applyAlignment="1" applyProtection="1">
      <alignment horizontal="left" vertical="top" wrapText="1" shrinkToFit="1"/>
    </xf>
    <xf numFmtId="0" fontId="1" fillId="2" borderId="3" xfId="0" applyFont="1" applyFill="1" applyBorder="1" applyAlignment="1" applyProtection="1">
      <alignment horizontal="left" vertical="top" wrapText="1" shrinkToFit="1"/>
    </xf>
    <xf numFmtId="0" fontId="1" fillId="2" borderId="9" xfId="0" applyFont="1" applyFill="1" applyBorder="1" applyAlignment="1" applyProtection="1">
      <alignment horizontal="center" vertical="top" wrapText="1" shrinkToFit="1"/>
    </xf>
    <xf numFmtId="0" fontId="1" fillId="2" borderId="10" xfId="0" applyFont="1" applyFill="1" applyBorder="1" applyAlignment="1" applyProtection="1">
      <alignment horizontal="center" vertical="top" wrapText="1" shrinkToFit="1"/>
    </xf>
    <xf numFmtId="0" fontId="1" fillId="2" borderId="6" xfId="0" applyFont="1" applyFill="1" applyBorder="1" applyAlignment="1" applyProtection="1">
      <alignment horizontal="center" vertical="top" wrapText="1" shrinkToFit="1"/>
    </xf>
    <xf numFmtId="0" fontId="7" fillId="2" borderId="2" xfId="0" applyFont="1" applyFill="1" applyBorder="1" applyAlignment="1" applyProtection="1">
      <alignment horizontal="left" vertical="top" wrapText="1" shrinkToFit="1"/>
    </xf>
    <xf numFmtId="0" fontId="7" fillId="2" borderId="4" xfId="0" applyFont="1" applyFill="1" applyBorder="1" applyAlignment="1" applyProtection="1">
      <alignment horizontal="left" vertical="top" wrapText="1" shrinkToFit="1"/>
    </xf>
    <xf numFmtId="0" fontId="7" fillId="2" borderId="3" xfId="0" applyFont="1" applyFill="1" applyBorder="1" applyAlignment="1" applyProtection="1">
      <alignment horizontal="left" vertical="top" wrapText="1" shrinkToFit="1"/>
    </xf>
    <xf numFmtId="49" fontId="1" fillId="4" borderId="2" xfId="0" applyNumberFormat="1" applyFont="1" applyFill="1" applyBorder="1" applyAlignment="1" applyProtection="1">
      <alignment horizontal="center" wrapText="1" shrinkToFit="1"/>
    </xf>
    <xf numFmtId="49" fontId="1" fillId="4" borderId="4" xfId="0" applyNumberFormat="1" applyFont="1" applyFill="1" applyBorder="1" applyAlignment="1" applyProtection="1">
      <alignment horizontal="center" wrapText="1" shrinkToFit="1"/>
    </xf>
    <xf numFmtId="49" fontId="1" fillId="4" borderId="3" xfId="0" applyNumberFormat="1" applyFont="1" applyFill="1" applyBorder="1" applyAlignment="1" applyProtection="1">
      <alignment horizontal="center" wrapText="1" shrinkToFit="1"/>
    </xf>
    <xf numFmtId="0" fontId="1" fillId="7" borderId="2" xfId="0" applyNumberFormat="1" applyFont="1" applyFill="1" applyBorder="1" applyAlignment="1" applyProtection="1">
      <alignment horizontal="center" wrapText="1" shrinkToFit="1"/>
    </xf>
    <xf numFmtId="0" fontId="1" fillId="7" borderId="4" xfId="0" applyNumberFormat="1" applyFont="1" applyFill="1" applyBorder="1" applyAlignment="1" applyProtection="1">
      <alignment horizontal="center" wrapText="1" shrinkToFit="1"/>
    </xf>
    <xf numFmtId="0" fontId="1" fillId="7" borderId="3" xfId="0" applyNumberFormat="1" applyFont="1" applyFill="1" applyBorder="1" applyAlignment="1" applyProtection="1">
      <alignment horizontal="center" wrapText="1" shrinkToFit="1"/>
    </xf>
    <xf numFmtId="0" fontId="7" fillId="2" borderId="2" xfId="0" applyFont="1" applyFill="1" applyBorder="1" applyAlignment="1" applyProtection="1">
      <alignment horizontal="right" vertical="top" wrapText="1" shrinkToFit="1"/>
    </xf>
    <xf numFmtId="0" fontId="7" fillId="2" borderId="4" xfId="0" applyFont="1" applyFill="1" applyBorder="1" applyAlignment="1" applyProtection="1">
      <alignment horizontal="right" vertical="top" wrapText="1" shrinkToFit="1"/>
    </xf>
    <xf numFmtId="0" fontId="7" fillId="2" borderId="3" xfId="0" applyFont="1" applyFill="1" applyBorder="1" applyAlignment="1" applyProtection="1">
      <alignment horizontal="right" vertical="top" wrapText="1" shrinkToFit="1"/>
    </xf>
    <xf numFmtId="0" fontId="7" fillId="2" borderId="1" xfId="0" applyFont="1" applyFill="1" applyBorder="1" applyAlignment="1" applyProtection="1">
      <alignment horizontal="center" vertical="center" wrapText="1" shrinkToFit="1"/>
    </xf>
    <xf numFmtId="0" fontId="7" fillId="2" borderId="1" xfId="0" applyFont="1" applyFill="1" applyBorder="1" applyAlignment="1" applyProtection="1">
      <alignment horizontal="right" vertical="top" wrapText="1" shrinkToFit="1"/>
    </xf>
    <xf numFmtId="0" fontId="11" fillId="2" borderId="2" xfId="0" applyFont="1" applyFill="1" applyBorder="1" applyAlignment="1" applyProtection="1">
      <alignment horizontal="left" vertical="top" wrapText="1" shrinkToFit="1"/>
    </xf>
    <xf numFmtId="0" fontId="11" fillId="2" borderId="4" xfId="0" applyFont="1" applyFill="1" applyBorder="1" applyAlignment="1" applyProtection="1">
      <alignment horizontal="left" vertical="top" wrapText="1" shrinkToFit="1"/>
    </xf>
    <xf numFmtId="0" fontId="11" fillId="2" borderId="3" xfId="0" applyFont="1" applyFill="1" applyBorder="1" applyAlignment="1" applyProtection="1">
      <alignment horizontal="left" vertical="top" wrapText="1" shrinkToFit="1"/>
    </xf>
    <xf numFmtId="0" fontId="12" fillId="2" borderId="2" xfId="0" applyFont="1" applyFill="1" applyBorder="1" applyAlignment="1" applyProtection="1">
      <alignment horizontal="left" vertical="top" wrapText="1" shrinkToFit="1"/>
    </xf>
    <xf numFmtId="0" fontId="12" fillId="2" borderId="4" xfId="0" applyFont="1" applyFill="1" applyBorder="1" applyAlignment="1" applyProtection="1">
      <alignment horizontal="left" vertical="top" wrapText="1" shrinkToFit="1"/>
    </xf>
    <xf numFmtId="0" fontId="12" fillId="2" borderId="3" xfId="0" applyFont="1" applyFill="1" applyBorder="1" applyAlignment="1" applyProtection="1">
      <alignment horizontal="left" vertical="top" wrapText="1" shrinkToFit="1"/>
    </xf>
    <xf numFmtId="0" fontId="12" fillId="2" borderId="9" xfId="0" applyFont="1" applyFill="1" applyBorder="1" applyAlignment="1" applyProtection="1">
      <alignment horizontal="center" vertical="top" wrapText="1" shrinkToFit="1"/>
    </xf>
    <xf numFmtId="0" fontId="12" fillId="2" borderId="10" xfId="0" applyFont="1" applyFill="1" applyBorder="1" applyAlignment="1" applyProtection="1">
      <alignment horizontal="center" vertical="top" wrapText="1" shrinkToFit="1"/>
    </xf>
    <xf numFmtId="0" fontId="12" fillId="2" borderId="6" xfId="0" applyFont="1" applyFill="1" applyBorder="1" applyAlignment="1" applyProtection="1">
      <alignment horizontal="center" vertical="top" wrapText="1" shrinkToFit="1"/>
    </xf>
    <xf numFmtId="0" fontId="7" fillId="2" borderId="1" xfId="0" applyFont="1" applyFill="1" applyBorder="1" applyAlignment="1" applyProtection="1">
      <alignment horizontal="left" vertical="top" wrapText="1" shrinkToFit="1"/>
    </xf>
    <xf numFmtId="49" fontId="11" fillId="4" borderId="2" xfId="0" applyNumberFormat="1" applyFont="1" applyFill="1" applyBorder="1" applyAlignment="1" applyProtection="1">
      <alignment horizontal="center" wrapText="1" shrinkToFit="1"/>
    </xf>
    <xf numFmtId="49" fontId="11" fillId="4" borderId="4" xfId="0" applyNumberFormat="1" applyFont="1" applyFill="1" applyBorder="1" applyAlignment="1" applyProtection="1">
      <alignment horizontal="center" wrapText="1" shrinkToFit="1"/>
    </xf>
    <xf numFmtId="49" fontId="11" fillId="4" borderId="3" xfId="0" applyNumberFormat="1" applyFont="1" applyFill="1" applyBorder="1" applyAlignment="1" applyProtection="1">
      <alignment horizontal="center" wrapText="1" shrinkToFit="1"/>
    </xf>
    <xf numFmtId="0" fontId="11" fillId="7" borderId="2" xfId="0" applyNumberFormat="1" applyFont="1" applyFill="1" applyBorder="1" applyAlignment="1" applyProtection="1">
      <alignment horizontal="center" wrapText="1" shrinkToFit="1"/>
    </xf>
    <xf numFmtId="0" fontId="11" fillId="7" borderId="4" xfId="0" applyNumberFormat="1" applyFont="1" applyFill="1" applyBorder="1" applyAlignment="1" applyProtection="1">
      <alignment horizontal="center" wrapText="1" shrinkToFit="1"/>
    </xf>
    <xf numFmtId="0" fontId="11" fillId="7" borderId="3" xfId="0" applyNumberFormat="1" applyFont="1" applyFill="1" applyBorder="1" applyAlignment="1" applyProtection="1">
      <alignment horizontal="center" wrapText="1" shrinkToFit="1"/>
    </xf>
    <xf numFmtId="0" fontId="12" fillId="2" borderId="1" xfId="0" applyFont="1" applyFill="1" applyBorder="1" applyAlignment="1" applyProtection="1">
      <alignment horizontal="center" vertical="top" wrapText="1" shrinkToFit="1"/>
    </xf>
    <xf numFmtId="0" fontId="12" fillId="2" borderId="2" xfId="0" applyFont="1" applyFill="1" applyBorder="1" applyAlignment="1" applyProtection="1">
      <alignment horizontal="left" vertical="center" wrapText="1" shrinkToFit="1"/>
    </xf>
    <xf numFmtId="0" fontId="12" fillId="2" borderId="4" xfId="0" applyFont="1" applyFill="1" applyBorder="1" applyAlignment="1" applyProtection="1">
      <alignment horizontal="left" vertical="center" wrapText="1" shrinkToFit="1"/>
    </xf>
    <xf numFmtId="0" fontId="12" fillId="2" borderId="3" xfId="0" applyFont="1" applyFill="1" applyBorder="1" applyAlignment="1" applyProtection="1">
      <alignment horizontal="left" vertical="center" wrapText="1" shrinkToFit="1"/>
    </xf>
    <xf numFmtId="0" fontId="12" fillId="2" borderId="2" xfId="0" applyFont="1" applyFill="1" applyBorder="1" applyAlignment="1" applyProtection="1">
      <alignment horizontal="right" vertical="center" wrapText="1" shrinkToFit="1"/>
    </xf>
    <xf numFmtId="0" fontId="12" fillId="2" borderId="4" xfId="0" applyFont="1" applyFill="1" applyBorder="1" applyAlignment="1" applyProtection="1">
      <alignment horizontal="right" vertical="center" wrapText="1" shrinkToFit="1"/>
    </xf>
    <xf numFmtId="0" fontId="12" fillId="2" borderId="3" xfId="0" applyFont="1" applyFill="1" applyBorder="1" applyAlignment="1" applyProtection="1">
      <alignment horizontal="right" vertical="center" wrapText="1" shrinkToFit="1"/>
    </xf>
    <xf numFmtId="0" fontId="7" fillId="2" borderId="4" xfId="0" applyFont="1" applyFill="1" applyBorder="1" applyAlignment="1" applyProtection="1">
      <alignment horizontal="center" vertical="top" wrapText="1" shrinkToFit="1"/>
    </xf>
    <xf numFmtId="0" fontId="1" fillId="2" borderId="4" xfId="0" applyFont="1" applyFill="1" applyBorder="1" applyAlignment="1" applyProtection="1">
      <alignment horizontal="left" vertical="top" wrapText="1" shrinkToFit="1"/>
    </xf>
    <xf numFmtId="0" fontId="1" fillId="2" borderId="1" xfId="0" applyFont="1" applyFill="1" applyBorder="1" applyAlignment="1" applyProtection="1">
      <alignment horizontal="left" vertical="top" wrapText="1" shrinkToFit="1"/>
    </xf>
    <xf numFmtId="0" fontId="7" fillId="2" borderId="9" xfId="0" applyFont="1" applyFill="1" applyBorder="1" applyAlignment="1" applyProtection="1">
      <alignment horizontal="center" vertical="top" wrapText="1" shrinkToFit="1"/>
    </xf>
    <xf numFmtId="0" fontId="7" fillId="2" borderId="10" xfId="0" applyFont="1" applyFill="1" applyBorder="1" applyAlignment="1" applyProtection="1">
      <alignment horizontal="center" vertical="top" wrapText="1" shrinkToFit="1"/>
    </xf>
    <xf numFmtId="0" fontId="7" fillId="2" borderId="6" xfId="0" applyFont="1" applyFill="1" applyBorder="1" applyAlignment="1" applyProtection="1">
      <alignment horizontal="center" vertical="top" wrapText="1" shrinkToFit="1"/>
    </xf>
    <xf numFmtId="0" fontId="19" fillId="2" borderId="4" xfId="0" applyFont="1" applyFill="1" applyBorder="1" applyAlignment="1" applyProtection="1">
      <alignment horizontal="center" vertical="top" wrapText="1" shrinkToFit="1"/>
    </xf>
    <xf numFmtId="0" fontId="19" fillId="2" borderId="3" xfId="0" applyFont="1" applyFill="1" applyBorder="1" applyAlignment="1" applyProtection="1">
      <alignment horizontal="center" vertical="top" wrapText="1" shrinkToFit="1"/>
    </xf>
    <xf numFmtId="0" fontId="7" fillId="2" borderId="8" xfId="0" applyFont="1" applyFill="1" applyBorder="1" applyAlignment="1" applyProtection="1">
      <alignment horizontal="center" vertical="center" wrapText="1"/>
    </xf>
    <xf numFmtId="0" fontId="7" fillId="2" borderId="5" xfId="0" applyFont="1" applyFill="1" applyBorder="1" applyAlignment="1" applyProtection="1">
      <alignment horizontal="center" vertical="center" wrapText="1"/>
    </xf>
    <xf numFmtId="0" fontId="7" fillId="2" borderId="11" xfId="0" applyFont="1" applyFill="1" applyBorder="1" applyAlignment="1" applyProtection="1">
      <alignment horizontal="center" vertical="center" wrapText="1"/>
    </xf>
    <xf numFmtId="0" fontId="7" fillId="2" borderId="2" xfId="0" applyFont="1" applyFill="1" applyBorder="1" applyAlignment="1" applyProtection="1">
      <alignment horizontal="center" vertical="center" wrapText="1" shrinkToFit="1"/>
    </xf>
    <xf numFmtId="0" fontId="7" fillId="2" borderId="4" xfId="0" applyFont="1" applyFill="1" applyBorder="1" applyAlignment="1" applyProtection="1">
      <alignment horizontal="center" vertical="center" wrapText="1" shrinkToFit="1"/>
    </xf>
    <xf numFmtId="0" fontId="7" fillId="2" borderId="3" xfId="0" applyFont="1" applyFill="1" applyBorder="1" applyAlignment="1" applyProtection="1">
      <alignment horizontal="center" vertical="center" wrapText="1" shrinkToFit="1"/>
    </xf>
    <xf numFmtId="4" fontId="7" fillId="2" borderId="2" xfId="0" applyNumberFormat="1" applyFont="1" applyFill="1" applyBorder="1" applyAlignment="1" applyProtection="1">
      <alignment horizontal="center" wrapText="1" shrinkToFit="1"/>
    </xf>
    <xf numFmtId="4" fontId="7" fillId="2" borderId="4" xfId="0" applyNumberFormat="1" applyFont="1" applyFill="1" applyBorder="1" applyAlignment="1" applyProtection="1">
      <alignment horizontal="center" wrapText="1" shrinkToFit="1"/>
    </xf>
    <xf numFmtId="4" fontId="7" fillId="2" borderId="3" xfId="0" applyNumberFormat="1" applyFont="1" applyFill="1" applyBorder="1" applyAlignment="1" applyProtection="1">
      <alignment horizontal="center" wrapText="1" shrinkToFit="1"/>
    </xf>
    <xf numFmtId="0" fontId="7" fillId="2" borderId="2" xfId="0" applyFont="1" applyFill="1" applyBorder="1" applyAlignment="1" applyProtection="1">
      <alignment horizontal="left"/>
    </xf>
    <xf numFmtId="0" fontId="7" fillId="2" borderId="4" xfId="0" applyFont="1" applyFill="1" applyBorder="1" applyAlignment="1" applyProtection="1">
      <alignment horizontal="left"/>
    </xf>
    <xf numFmtId="0" fontId="7" fillId="2" borderId="3" xfId="0" applyFont="1" applyFill="1" applyBorder="1" applyAlignment="1" applyProtection="1">
      <alignment horizontal="left"/>
    </xf>
    <xf numFmtId="0" fontId="7" fillId="2" borderId="2" xfId="0" applyFont="1" applyFill="1" applyBorder="1" applyAlignment="1" applyProtection="1">
      <alignment horizontal="center"/>
    </xf>
    <xf numFmtId="0" fontId="7" fillId="2" borderId="4" xfId="0" applyFont="1" applyFill="1" applyBorder="1" applyAlignment="1" applyProtection="1">
      <alignment horizontal="center"/>
    </xf>
    <xf numFmtId="0" fontId="7" fillId="2" borderId="3" xfId="0" applyFont="1" applyFill="1" applyBorder="1" applyAlignment="1" applyProtection="1">
      <alignment horizontal="center"/>
    </xf>
    <xf numFmtId="0" fontId="1" fillId="6" borderId="9" xfId="0" applyFont="1" applyFill="1" applyBorder="1" applyAlignment="1" applyProtection="1">
      <alignment horizontal="center" vertical="top" wrapText="1" shrinkToFit="1"/>
      <protection locked="0"/>
    </xf>
    <xf numFmtId="0" fontId="1" fillId="6" borderId="10" xfId="0" applyFont="1" applyFill="1" applyBorder="1" applyAlignment="1" applyProtection="1">
      <alignment horizontal="center" vertical="top" wrapText="1" shrinkToFit="1"/>
      <protection locked="0"/>
    </xf>
    <xf numFmtId="0" fontId="1" fillId="6" borderId="6" xfId="0" applyFont="1" applyFill="1" applyBorder="1" applyAlignment="1" applyProtection="1">
      <alignment horizontal="center" vertical="top" wrapText="1" shrinkToFit="1"/>
      <protection locked="0"/>
    </xf>
    <xf numFmtId="0" fontId="1" fillId="13" borderId="1" xfId="0" applyFont="1" applyFill="1" applyBorder="1" applyAlignment="1" applyProtection="1">
      <alignment horizontal="center" vertical="center" wrapText="1" shrinkToFit="1"/>
    </xf>
    <xf numFmtId="4" fontId="7" fillId="2" borderId="2" xfId="0" applyNumberFormat="1" applyFont="1" applyFill="1" applyBorder="1" applyAlignment="1" applyProtection="1">
      <alignment horizontal="left" wrapText="1" shrinkToFit="1"/>
    </xf>
    <xf numFmtId="4" fontId="7" fillId="2" borderId="4" xfId="0" applyNumberFormat="1" applyFont="1" applyFill="1" applyBorder="1" applyAlignment="1" applyProtection="1">
      <alignment horizontal="left" wrapText="1" shrinkToFit="1"/>
    </xf>
    <xf numFmtId="4" fontId="7" fillId="2" borderId="3" xfId="0" applyNumberFormat="1" applyFont="1" applyFill="1" applyBorder="1" applyAlignment="1" applyProtection="1">
      <alignment horizontal="left" wrapText="1" shrinkToFit="1"/>
    </xf>
    <xf numFmtId="0" fontId="0" fillId="0" borderId="4" xfId="0" applyBorder="1" applyAlignment="1">
      <alignment horizontal="left" vertical="top" wrapText="1" shrinkToFit="1"/>
    </xf>
    <xf numFmtId="0" fontId="0" fillId="0" borderId="0" xfId="0" applyAlignment="1">
      <alignment horizontal="center"/>
    </xf>
    <xf numFmtId="0" fontId="0" fillId="0" borderId="3" xfId="0" applyBorder="1" applyAlignment="1">
      <alignment horizontal="left" vertical="top" wrapText="1" shrinkToFit="1"/>
    </xf>
    <xf numFmtId="0" fontId="7" fillId="2" borderId="12" xfId="0" applyFont="1" applyFill="1" applyBorder="1" applyAlignment="1" applyProtection="1">
      <alignment horizontal="left"/>
    </xf>
    <xf numFmtId="0" fontId="7" fillId="2" borderId="13" xfId="0" applyFont="1" applyFill="1" applyBorder="1" applyAlignment="1" applyProtection="1">
      <alignment horizontal="left"/>
    </xf>
    <xf numFmtId="0" fontId="7" fillId="2" borderId="14" xfId="0" applyFont="1" applyFill="1" applyBorder="1" applyAlignment="1" applyProtection="1">
      <alignment horizontal="left"/>
    </xf>
    <xf numFmtId="0" fontId="7" fillId="2" borderId="15" xfId="0" applyFont="1" applyFill="1" applyBorder="1" applyAlignment="1" applyProtection="1">
      <alignment horizontal="center" vertical="top" wrapText="1" shrinkToFit="1"/>
    </xf>
    <xf numFmtId="0" fontId="7" fillId="2" borderId="16" xfId="0" applyFont="1" applyFill="1" applyBorder="1" applyAlignment="1" applyProtection="1">
      <alignment horizontal="left" vertical="top" wrapText="1" shrinkToFit="1"/>
    </xf>
    <xf numFmtId="0" fontId="7" fillId="2" borderId="17" xfId="0" applyFont="1" applyFill="1" applyBorder="1" applyAlignment="1" applyProtection="1">
      <alignment horizontal="left" vertical="top" wrapText="1" shrinkToFit="1"/>
    </xf>
    <xf numFmtId="0" fontId="7" fillId="2" borderId="17" xfId="0" applyFont="1" applyFill="1" applyBorder="1" applyAlignment="1" applyProtection="1">
      <alignment horizontal="center" vertical="top" wrapText="1" shrinkToFit="1"/>
    </xf>
    <xf numFmtId="0" fontId="22" fillId="0" borderId="0" xfId="0" applyFont="1"/>
    <xf numFmtId="0" fontId="23" fillId="12" borderId="0" xfId="0" applyFont="1" applyFill="1" applyAlignment="1">
      <alignment horizontal="center"/>
    </xf>
    <xf numFmtId="0" fontId="21" fillId="0" borderId="0" xfId="0" applyFont="1" applyProtection="1"/>
  </cellXfs>
  <cellStyles count="9">
    <cellStyle name="Comma 2" xfId="1"/>
    <cellStyle name="Currency 2" xfId="2"/>
    <cellStyle name="Hyperlink" xfId="3" builtinId="8"/>
    <cellStyle name="Hyperlink 2" xfId="4"/>
    <cellStyle name="Normal" xfId="0" builtinId="0"/>
    <cellStyle name="Normal 2" xfId="5"/>
    <cellStyle name="Normal 2 2" xfId="6"/>
    <cellStyle name="Normal 2_Derivatives-Dom" xfId="7"/>
    <cellStyle name="Normal 3" xfId="8"/>
  </cellStyles>
  <dxfs count="0"/>
  <tableStyles count="0" defaultTableStyle="TableStyleMedium9" defaultPivotStyle="PivotStyleLight16"/>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externalLinks/externalLink1.xml"
                 Type="http://schemas.openxmlformats.org/officeDocument/2006/relationships/externalLink"/>
   <Relationship Id="rId26"
                 Target="theme/theme1.xml"
                 Type="http://schemas.openxmlformats.org/officeDocument/2006/relationships/theme"/>
   <Relationship Id="rId27"
                 Target="styles.xml"
                 Type="http://schemas.openxmlformats.org/officeDocument/2006/relationships/styles"/>
   <Relationship Id="rId28"
                 Target="sharedStrings.xml"
                 Type="http://schemas.openxmlformats.org/officeDocument/2006/relationships/sharedStrings"/>
   <Relationship Id="rId29"
                 Target="calcChain.xml"
                 Type="http://schemas.openxmlformats.org/officeDocument/2006/relationships/calcChain"/>
   <Relationship Id="rId3"
                 Target="worksheets/sheet3.xml"
                 Type="http://schemas.openxmlformats.org/officeDocument/2006/relationships/worksheet"/>
   <Relationship Id="rId30"
                 Target="../customXml/item1.xml"
                 Type="http://schemas.openxmlformats.org/officeDocument/2006/relationships/customXml"/>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externalLinks/_rels/externalLink1.xml.rels><?xml version="1.0" encoding="UTF-8" standalone="yes"?>
<Relationships xmlns="http://schemas.openxmlformats.org/package/2006/relationships">
   <Relationship Id="rId1"
                 Target="/Users/Myiris/Desktop/with%20dynamic/STDL%202003/iFile/iFileSTDL.xls"
                 TargetMode="External"
                 Type="http://schemas.openxmlformats.org/officeDocument/2006/relationships/externalLinkPath"/>
</Relationships>

</file>

<file path=xl/externalLinks/externalLink1.xml><?xml version="1.0" encoding="utf-8"?>
<externalLink xmlns="http://schemas.openxmlformats.org/spreadsheetml/2006/main">
  <externalBook xmlns:r="http://schemas.openxmlformats.org/officeDocument/2006/relationships" r:id="rId1">
    <sheetNames>
      <sheetName val="MainSheet"/>
      <sheetName val="StartUp"/>
      <sheetName val="Data"/>
      <sheetName val="+FootnoteTexts"/>
      <sheetName val="+Elements"/>
      <sheetName val="Page-1"/>
      <sheetName val="Domestic Operations"/>
      <sheetName val="Overseas Operations"/>
      <sheetName val="Summarized Overseas Position"/>
      <sheetName val="Outflows"/>
      <sheetName val="Inflows"/>
      <sheetName val="StartUpDataSheet"/>
      <sheetName val="+Lineitems"/>
    </sheetNames>
    <sheetDataSet>
      <sheetData sheetId="0"/>
      <sheetData sheetId="1">
        <row r="1">
          <cell r="K1" t="str">
            <v>Afghanistan, Afghanis</v>
          </cell>
          <cell r="L1" t="str">
            <v>Actuals</v>
          </cell>
        </row>
        <row r="2">
          <cell r="K2" t="str">
            <v>Albania, Leke</v>
          </cell>
          <cell r="L2" t="str">
            <v>Thousands</v>
          </cell>
        </row>
        <row r="3">
          <cell r="K3" t="str">
            <v>Algeria, Algeria Dinars</v>
          </cell>
          <cell r="L3" t="str">
            <v>Lakhs</v>
          </cell>
        </row>
        <row r="4">
          <cell r="K4" t="str">
            <v>Angola, Kwanza</v>
          </cell>
          <cell r="L4" t="str">
            <v>Millions</v>
          </cell>
        </row>
        <row r="5">
          <cell r="K5" t="str">
            <v>Argentina, Pesos</v>
          </cell>
          <cell r="L5" t="str">
            <v>Crores</v>
          </cell>
        </row>
        <row r="6">
          <cell r="K6" t="str">
            <v>Armenia, Drams</v>
          </cell>
        </row>
        <row r="7">
          <cell r="K7" t="str">
            <v>Aruba, Guilders (also called Florins)</v>
          </cell>
        </row>
        <row r="8">
          <cell r="K8" t="str">
            <v>Australia, Dollars</v>
          </cell>
        </row>
        <row r="9">
          <cell r="K9" t="str">
            <v>Azerbaijan, New Manats</v>
          </cell>
        </row>
        <row r="10">
          <cell r="K10" t="str">
            <v>Bahamas, Dollars</v>
          </cell>
        </row>
        <row r="11">
          <cell r="K11" t="str">
            <v>Bahrain, Dinars</v>
          </cell>
        </row>
        <row r="12">
          <cell r="K12" t="str">
            <v>Bangladesh, Taka</v>
          </cell>
        </row>
        <row r="13">
          <cell r="K13" t="str">
            <v>Barbados, Dollars</v>
          </cell>
        </row>
        <row r="14">
          <cell r="K14" t="str">
            <v>Belarus, Rubles</v>
          </cell>
        </row>
        <row r="15">
          <cell r="K15" t="str">
            <v>Belize, Dollars</v>
          </cell>
        </row>
        <row r="16">
          <cell r="K16" t="str">
            <v>Bermuda, Dollars</v>
          </cell>
        </row>
        <row r="17">
          <cell r="K17" t="str">
            <v>Bhutan, Ngultrum</v>
          </cell>
        </row>
        <row r="18">
          <cell r="K18" t="str">
            <v>Bolivia, Bolivianos</v>
          </cell>
        </row>
        <row r="19">
          <cell r="K19" t="str">
            <v>Bosnia and Herzegovina, Convertible Marka</v>
          </cell>
        </row>
        <row r="20">
          <cell r="K20" t="str">
            <v>Botswana, Pulas</v>
          </cell>
        </row>
        <row r="21">
          <cell r="K21" t="str">
            <v>Brazil, Brazil Real</v>
          </cell>
        </row>
        <row r="22">
          <cell r="K22" t="str">
            <v>Brunei Darussalam, Dollars</v>
          </cell>
        </row>
        <row r="23">
          <cell r="K23" t="str">
            <v>Bulgaria, Leva</v>
          </cell>
        </row>
        <row r="24">
          <cell r="K24" t="str">
            <v>Burundi, Francs</v>
          </cell>
        </row>
        <row r="25">
          <cell r="K25" t="str">
            <v>Cambodia, Riels</v>
          </cell>
        </row>
        <row r="26">
          <cell r="K26" t="str">
            <v>Canada, Dollars</v>
          </cell>
        </row>
        <row r="27">
          <cell r="K27" t="str">
            <v>Cape Verde, Escudos</v>
          </cell>
        </row>
        <row r="28">
          <cell r="K28" t="str">
            <v>Cayman Islands, Dollars</v>
          </cell>
        </row>
        <row r="29">
          <cell r="K29" t="str">
            <v>Chile, Pesos</v>
          </cell>
        </row>
        <row r="30">
          <cell r="K30" t="str">
            <v>China, Yuan Renminbi</v>
          </cell>
        </row>
        <row r="31">
          <cell r="K31" t="str">
            <v>Colombia, Pesos</v>
          </cell>
        </row>
        <row r="32">
          <cell r="K32" t="str">
            <v>Communaute Financiere Africaine BCEAO, Francs</v>
          </cell>
        </row>
        <row r="33">
          <cell r="K33" t="str">
            <v>Communaute Financiere Africaine BEAC, Francs</v>
          </cell>
        </row>
        <row r="34">
          <cell r="K34" t="str">
            <v>Comoros, Francs</v>
          </cell>
        </row>
        <row r="35">
          <cell r="K35" t="str">
            <v>Comptoirs Francais du Pacifique Francs</v>
          </cell>
        </row>
        <row r="36">
          <cell r="K36" t="str">
            <v>Congo/Kinshasa, Congolese Francs</v>
          </cell>
        </row>
        <row r="37">
          <cell r="K37" t="str">
            <v>Costa Rica, Colones</v>
          </cell>
        </row>
        <row r="38">
          <cell r="K38" t="str">
            <v>Croatia, Kuna</v>
          </cell>
        </row>
        <row r="39">
          <cell r="K39" t="str">
            <v>Cuba, Pesos</v>
          </cell>
        </row>
        <row r="40">
          <cell r="K40" t="str">
            <v>Cyprus, Pounds (expires 2008-Jan-31)</v>
          </cell>
        </row>
        <row r="41">
          <cell r="K41" t="str">
            <v>Czech Republic, Koruny</v>
          </cell>
        </row>
        <row r="42">
          <cell r="K42" t="str">
            <v>Denmark, Kroner</v>
          </cell>
        </row>
        <row r="43">
          <cell r="K43" t="str">
            <v>Djibouti, Francs</v>
          </cell>
        </row>
        <row r="44">
          <cell r="K44" t="str">
            <v>Dominican Republic, Pesos</v>
          </cell>
        </row>
        <row r="45">
          <cell r="K45" t="str">
            <v>East Caribbean Dollars</v>
          </cell>
        </row>
        <row r="46">
          <cell r="K46" t="str">
            <v>Egypt, Pounds</v>
          </cell>
        </row>
        <row r="47">
          <cell r="K47" t="str">
            <v>El Salvador, Colones</v>
          </cell>
        </row>
        <row r="48">
          <cell r="K48" t="str">
            <v>Eritrea, Nakfa</v>
          </cell>
        </row>
        <row r="49">
          <cell r="K49" t="str">
            <v>Estonia, Krooni</v>
          </cell>
        </row>
        <row r="50">
          <cell r="K50" t="str">
            <v>Ethiopia, Birr</v>
          </cell>
        </row>
        <row r="51">
          <cell r="K51" t="str">
            <v>Euro Member Countries, Euro</v>
          </cell>
        </row>
        <row r="52">
          <cell r="K52" t="str">
            <v>Falkland Islands (Malvinas), Pounds</v>
          </cell>
        </row>
        <row r="53">
          <cell r="K53" t="str">
            <v>Fiji, Dollars</v>
          </cell>
        </row>
        <row r="54">
          <cell r="K54" t="str">
            <v>Gambia, Dalasi</v>
          </cell>
        </row>
        <row r="55">
          <cell r="K55" t="str">
            <v>Georgia, Lari</v>
          </cell>
        </row>
        <row r="56">
          <cell r="K56" t="str">
            <v>Ghana, Cedis</v>
          </cell>
        </row>
        <row r="57">
          <cell r="K57" t="str">
            <v>Gibraltar, Pounds</v>
          </cell>
        </row>
        <row r="58">
          <cell r="K58" t="str">
            <v>Gold, Ounces</v>
          </cell>
        </row>
        <row r="59">
          <cell r="K59" t="str">
            <v>Guatemala, Quetzales</v>
          </cell>
        </row>
        <row r="60">
          <cell r="K60" t="str">
            <v>Guernsey, Pounds</v>
          </cell>
        </row>
        <row r="61">
          <cell r="K61" t="str">
            <v>Guinea, Francs</v>
          </cell>
        </row>
        <row r="62">
          <cell r="K62" t="str">
            <v>Guyana, Dollars</v>
          </cell>
        </row>
        <row r="63">
          <cell r="K63" t="str">
            <v>Haiti, Gourdes</v>
          </cell>
        </row>
        <row r="64">
          <cell r="K64" t="str">
            <v>Honduras, Lempiras</v>
          </cell>
        </row>
        <row r="65">
          <cell r="K65" t="str">
            <v>Hong Kong, Dollars</v>
          </cell>
        </row>
        <row r="66">
          <cell r="K66" t="str">
            <v>Hungary, Forint</v>
          </cell>
        </row>
        <row r="67">
          <cell r="K67" t="str">
            <v>Iceland, Kronur</v>
          </cell>
        </row>
        <row r="68">
          <cell r="K68" t="str">
            <v>India, Rupees</v>
          </cell>
        </row>
        <row r="69">
          <cell r="K69" t="str">
            <v>Indonesia, Rupiahs</v>
          </cell>
        </row>
        <row r="70">
          <cell r="K70" t="str">
            <v>International Monetary Fund (IMF) Special Drawing Rights</v>
          </cell>
        </row>
        <row r="71">
          <cell r="K71" t="str">
            <v>Iran, Rials</v>
          </cell>
        </row>
        <row r="72">
          <cell r="K72" t="str">
            <v>Iraq, Dinars</v>
          </cell>
        </row>
        <row r="73">
          <cell r="K73" t="str">
            <v>Isle of Man, Pounds</v>
          </cell>
        </row>
        <row r="74">
          <cell r="K74" t="str">
            <v>Israel, New Shekels</v>
          </cell>
        </row>
        <row r="75">
          <cell r="K75" t="str">
            <v>Jamaica, Dollars</v>
          </cell>
        </row>
        <row r="76">
          <cell r="K76" t="str">
            <v>Japan, Yen</v>
          </cell>
        </row>
        <row r="77">
          <cell r="K77" t="str">
            <v>Jersey, Pounds</v>
          </cell>
        </row>
        <row r="78">
          <cell r="K78" t="str">
            <v>Jordan, Dinars</v>
          </cell>
        </row>
        <row r="79">
          <cell r="K79" t="str">
            <v>Kazakhstan, Tenge</v>
          </cell>
        </row>
        <row r="80">
          <cell r="K80" t="str">
            <v>Kenya, Shillings</v>
          </cell>
        </row>
        <row r="81">
          <cell r="K81" t="str">
            <v>Korea (North), Won</v>
          </cell>
        </row>
        <row r="82">
          <cell r="K82" t="str">
            <v>Korea (South), Won</v>
          </cell>
        </row>
        <row r="83">
          <cell r="K83" t="str">
            <v>Kuwait, Dinars</v>
          </cell>
        </row>
        <row r="84">
          <cell r="K84" t="str">
            <v>Kyrgyzstan, Soms</v>
          </cell>
        </row>
        <row r="85">
          <cell r="K85" t="str">
            <v>Laos, Kips</v>
          </cell>
        </row>
        <row r="86">
          <cell r="K86" t="str">
            <v>Latvia, Lati</v>
          </cell>
        </row>
        <row r="87">
          <cell r="K87" t="str">
            <v>Lebanon, Pounds</v>
          </cell>
        </row>
        <row r="88">
          <cell r="K88" t="str">
            <v>Lesotho, Maloti</v>
          </cell>
        </row>
        <row r="89">
          <cell r="K89" t="str">
            <v>Liberia, Dollars</v>
          </cell>
        </row>
        <row r="90">
          <cell r="K90" t="str">
            <v>Libya, Dinars</v>
          </cell>
        </row>
        <row r="91">
          <cell r="K91" t="str">
            <v>Lithuania, Litai</v>
          </cell>
        </row>
        <row r="92">
          <cell r="K92" t="str">
            <v>Macau, Patacas</v>
          </cell>
        </row>
        <row r="93">
          <cell r="K93" t="str">
            <v>Macedonia, Denars</v>
          </cell>
        </row>
        <row r="94">
          <cell r="K94" t="str">
            <v>Madagascar, Ariary</v>
          </cell>
        </row>
        <row r="95">
          <cell r="K95" t="str">
            <v>Malawi, Kwachas</v>
          </cell>
        </row>
        <row r="96">
          <cell r="K96" t="str">
            <v>Malaysia, Ringgits</v>
          </cell>
        </row>
        <row r="97">
          <cell r="K97" t="str">
            <v>Maldives (Maldive Islands), Rufiyaa</v>
          </cell>
        </row>
        <row r="98">
          <cell r="K98" t="str">
            <v>Malta, Liri (expires 2008-Jan-31)</v>
          </cell>
        </row>
        <row r="99">
          <cell r="K99" t="str">
            <v>Mauritania, Ouguiyas</v>
          </cell>
        </row>
        <row r="100">
          <cell r="K100" t="str">
            <v>Mauritius, Rupees</v>
          </cell>
        </row>
        <row r="101">
          <cell r="K101" t="str">
            <v>Mexico, Pesos</v>
          </cell>
        </row>
        <row r="102">
          <cell r="K102" t="str">
            <v>Moldova, Lei</v>
          </cell>
        </row>
        <row r="103">
          <cell r="K103" t="str">
            <v>Mongolia, Tugriks</v>
          </cell>
        </row>
        <row r="104">
          <cell r="K104" t="str">
            <v>Morocco, Dirhams</v>
          </cell>
        </row>
        <row r="105">
          <cell r="K105" t="str">
            <v>Mozambique, Meticais</v>
          </cell>
        </row>
        <row r="106">
          <cell r="K106" t="str">
            <v>Myanmar (Burma), Kyats</v>
          </cell>
        </row>
        <row r="107">
          <cell r="K107" t="str">
            <v>Namibia, Dollars</v>
          </cell>
        </row>
        <row r="108">
          <cell r="K108" t="str">
            <v>Nepal, Nepal Rupees</v>
          </cell>
        </row>
        <row r="109">
          <cell r="K109" t="str">
            <v>Netherlands Antilles, Guilders (also called Florins)</v>
          </cell>
        </row>
        <row r="110">
          <cell r="K110" t="str">
            <v>New Zealand, Dollars</v>
          </cell>
        </row>
        <row r="111">
          <cell r="K111" t="str">
            <v>Nicaragua, Cordobas</v>
          </cell>
        </row>
        <row r="112">
          <cell r="K112" t="str">
            <v>Nigeria, Nairas</v>
          </cell>
        </row>
        <row r="113">
          <cell r="K113" t="str">
            <v>Norway, Krone</v>
          </cell>
        </row>
        <row r="114">
          <cell r="K114" t="str">
            <v>Oman, Rials</v>
          </cell>
        </row>
        <row r="115">
          <cell r="K115" t="str">
            <v>Pakistan, Rupees</v>
          </cell>
        </row>
        <row r="116">
          <cell r="K116" t="str">
            <v>Palladium Ounces</v>
          </cell>
        </row>
        <row r="117">
          <cell r="K117" t="str">
            <v>Panama, Balboa</v>
          </cell>
        </row>
        <row r="118">
          <cell r="K118" t="str">
            <v>Papua New Guinea, Kina</v>
          </cell>
        </row>
        <row r="119">
          <cell r="K119" t="str">
            <v>Paraguay, Guarani</v>
          </cell>
        </row>
        <row r="120">
          <cell r="K120" t="str">
            <v>Peru, Nuevos Soles</v>
          </cell>
        </row>
        <row r="121">
          <cell r="K121" t="str">
            <v>Philippines, Pesos</v>
          </cell>
        </row>
        <row r="122">
          <cell r="K122" t="str">
            <v>Platinum, Ounces</v>
          </cell>
        </row>
        <row r="123">
          <cell r="K123" t="str">
            <v>Poland, Zlotych</v>
          </cell>
        </row>
        <row r="124">
          <cell r="K124" t="str">
            <v>Qatar, Rials</v>
          </cell>
        </row>
        <row r="125">
          <cell r="K125" t="str">
            <v>Romania, New Lei</v>
          </cell>
        </row>
        <row r="126">
          <cell r="K126" t="str">
            <v>Russia, Rubles</v>
          </cell>
        </row>
        <row r="127">
          <cell r="K127" t="str">
            <v>Rwanda, Rwanda Francs</v>
          </cell>
        </row>
        <row r="128">
          <cell r="K128" t="str">
            <v>Saint Helena, Pounds</v>
          </cell>
        </row>
        <row r="129">
          <cell r="K129" t="str">
            <v>Samoa, Tala</v>
          </cell>
        </row>
        <row r="130">
          <cell r="K130" t="str">
            <v>Sao Tome and Principe, Dobras</v>
          </cell>
        </row>
        <row r="131">
          <cell r="K131" t="str">
            <v>Saudi Arabia, Riyals</v>
          </cell>
        </row>
        <row r="132">
          <cell r="K132" t="str">
            <v>Seborga, Luigini</v>
          </cell>
        </row>
        <row r="133">
          <cell r="K133" t="str">
            <v>Serbia, Dinars</v>
          </cell>
        </row>
        <row r="134">
          <cell r="K134" t="str">
            <v>Seychelles, Rupees</v>
          </cell>
        </row>
        <row r="135">
          <cell r="K135" t="str">
            <v>Sierra Leone, Leones</v>
          </cell>
        </row>
        <row r="136">
          <cell r="K136" t="str">
            <v>Silver, Ounces</v>
          </cell>
        </row>
        <row r="137">
          <cell r="K137" t="str">
            <v>Singapore, Dollars</v>
          </cell>
        </row>
        <row r="138">
          <cell r="K138" t="str">
            <v>Solomon Islands, Dollars</v>
          </cell>
        </row>
        <row r="139">
          <cell r="K139" t="str">
            <v>Somalia, Shillings</v>
          </cell>
        </row>
        <row r="140">
          <cell r="K140" t="str">
            <v>South Africa, Rand</v>
          </cell>
        </row>
        <row r="141">
          <cell r="K141" t="str">
            <v>Sri Lanka, Rupees</v>
          </cell>
        </row>
        <row r="142">
          <cell r="K142" t="str">
            <v>Sudan, Pounds</v>
          </cell>
        </row>
        <row r="143">
          <cell r="K143" t="str">
            <v>Suriname, Dollars</v>
          </cell>
        </row>
        <row r="144">
          <cell r="K144" t="str">
            <v>Swaziland, Emalangeni</v>
          </cell>
        </row>
        <row r="145">
          <cell r="K145" t="str">
            <v>Sweden, Kronor</v>
          </cell>
        </row>
        <row r="146">
          <cell r="K146" t="str">
            <v>Switzerland, Francs</v>
          </cell>
        </row>
        <row r="147">
          <cell r="K147" t="str">
            <v>Syria, Pounds</v>
          </cell>
        </row>
        <row r="148">
          <cell r="K148" t="str">
            <v>Taiwan, New Dollars</v>
          </cell>
        </row>
        <row r="149">
          <cell r="K149" t="str">
            <v>Tajikistan, Somoni</v>
          </cell>
        </row>
        <row r="150">
          <cell r="K150" t="str">
            <v>Tanzania, Shillings</v>
          </cell>
        </row>
        <row r="151">
          <cell r="K151" t="str">
            <v>Thailand, Baht</v>
          </cell>
        </row>
        <row r="152">
          <cell r="K152" t="str">
            <v>Tonga, Paanga</v>
          </cell>
        </row>
        <row r="153">
          <cell r="K153" t="str">
            <v>Trinidad and Tobago, Dollars</v>
          </cell>
        </row>
        <row r="154">
          <cell r="K154" t="str">
            <v>Tunisia, Dinars</v>
          </cell>
        </row>
        <row r="155">
          <cell r="K155" t="str">
            <v>Turkey, New Lira</v>
          </cell>
        </row>
        <row r="156">
          <cell r="K156" t="str">
            <v>Turkmenistan, Manats</v>
          </cell>
        </row>
        <row r="157">
          <cell r="K157" t="str">
            <v>Tuvalu, Tuvalu Dollars</v>
          </cell>
        </row>
        <row r="158">
          <cell r="K158" t="str">
            <v>Uganda, Shillings</v>
          </cell>
        </row>
        <row r="159">
          <cell r="K159" t="str">
            <v>Ukraine, Hryvnia</v>
          </cell>
        </row>
        <row r="160">
          <cell r="K160" t="str">
            <v>United Arab Emirates, Dirhams</v>
          </cell>
        </row>
        <row r="161">
          <cell r="K161" t="str">
            <v>United Kingdom, Pounds</v>
          </cell>
        </row>
        <row r="162">
          <cell r="K162" t="str">
            <v>United States of America, Dollars</v>
          </cell>
        </row>
        <row r="163">
          <cell r="K163" t="str">
            <v>Uruguay, Pesos</v>
          </cell>
        </row>
        <row r="164">
          <cell r="K164" t="str">
            <v>Uzbekistan, Sums</v>
          </cell>
        </row>
        <row r="165">
          <cell r="K165" t="str">
            <v>Vanuatu, Vatu</v>
          </cell>
        </row>
        <row r="166">
          <cell r="K166" t="str">
            <v>Venezuela, Bolivares (expires 2008-Jun-30)</v>
          </cell>
        </row>
        <row r="167">
          <cell r="K167" t="str">
            <v>Venezuela, Bolivares Fuertes</v>
          </cell>
        </row>
        <row r="168">
          <cell r="K168" t="str">
            <v>Viet Nam, Dong</v>
          </cell>
        </row>
        <row r="169">
          <cell r="K169" t="str">
            <v>Yemen, Rials</v>
          </cell>
        </row>
        <row r="170">
          <cell r="K170" t="str">
            <v>Zambia, Kwacha</v>
          </cell>
        </row>
        <row r="171">
          <cell r="K171" t="str">
            <v>Zimbabwe, Zimbabwe Dollars</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 Id="rId4"
                 Target="../drawings/drawing6.xml"
                 Type="http://schemas.openxmlformats.org/officeDocument/2006/relationships/drawing"/>
</Relationships>

</file>

<file path=xl/worksheets/_rels/sheet11.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vmlDrawing3.vml"
                 Type="http://schemas.openxmlformats.org/officeDocument/2006/relationships/vmlDrawing"/>
   <Relationship Id="rId3"
                 Target="../comments3.xml"
                 Type="http://schemas.openxmlformats.org/officeDocument/2006/relationships/comments"/>
   <Relationship Id="rId4"
                 Target="../drawings/drawing4.xml"
                 Type="http://schemas.openxmlformats.org/officeDocument/2006/relationships/drawing"/>
</Relationships>

</file>

<file path=xl/worksheets/_rels/sheet12.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vmlDrawing4.vml"
                 Type="http://schemas.openxmlformats.org/officeDocument/2006/relationships/vmlDrawing"/>
   <Relationship Id="rId3"
                 Target="../comments4.xml"
                 Type="http://schemas.openxmlformats.org/officeDocument/2006/relationships/comments"/>
   <Relationship Id="rId4"
                 Target="../drawings/drawing3.xml"
                 Type="http://schemas.openxmlformats.org/officeDocument/2006/relationships/drawing"/>
</Relationships>

</file>

<file path=xl/worksheets/_rels/sheet13.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vmlDrawing5.vml"
                 Type="http://schemas.openxmlformats.org/officeDocument/2006/relationships/vmlDrawing"/>
   <Relationship Id="rId3"
                 Target="../comments5.xml"
                 Type="http://schemas.openxmlformats.org/officeDocument/2006/relationships/comments"/>
   <Relationship Id="rId4"
                 Target="../drawings/drawing5.xml"
                 Type="http://schemas.openxmlformats.org/officeDocument/2006/relationships/drawing"/>
</Relationships>

</file>

<file path=xl/worksheets/_rels/sheet14.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vmlDrawing6.vml"
                 Type="http://schemas.openxmlformats.org/officeDocument/2006/relationships/vmlDrawing"/>
   <Relationship Id="rId3"
                 Target="../comments6.xml"
                 Type="http://schemas.openxmlformats.org/officeDocument/2006/relationships/comments"/>
   <Relationship Id="rId4"
                 Target="../drawings/drawing2.xml"
                 Type="http://schemas.openxmlformats.org/officeDocument/2006/relationships/drawing"/>
</Relationships>

</file>

<file path=xl/worksheets/_rels/sheet15.xml.rels><?xml version="1.0" encoding="UTF-8" standalone="yes"?>
<Relationships xmlns="http://schemas.openxmlformats.org/package/2006/relationships">
   <Relationship Id="rId1"
                 Target="../drawings/vmlDrawing7.vml"
                 Type="http://schemas.openxmlformats.org/officeDocument/2006/relationships/vmlDrawing"/>
   <Relationship Id="rId2"
                 Target="../comments7.xml"
                 Type="http://schemas.openxmlformats.org/officeDocument/2006/relationships/comments"/>
</Relationships>

</file>

<file path=xl/worksheets/_rels/sheet16.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vmlDrawing8.vml"
                 Type="http://schemas.openxmlformats.org/officeDocument/2006/relationships/vmlDrawing"/>
   <Relationship Id="rId3"
                 Target="../comments8.xml"
                 Type="http://schemas.openxmlformats.org/officeDocument/2006/relationships/comments"/>
</Relationships>

</file>

<file path=xl/worksheets/_rels/sheet17.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vmlDrawing9.vml"
                 Type="http://schemas.openxmlformats.org/officeDocument/2006/relationships/vmlDrawing"/>
   <Relationship Id="rId3"
                 Target="../comments9.xml"
                 Type="http://schemas.openxmlformats.org/officeDocument/2006/relationships/comments"/>
</Relationships>

</file>

<file path=xl/worksheets/_rels/sheet19.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vmlDrawing10.vml"
                 Type="http://schemas.openxmlformats.org/officeDocument/2006/relationships/vmlDrawing"/>
   <Relationship Id="rId3"
                 Target="../comments10.xml"
                 Type="http://schemas.openxmlformats.org/officeDocument/2006/relationships/comments"/>
</Relationships>

</file>

<file path=xl/worksheets/_rels/sheet2.xml.rels><?xml version="1.0" encoding="UTF-8" standalone="yes"?>
<Relationships xmlns="http://schemas.openxmlformats.org/package/2006/relationships">
   <Relationship Id="rId1"
                 Target="http://www.xe.com/euro.htm"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vmlDrawing11.vml"
                 Type="http://schemas.openxmlformats.org/officeDocument/2006/relationships/vmlDrawing"/>
   <Relationship Id="rId3"
                 Target="../comments11.xml"
                 Type="http://schemas.openxmlformats.org/officeDocument/2006/relationships/comments"/>
</Relationships>

</file>

<file path=xl/worksheets/_rels/sheet21.xml.rels><?xml version="1.0" encoding="UTF-8" standalone="yes"?>
<Relationships xmlns="http://schemas.openxmlformats.org/package/2006/relationships">
   <Relationship Id="rId1"
                 Target="mailto:in-rbi-rep.xsd#in-rbi-rep_AggregateDeposits@http://www.xbrl.org/2003/role/totalLabel"
                 TargetMode="External"
                 Type="http://schemas.openxmlformats.org/officeDocument/2006/relationships/hyperlink"/>
   <Relationship Id="rId2"
                 Target="../drawings/vmlDrawing12.vml"
                 Type="http://schemas.openxmlformats.org/officeDocument/2006/relationships/vmlDrawing"/>
   <Relationship Id="rId3"
                 Target="../comments12.xml"
                 Type="http://schemas.openxmlformats.org/officeDocument/2006/relationships/comments"/>
   <Relationship Id="rId4"
                 Target="../drawings/drawing7.xml"
                 Type="http://schemas.openxmlformats.org/officeDocument/2006/relationships/drawing"/>
</Relationships>

</file>

<file path=xl/worksheets/_rels/sheet22.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vmlDrawing13.vml"
                 Type="http://schemas.openxmlformats.org/officeDocument/2006/relationships/vmlDrawing"/>
   <Relationship Id="rId3"
                 Target="../comments13.xml"
                 Type="http://schemas.openxmlformats.org/officeDocument/2006/relationships/comments"/>
</Relationships>

</file>

<file path=xl/worksheets/_rels/sheet23.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vmlDrawing14.vml"
                 Type="http://schemas.openxmlformats.org/officeDocument/2006/relationships/vmlDrawing"/>
   <Relationship Id="rId3"
                 Target="../comments14.xml"
                 Type="http://schemas.openxmlformats.org/officeDocument/2006/relationships/comments"/>
</Relationships>

</file>

<file path=xl/worksheets/_rels/sheet5.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 Id="rId4"
                 Target="../drawings/drawing1.xml"
                 Type="http://schemas.openxmlformats.org/officeDocument/2006/relationships/drawing"/>
</Relationships>

</file>

<file path=xl/worksheets/sheet1.xml><?xml version="1.0" encoding="utf-8"?>
<worksheet xmlns="http://schemas.openxmlformats.org/spreadsheetml/2006/main" xmlns:r="http://schemas.openxmlformats.org/officeDocument/2006/relationships">
  <sheetPr codeName="Sheet1"/>
  <dimension ref="A1:Z10"/>
  <sheetViews>
    <sheetView windowProtection="1" topLeftCell="H1" workbookViewId="0">
      <selection activeCell="Z1" sqref="Z1"/>
    </sheetView>
  </sheetViews>
  <sheetFormatPr defaultRowHeight="15"/>
  <cols>
    <col min="1" max="1" customWidth="true" style="1" width="199.140625" collapsed="true"/>
    <col min="2" max="16384" style="1" width="9.140625" collapsed="true"/>
  </cols>
  <sheetData>
    <row r="1" spans="1:26" ht="225">
      <c r="A1" s="5" t="s">
        <v>1185</v>
      </c>
      <c r="Z1" s="1" t="s">
        <v>962</v>
      </c>
    </row>
    <row r="6" spans="1:26" ht="90">
      <c r="A6" s="5" t="s">
        <v>961</v>
      </c>
    </row>
    <row r="9" spans="1:26">
      <c r="A9" s="5"/>
    </row>
    <row r="10" spans="1:26">
      <c r="A10" s="5"/>
    </row>
  </sheetData>
  <sheetProtection selectLockedCells="1"/>
  <dataConsolidate/>
  <phoneticPr fontId="0"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sheetPr codeName="Sheet9"/>
  <dimension ref="A1:X305"/>
  <sheetViews>
    <sheetView windowProtection="1"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1097</v>
      </c>
      <c r="B1" s="13"/>
      <c r="C1" s="13"/>
      <c r="D1" s="148" t="s">
        <v>369</v>
      </c>
      <c r="E1" s="148"/>
      <c r="F1" s="148"/>
      <c r="G1" s="148"/>
      <c r="H1" s="148"/>
      <c r="I1" s="148"/>
      <c r="J1" s="148"/>
      <c r="K1" s="148"/>
      <c r="L1" s="148"/>
      <c r="M1" s="148"/>
      <c r="N1" s="148"/>
      <c r="O1" s="148"/>
      <c r="P1" s="148"/>
      <c r="Q1" s="148"/>
    </row>
    <row r="2" spans="1:21" ht="27.95" hidden="1" customHeight="1">
      <c r="A2"/>
      <c r="B2"/>
      <c r="C2"/>
    </row>
    <row r="3" spans="1:21" hidden="1">
      <c r="A3" s="13"/>
      <c r="B3" s="13"/>
      <c r="C3" s="13"/>
      <c r="F3" s="43"/>
      <c r="G3" s="69"/>
      <c r="I3" s="21"/>
    </row>
    <row r="4" spans="1:21">
      <c r="A4" s="13"/>
      <c r="B4" s="13"/>
      <c r="C4" s="13"/>
    </row>
    <row r="5" spans="1:21">
      <c r="A5" s="13"/>
      <c r="B5" s="13"/>
      <c r="C5" s="13"/>
      <c r="G5" s="96" t="s">
        <v>1116</v>
      </c>
    </row>
    <row r="6" spans="1:21" ht="15" customHeight="1">
      <c r="A6" s="131"/>
      <c r="B6" s="131"/>
      <c r="C6" s="133" t="s">
        <v>333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327</v>
      </c>
      <c r="E8" s="131"/>
      <c r="F8" s="131"/>
      <c r="G8" s="131"/>
      <c r="H8" s="131"/>
      <c r="I8" s="131"/>
      <c r="J8" s="131"/>
      <c r="K8" s="131"/>
      <c r="L8" s="26"/>
      <c r="M8" s="26"/>
      <c r="N8" s="26"/>
      <c r="O8" s="26"/>
      <c r="P8" s="26"/>
      <c r="Q8" s="26"/>
      <c r="R8" s="26"/>
      <c r="S8" s="26"/>
      <c r="T8" s="26"/>
      <c r="U8" s="26"/>
    </row>
    <row r="9" spans="1:21" ht="15" hidden="1" customHeight="1">
      <c r="A9" s="131"/>
      <c r="B9" s="131"/>
      <c r="C9" s="131" t="s">
        <v>972</v>
      </c>
      <c r="D9" s="131" t="s">
        <v>284</v>
      </c>
      <c r="E9" s="131" t="s">
        <v>976</v>
      </c>
      <c r="F9" s="131" t="s">
        <v>976</v>
      </c>
      <c r="G9" s="131"/>
      <c r="H9" s="131"/>
      <c r="I9" s="131"/>
      <c r="J9" s="131" t="s">
        <v>971</v>
      </c>
      <c r="K9" s="131" t="s">
        <v>973</v>
      </c>
      <c r="L9" s="26"/>
      <c r="M9" s="26"/>
      <c r="N9" s="26"/>
      <c r="O9" s="26"/>
      <c r="P9" s="26"/>
      <c r="Q9" s="26"/>
      <c r="R9" s="26"/>
      <c r="S9" s="26"/>
      <c r="T9" s="26"/>
      <c r="U9" s="26"/>
    </row>
    <row r="10" spans="1:21">
      <c r="A10" s="131"/>
      <c r="B10" s="131"/>
      <c r="C10" s="131" t="s">
        <v>976</v>
      </c>
      <c r="D10" s="25"/>
      <c r="E10" s="174" t="s">
        <v>321</v>
      </c>
      <c r="F10" s="175"/>
      <c r="G10" s="175"/>
      <c r="H10" s="175"/>
      <c r="I10" s="176"/>
      <c r="J10" s="25"/>
      <c r="K10" s="131"/>
      <c r="L10" s="26"/>
      <c r="M10" s="26"/>
      <c r="N10" s="26"/>
      <c r="O10" s="26"/>
      <c r="P10" s="26"/>
      <c r="Q10" s="26"/>
      <c r="R10" s="26"/>
      <c r="S10" s="26"/>
      <c r="T10" s="26"/>
      <c r="U10" s="26"/>
    </row>
    <row r="11" spans="1:21">
      <c r="A11" s="131"/>
      <c r="B11" s="131"/>
      <c r="C11" s="131" t="s">
        <v>976</v>
      </c>
      <c r="D11" s="25"/>
      <c r="E11" s="171" t="str">
        <f>CONCATENATE("Selected Unit : ",D13)</f>
        <v>USD</v>
      </c>
      <c r="F11" s="172" t="s">
        <v>1186</v>
      </c>
      <c r="G11" s="172" t="s">
        <v>1186</v>
      </c>
      <c r="H11" s="172" t="s">
        <v>1186</v>
      </c>
      <c r="I11" s="173" t="s">
        <v>1186</v>
      </c>
      <c r="J11" s="25"/>
      <c r="K11" s="131"/>
      <c r="L11" s="26"/>
      <c r="M11" s="26"/>
      <c r="N11" s="26"/>
      <c r="O11" s="26"/>
      <c r="P11" s="26"/>
      <c r="Q11" s="26"/>
      <c r="R11" s="26"/>
      <c r="S11" s="26"/>
      <c r="T11" s="26"/>
      <c r="U11" s="26"/>
    </row>
    <row r="12" spans="1:21">
      <c r="A12" s="131"/>
      <c r="B12" s="131"/>
      <c r="C12" s="131" t="s">
        <v>971</v>
      </c>
      <c r="D12" s="25"/>
      <c r="E12" s="25"/>
      <c r="F12" s="26"/>
      <c r="G12" s="26"/>
      <c r="H12" s="26"/>
      <c r="I12" s="26"/>
      <c r="J12" s="26"/>
      <c r="K12" s="131"/>
      <c r="L12" s="26"/>
      <c r="M12" s="26"/>
      <c r="N12" s="26"/>
      <c r="O12" s="26"/>
      <c r="P12" s="26"/>
      <c r="Q12" s="26"/>
      <c r="R12" s="26"/>
      <c r="S12" s="26"/>
      <c r="T12" s="26"/>
      <c r="U12" s="26"/>
    </row>
    <row r="13" spans="1:21" ht="15" customHeight="1">
      <c r="A13" s="131" t="s">
        <v>318</v>
      </c>
      <c r="B13" s="131"/>
      <c r="C13" s="131"/>
      <c r="D13" s="28" t="s">
        <v>795</v>
      </c>
      <c r="E13" s="174" t="s">
        <v>314</v>
      </c>
      <c r="F13" s="176"/>
      <c r="G13" s="184" t="str">
        <f>StartUp!D17</f>
        <v>AEBC</v>
      </c>
      <c r="H13" s="185"/>
      <c r="I13" s="186"/>
      <c r="J13" s="26"/>
      <c r="K13" s="131"/>
      <c r="L13" s="26"/>
      <c r="M13" s="26"/>
      <c r="N13" s="26"/>
      <c r="O13" s="26"/>
      <c r="P13" s="26"/>
      <c r="Q13" s="26"/>
      <c r="R13" s="26"/>
      <c r="S13" s="26"/>
      <c r="T13" s="26"/>
      <c r="U13" s="26"/>
    </row>
    <row r="14" spans="1:21">
      <c r="A14" s="131" t="s">
        <v>320</v>
      </c>
      <c r="B14" s="131"/>
      <c r="C14" s="131"/>
      <c r="D14" s="28" t="s">
        <v>795</v>
      </c>
      <c r="E14" s="174" t="s">
        <v>315</v>
      </c>
      <c r="F14" s="176"/>
      <c r="G14" s="181" t="str">
        <f>StartUp!G9</f>
        <v>31-Mar-2015</v>
      </c>
      <c r="H14" s="182"/>
      <c r="I14" s="183"/>
      <c r="J14" s="26"/>
      <c r="K14" s="131"/>
      <c r="L14" s="26"/>
      <c r="M14" s="26"/>
      <c r="N14" s="26"/>
      <c r="O14" s="26"/>
      <c r="P14" s="26"/>
      <c r="Q14" s="26"/>
      <c r="R14" s="26"/>
      <c r="S14" s="26"/>
      <c r="T14" s="26"/>
      <c r="U14" s="26"/>
    </row>
    <row r="15" spans="1:21">
      <c r="A15" s="131"/>
      <c r="B15" s="131"/>
      <c r="C15" s="131"/>
      <c r="D15" s="48" t="s">
        <v>795</v>
      </c>
      <c r="E15" s="187" t="str">
        <f>CONCATENATE("Note: Enter only ",StartUp!D23," digits after decimal.")</f>
        <v>Note: Enter only 2 digits after decimal.</v>
      </c>
      <c r="F15" s="187"/>
      <c r="G15" s="187"/>
      <c r="H15" s="187"/>
      <c r="I15" s="187"/>
      <c r="J15" s="26"/>
      <c r="K15" s="131"/>
      <c r="L15" s="26"/>
      <c r="M15" s="26"/>
      <c r="N15" s="26"/>
      <c r="O15" s="26"/>
      <c r="P15" s="26"/>
      <c r="Q15" s="26"/>
      <c r="R15" s="26"/>
      <c r="S15" s="26"/>
      <c r="T15" s="26"/>
      <c r="U15" s="26"/>
    </row>
    <row r="16" spans="1:21">
      <c r="A16" s="131"/>
      <c r="B16" s="131"/>
      <c r="C16" s="131" t="s">
        <v>971</v>
      </c>
      <c r="D16" s="25"/>
      <c r="E16" s="25"/>
      <c r="F16" s="26"/>
      <c r="G16" s="26"/>
      <c r="H16" s="26"/>
      <c r="I16" s="26"/>
      <c r="J16" s="26"/>
      <c r="K16" s="131"/>
      <c r="L16" s="26"/>
      <c r="M16" s="26"/>
      <c r="N16" s="26"/>
      <c r="O16" s="26"/>
      <c r="P16" s="26"/>
      <c r="Q16" s="26"/>
      <c r="R16" s="26"/>
      <c r="S16" s="26"/>
      <c r="T16" s="26"/>
      <c r="U16" s="26"/>
    </row>
    <row r="17" spans="1:21">
      <c r="A17" s="131"/>
      <c r="B17" s="131"/>
      <c r="C17" s="131" t="s">
        <v>974</v>
      </c>
      <c r="D17" s="131"/>
      <c r="E17" s="131"/>
      <c r="F17" s="131"/>
      <c r="G17" s="131"/>
      <c r="H17" s="131"/>
      <c r="I17" s="131"/>
      <c r="J17" s="131"/>
      <c r="K17" s="131" t="s">
        <v>975</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334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327</v>
      </c>
      <c r="E23" s="131"/>
      <c r="F23" s="131"/>
      <c r="G23" s="131" t="s">
        <v>234</v>
      </c>
      <c r="H23" s="131" t="s">
        <v>235</v>
      </c>
      <c r="I23" s="131" t="s">
        <v>236</v>
      </c>
      <c r="J23" s="131" t="s">
        <v>237</v>
      </c>
      <c r="K23" s="131" t="s">
        <v>238</v>
      </c>
      <c r="L23" s="131" t="s">
        <v>239</v>
      </c>
      <c r="M23" s="131" t="s">
        <v>240</v>
      </c>
      <c r="N23" s="131" t="s">
        <v>241</v>
      </c>
      <c r="O23" s="131" t="s">
        <v>243</v>
      </c>
      <c r="P23" s="131" t="s">
        <v>244</v>
      </c>
      <c r="Q23" s="131" t="s">
        <v>245</v>
      </c>
      <c r="R23" s="131"/>
      <c r="S23" s="131"/>
      <c r="T23" s="25"/>
      <c r="U23" s="26"/>
    </row>
    <row r="24" spans="1:21" ht="15" hidden="1" customHeight="1">
      <c r="A24" s="131"/>
      <c r="B24" s="131"/>
      <c r="C24" s="131" t="s">
        <v>972</v>
      </c>
      <c r="D24" s="131" t="s">
        <v>284</v>
      </c>
      <c r="E24" s="131" t="s">
        <v>976</v>
      </c>
      <c r="F24" s="131" t="s">
        <v>976</v>
      </c>
      <c r="G24" s="131"/>
      <c r="H24" s="131"/>
      <c r="I24" s="131"/>
      <c r="J24" s="131"/>
      <c r="K24" s="131"/>
      <c r="L24" s="131"/>
      <c r="M24" s="131"/>
      <c r="N24" s="131"/>
      <c r="O24" s="131"/>
      <c r="P24" s="131"/>
      <c r="Q24" s="131"/>
      <c r="R24" s="131" t="s">
        <v>971</v>
      </c>
      <c r="S24" s="131" t="s">
        <v>973</v>
      </c>
      <c r="T24" s="25"/>
      <c r="U24" s="26"/>
    </row>
    <row r="25" spans="1:21" ht="15" hidden="1" customHeight="1">
      <c r="A25" s="131"/>
      <c r="B25" s="131"/>
      <c r="C25" s="131" t="s">
        <v>268</v>
      </c>
      <c r="D25" s="13"/>
      <c r="E25" s="13"/>
      <c r="F25" s="18" t="s">
        <v>267</v>
      </c>
      <c r="G25" s="19" t="s">
        <v>799</v>
      </c>
      <c r="H25" s="19" t="s">
        <v>799</v>
      </c>
      <c r="I25" s="19" t="s">
        <v>799</v>
      </c>
      <c r="J25" s="19" t="s">
        <v>799</v>
      </c>
      <c r="K25" s="19" t="s">
        <v>799</v>
      </c>
      <c r="L25" s="19" t="s">
        <v>799</v>
      </c>
      <c r="M25" s="19" t="s">
        <v>799</v>
      </c>
      <c r="N25" s="19" t="s">
        <v>799</v>
      </c>
      <c r="O25" s="19" t="s">
        <v>799</v>
      </c>
      <c r="P25" s="19" t="s">
        <v>799</v>
      </c>
      <c r="Q25" s="19" t="s">
        <v>799</v>
      </c>
      <c r="R25" s="13"/>
      <c r="S25" s="131"/>
      <c r="T25" s="25"/>
      <c r="U25" s="26"/>
    </row>
    <row r="26" spans="1:21" ht="30" customHeight="1">
      <c r="A26" s="131"/>
      <c r="B26" s="131"/>
      <c r="C26" s="131" t="s">
        <v>976</v>
      </c>
      <c r="D26" s="25"/>
      <c r="E26" s="188" t="s">
        <v>657</v>
      </c>
      <c r="F26" s="189"/>
      <c r="G26" s="189"/>
      <c r="H26" s="189"/>
      <c r="I26" s="189"/>
      <c r="J26" s="189"/>
      <c r="K26" s="189"/>
      <c r="L26" s="189"/>
      <c r="M26" s="189"/>
      <c r="N26" s="189"/>
      <c r="O26" s="189"/>
      <c r="P26" s="189"/>
      <c r="Q26" s="190"/>
      <c r="R26" s="27"/>
      <c r="S26" s="131"/>
      <c r="T26" s="25"/>
      <c r="U26" s="26"/>
    </row>
    <row r="27" spans="1:21">
      <c r="A27" s="131"/>
      <c r="B27" s="131"/>
      <c r="C27" s="131" t="s">
        <v>976</v>
      </c>
      <c r="D27" s="25"/>
      <c r="E27" s="191" t="str">
        <f>CONCATENATE("Amount in ",IF(D13="","foreign currency",D13)," in Million")</f>
        <v>Amount in USD in Million</v>
      </c>
      <c r="F27" s="192"/>
      <c r="G27" s="192"/>
      <c r="H27" s="192"/>
      <c r="I27" s="192"/>
      <c r="J27" s="192"/>
      <c r="K27" s="192"/>
      <c r="L27" s="192"/>
      <c r="M27" s="192"/>
      <c r="N27" s="192"/>
      <c r="O27" s="192"/>
      <c r="P27" s="192"/>
      <c r="Q27" s="193"/>
      <c r="R27" s="27"/>
      <c r="S27" s="131"/>
      <c r="T27" s="25"/>
      <c r="U27" s="26"/>
    </row>
    <row r="28" spans="1:21" ht="45">
      <c r="A28" s="131"/>
      <c r="B28" s="131"/>
      <c r="C28" s="131" t="s">
        <v>976</v>
      </c>
      <c r="D28" s="25"/>
      <c r="E28" s="29"/>
      <c r="F28" s="29" t="s">
        <v>45</v>
      </c>
      <c r="G28" s="29" t="s">
        <v>46</v>
      </c>
      <c r="H28" s="29" t="s">
        <v>47</v>
      </c>
      <c r="I28" s="29" t="s">
        <v>48</v>
      </c>
      <c r="J28" s="29" t="s">
        <v>49</v>
      </c>
      <c r="K28" s="29" t="s">
        <v>50</v>
      </c>
      <c r="L28" s="29" t="s">
        <v>282</v>
      </c>
      <c r="M28" s="29" t="s">
        <v>51</v>
      </c>
      <c r="N28" s="29" t="s">
        <v>52</v>
      </c>
      <c r="O28" s="29" t="s">
        <v>101</v>
      </c>
      <c r="P28" s="29" t="s">
        <v>54</v>
      </c>
      <c r="Q28" s="29" t="s">
        <v>1023</v>
      </c>
      <c r="R28" s="26"/>
      <c r="S28" s="131"/>
      <c r="T28" s="25"/>
      <c r="U28" s="26"/>
    </row>
    <row r="29" spans="1:21">
      <c r="A29" s="131"/>
      <c r="B29" s="131"/>
      <c r="C29" s="131" t="s">
        <v>976</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971</v>
      </c>
      <c r="D30" s="25"/>
      <c r="E30" s="25"/>
      <c r="F30" s="26"/>
      <c r="G30" s="26"/>
      <c r="H30" s="26"/>
      <c r="I30" s="26"/>
      <c r="J30" s="26"/>
      <c r="K30" s="26"/>
      <c r="L30" s="26"/>
      <c r="M30" s="26"/>
      <c r="N30" s="26"/>
      <c r="O30" s="26"/>
      <c r="P30" s="26"/>
      <c r="Q30" s="26"/>
      <c r="R30" s="26"/>
      <c r="S30" s="131"/>
      <c r="T30" s="25"/>
      <c r="U30" s="26"/>
    </row>
    <row r="31" spans="1:21">
      <c r="A31" s="131" t="s">
        <v>335</v>
      </c>
      <c r="B31" s="131"/>
      <c r="C31" s="131"/>
      <c r="D31" s="28" t="s">
        <v>795</v>
      </c>
      <c r="E31" s="30">
        <v>1</v>
      </c>
      <c r="F31" s="31" t="s">
        <v>269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336</v>
      </c>
      <c r="B32" s="131"/>
      <c r="C32" s="131"/>
      <c r="D32" s="28" t="s">
        <v>795</v>
      </c>
      <c r="E32" s="177"/>
      <c r="F32" s="33" t="s">
        <v>270</v>
      </c>
      <c r="G32" s="34" t="n">
        <v>2.78</v>
      </c>
      <c r="H32" s="34" t="n">
        <v>4.35</v>
      </c>
      <c r="I32" s="34" t="n">
        <v>5.92</v>
      </c>
      <c r="J32" s="34" t="n">
        <v>7.49</v>
      </c>
      <c r="K32" s="34" t="n">
        <v>9.07</v>
      </c>
      <c r="L32" s="34" t="n">
        <v>10.64</v>
      </c>
      <c r="M32" s="34" t="n">
        <v>12.21</v>
      </c>
      <c r="N32" s="34" t="n">
        <v>13.78</v>
      </c>
      <c r="O32" s="34" t="n">
        <v>15.35</v>
      </c>
      <c r="P32" s="34" t="n">
        <v>16.92</v>
      </c>
      <c r="Q32" s="32">
        <f t="shared" si="1"/>
        <v>0</v>
      </c>
      <c r="R32" s="26"/>
      <c r="S32" s="131"/>
      <c r="T32" s="25"/>
      <c r="U32" s="26"/>
    </row>
    <row r="33" spans="1:21">
      <c r="A33" s="131" t="s">
        <v>337</v>
      </c>
      <c r="B33" s="131"/>
      <c r="C33" s="131"/>
      <c r="D33" s="28" t="s">
        <v>795</v>
      </c>
      <c r="E33" s="178"/>
      <c r="F33" s="33" t="s">
        <v>271</v>
      </c>
      <c r="G33" s="34" t="n">
        <v>3.31</v>
      </c>
      <c r="H33" s="34" t="n">
        <v>5.2</v>
      </c>
      <c r="I33" s="34" t="n">
        <v>7.08</v>
      </c>
      <c r="J33" s="34" t="n">
        <v>8.96</v>
      </c>
      <c r="K33" s="34" t="n">
        <v>10.85</v>
      </c>
      <c r="L33" s="34" t="n">
        <v>12.73</v>
      </c>
      <c r="M33" s="34" t="n">
        <v>14.62</v>
      </c>
      <c r="N33" s="34" t="n">
        <v>16.5</v>
      </c>
      <c r="O33" s="34" t="n">
        <v>18.39</v>
      </c>
      <c r="P33" s="34" t="n">
        <v>20.27</v>
      </c>
      <c r="Q33" s="32">
        <f t="shared" si="1"/>
        <v>0</v>
      </c>
      <c r="R33" s="26"/>
      <c r="S33" s="131"/>
      <c r="T33" s="25"/>
      <c r="U33" s="26"/>
    </row>
    <row r="34" spans="1:21">
      <c r="A34" s="131" t="s">
        <v>338</v>
      </c>
      <c r="B34" s="131"/>
      <c r="C34" s="131"/>
      <c r="D34" s="28" t="s">
        <v>795</v>
      </c>
      <c r="E34" s="178"/>
      <c r="F34" s="33" t="s">
        <v>272</v>
      </c>
      <c r="G34" s="34" t="n">
        <v>3.84</v>
      </c>
      <c r="H34" s="34" t="n">
        <v>6.04</v>
      </c>
      <c r="I34" s="34" t="n">
        <v>8.24</v>
      </c>
      <c r="J34" s="34" t="n">
        <v>10.43</v>
      </c>
      <c r="K34" s="34" t="n">
        <v>12.63</v>
      </c>
      <c r="L34" s="34" t="n">
        <v>14.83</v>
      </c>
      <c r="M34" s="34" t="n">
        <v>17.03</v>
      </c>
      <c r="N34" s="34" t="n">
        <v>19.22</v>
      </c>
      <c r="O34" s="34" t="n">
        <v>21.42</v>
      </c>
      <c r="P34" s="34" t="n">
        <v>23.62</v>
      </c>
      <c r="Q34" s="32">
        <f t="shared" si="1"/>
        <v>0</v>
      </c>
      <c r="R34" s="26"/>
      <c r="S34" s="131"/>
      <c r="T34" s="25"/>
      <c r="U34" s="26"/>
    </row>
    <row r="35" spans="1:21">
      <c r="A35" s="131" t="s">
        <v>339</v>
      </c>
      <c r="B35" s="131"/>
      <c r="C35" s="131"/>
      <c r="D35" s="28" t="s">
        <v>795</v>
      </c>
      <c r="E35" s="178"/>
      <c r="F35" s="33" t="s">
        <v>276</v>
      </c>
      <c r="G35" s="34" t="n">
        <v>4.37</v>
      </c>
      <c r="H35" s="34" t="n">
        <v>6.88</v>
      </c>
      <c r="I35" s="34" t="n">
        <v>9.39</v>
      </c>
      <c r="J35" s="34" t="n">
        <v>11.9</v>
      </c>
      <c r="K35" s="34" t="n">
        <v>14.41</v>
      </c>
      <c r="L35" s="34" t="n">
        <v>16.92</v>
      </c>
      <c r="M35" s="34" t="n">
        <v>19.43</v>
      </c>
      <c r="N35" s="34" t="n">
        <v>21.94</v>
      </c>
      <c r="O35" s="34" t="n">
        <v>24.45</v>
      </c>
      <c r="P35" s="34" t="n">
        <v>26.96</v>
      </c>
      <c r="Q35" s="32">
        <f t="shared" si="1"/>
        <v>0</v>
      </c>
      <c r="R35" s="26"/>
      <c r="S35" s="131"/>
      <c r="T35" s="25"/>
      <c r="U35" s="26"/>
    </row>
    <row r="36" spans="1:21" ht="30">
      <c r="A36" s="131" t="s">
        <v>561</v>
      </c>
      <c r="B36" s="131"/>
      <c r="C36" s="131"/>
      <c r="D36" s="28" t="s">
        <v>795</v>
      </c>
      <c r="E36" s="178"/>
      <c r="F36" s="33" t="s">
        <v>277</v>
      </c>
      <c r="G36" s="34" t="n">
        <v>0.15</v>
      </c>
      <c r="H36" s="34" t="n">
        <v>0.15</v>
      </c>
      <c r="I36" s="34" t="n">
        <v>0.15</v>
      </c>
      <c r="J36" s="34" t="n">
        <v>0.15</v>
      </c>
      <c r="K36" s="34" t="n">
        <v>0.15</v>
      </c>
      <c r="L36" s="34" t="n">
        <v>0.15</v>
      </c>
      <c r="M36" s="34" t="n">
        <v>0.15</v>
      </c>
      <c r="N36" s="34" t="n">
        <v>0.15</v>
      </c>
      <c r="O36" s="34" t="n">
        <v>0.15</v>
      </c>
      <c r="P36" s="34" t="n">
        <v>0.15</v>
      </c>
      <c r="Q36" s="32">
        <f t="shared" si="1"/>
        <v>0</v>
      </c>
      <c r="R36" s="26"/>
      <c r="S36" s="131"/>
      <c r="T36" s="25"/>
      <c r="U36" s="26"/>
    </row>
    <row r="37" spans="1:21" ht="30">
      <c r="A37" s="131" t="s">
        <v>564</v>
      </c>
      <c r="B37" s="131"/>
      <c r="C37" s="131"/>
      <c r="D37" s="28" t="s">
        <v>795</v>
      </c>
      <c r="E37" s="178"/>
      <c r="F37" s="33" t="s">
        <v>278</v>
      </c>
      <c r="G37" s="34" t="n">
        <v>0.15</v>
      </c>
      <c r="H37" s="34" t="n">
        <v>0.15</v>
      </c>
      <c r="I37" s="34" t="n">
        <v>0.15</v>
      </c>
      <c r="J37" s="34" t="n">
        <v>0.15</v>
      </c>
      <c r="K37" s="34" t="n">
        <v>0.15</v>
      </c>
      <c r="L37" s="34" t="n">
        <v>0.15</v>
      </c>
      <c r="M37" s="34" t="n">
        <v>0.15</v>
      </c>
      <c r="N37" s="34" t="n">
        <v>0.15</v>
      </c>
      <c r="O37" s="34" t="n">
        <v>0.15</v>
      </c>
      <c r="P37" s="34" t="n">
        <v>0.15</v>
      </c>
      <c r="Q37" s="32">
        <f t="shared" si="1"/>
        <v>0</v>
      </c>
      <c r="R37" s="26"/>
      <c r="S37" s="131"/>
      <c r="T37" s="25"/>
      <c r="U37" s="26"/>
    </row>
    <row r="38" spans="1:21">
      <c r="A38" s="131" t="s">
        <v>340</v>
      </c>
      <c r="B38" s="131"/>
      <c r="C38" s="131"/>
      <c r="D38" s="28" t="s">
        <v>795</v>
      </c>
      <c r="E38" s="178"/>
      <c r="F38" s="33" t="s">
        <v>279</v>
      </c>
      <c r="G38" s="34" t="n">
        <v>0.15</v>
      </c>
      <c r="H38" s="34" t="n">
        <v>0.15</v>
      </c>
      <c r="I38" s="34" t="n">
        <v>0.15</v>
      </c>
      <c r="J38" s="34" t="n">
        <v>0.15</v>
      </c>
      <c r="K38" s="34" t="n">
        <v>0.15</v>
      </c>
      <c r="L38" s="34" t="n">
        <v>0.15</v>
      </c>
      <c r="M38" s="34" t="n">
        <v>0.15</v>
      </c>
      <c r="N38" s="34" t="n">
        <v>0.15</v>
      </c>
      <c r="O38" s="34" t="n">
        <v>0.15</v>
      </c>
      <c r="P38" s="34" t="n">
        <v>0.15</v>
      </c>
      <c r="Q38" s="32">
        <f t="shared" si="1"/>
        <v>0</v>
      </c>
      <c r="R38" s="26"/>
      <c r="S38" s="131"/>
      <c r="T38" s="25"/>
      <c r="U38" s="26"/>
    </row>
    <row r="39" spans="1:21">
      <c r="A39" s="131" t="s">
        <v>341</v>
      </c>
      <c r="B39" s="131"/>
      <c r="C39" s="131"/>
      <c r="D39" s="28" t="s">
        <v>795</v>
      </c>
      <c r="E39" s="178"/>
      <c r="F39" s="33" t="s">
        <v>280</v>
      </c>
      <c r="G39" s="34" t="n">
        <v>0.16</v>
      </c>
      <c r="H39" s="34" t="n">
        <v>0.16</v>
      </c>
      <c r="I39" s="34" t="n">
        <v>0.16</v>
      </c>
      <c r="J39" s="34" t="n">
        <v>0.16</v>
      </c>
      <c r="K39" s="34" t="n">
        <v>0.16</v>
      </c>
      <c r="L39" s="34" t="n">
        <v>0.16</v>
      </c>
      <c r="M39" s="34" t="n">
        <v>0.16</v>
      </c>
      <c r="N39" s="34" t="n">
        <v>0.16</v>
      </c>
      <c r="O39" s="34" t="n">
        <v>0.16</v>
      </c>
      <c r="P39" s="34" t="n">
        <v>0.16</v>
      </c>
      <c r="Q39" s="32">
        <f t="shared" si="1"/>
        <v>0</v>
      </c>
      <c r="R39" s="26"/>
      <c r="S39" s="131"/>
      <c r="T39" s="25"/>
      <c r="U39" s="26"/>
    </row>
    <row r="40" spans="1:21">
      <c r="A40" s="131" t="s">
        <v>342</v>
      </c>
      <c r="B40" s="131"/>
      <c r="C40" s="131"/>
      <c r="D40" s="28" t="s">
        <v>795</v>
      </c>
      <c r="E40" s="178"/>
      <c r="F40" s="33" t="s">
        <v>281</v>
      </c>
      <c r="G40" s="34" t="n">
        <v>0.16</v>
      </c>
      <c r="H40" s="34" t="n">
        <v>0.16</v>
      </c>
      <c r="I40" s="34" t="n">
        <v>0.16</v>
      </c>
      <c r="J40" s="34" t="n">
        <v>0.16</v>
      </c>
      <c r="K40" s="34" t="n">
        <v>0.16</v>
      </c>
      <c r="L40" s="34" t="n">
        <v>0.16</v>
      </c>
      <c r="M40" s="34" t="n">
        <v>0.16</v>
      </c>
      <c r="N40" s="34" t="n">
        <v>0.16</v>
      </c>
      <c r="O40" s="34" t="n">
        <v>0.16</v>
      </c>
      <c r="P40" s="34" t="n">
        <v>0.16</v>
      </c>
      <c r="Q40" s="32">
        <f t="shared" si="1"/>
        <v>0</v>
      </c>
      <c r="R40" s="26"/>
      <c r="S40" s="131"/>
      <c r="T40" s="25"/>
      <c r="U40" s="26"/>
    </row>
    <row r="41" spans="1:21">
      <c r="A41" s="131" t="s">
        <v>344</v>
      </c>
      <c r="B41" s="131"/>
      <c r="C41" s="131"/>
      <c r="D41" s="28" t="s">
        <v>795</v>
      </c>
      <c r="E41" s="179"/>
      <c r="F41" s="33" t="s">
        <v>283</v>
      </c>
      <c r="G41" s="32">
        <f t="shared" ref="G41:P41" si="2">SUM(G51:G62)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971</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974</v>
      </c>
      <c r="D43" s="131"/>
      <c r="E43" s="134"/>
      <c r="F43" s="131"/>
      <c r="G43" s="131"/>
      <c r="H43" s="131"/>
      <c r="I43" s="131"/>
      <c r="J43" s="131"/>
      <c r="K43" s="131"/>
      <c r="L43" s="131"/>
      <c r="M43" s="131"/>
      <c r="N43" s="131"/>
      <c r="O43" s="131"/>
      <c r="P43" s="131"/>
      <c r="Q43" s="131"/>
      <c r="R43" s="131"/>
      <c r="S43" s="131" t="s">
        <v>975</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343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327</v>
      </c>
      <c r="E47" s="134"/>
      <c r="F47" s="131" t="s">
        <v>456</v>
      </c>
      <c r="G47" s="131" t="s">
        <v>234</v>
      </c>
      <c r="H47" s="131" t="s">
        <v>235</v>
      </c>
      <c r="I47" s="131" t="s">
        <v>236</v>
      </c>
      <c r="J47" s="131" t="s">
        <v>237</v>
      </c>
      <c r="K47" s="131" t="s">
        <v>238</v>
      </c>
      <c r="L47" s="131" t="s">
        <v>239</v>
      </c>
      <c r="M47" s="131" t="s">
        <v>240</v>
      </c>
      <c r="N47" s="131" t="s">
        <v>241</v>
      </c>
      <c r="O47" s="131" t="s">
        <v>243</v>
      </c>
      <c r="P47" s="131" t="s">
        <v>244</v>
      </c>
      <c r="Q47" s="131" t="s">
        <v>245</v>
      </c>
      <c r="R47" s="131"/>
      <c r="S47" s="131"/>
      <c r="T47" s="25"/>
      <c r="U47" s="26"/>
    </row>
    <row r="48" spans="1:21" ht="15" hidden="1" customHeight="1">
      <c r="A48" s="131"/>
      <c r="B48" s="131"/>
      <c r="C48" s="131" t="s">
        <v>972</v>
      </c>
      <c r="D48" s="131" t="s">
        <v>284</v>
      </c>
      <c r="E48" s="134" t="s">
        <v>976</v>
      </c>
      <c r="F48" s="131" t="s">
        <v>284</v>
      </c>
      <c r="G48" s="131"/>
      <c r="H48" s="131"/>
      <c r="I48" s="131"/>
      <c r="J48" s="131"/>
      <c r="K48" s="131"/>
      <c r="L48" s="131"/>
      <c r="M48" s="131"/>
      <c r="N48" s="131"/>
      <c r="O48" s="131"/>
      <c r="P48" s="131"/>
      <c r="Q48" s="131"/>
      <c r="R48" s="131" t="s">
        <v>971</v>
      </c>
      <c r="S48" s="131" t="s">
        <v>973</v>
      </c>
      <c r="T48" s="25"/>
      <c r="U48" s="26"/>
    </row>
    <row r="49" spans="1:21" ht="15" hidden="1" customHeight="1">
      <c r="A49" s="131"/>
      <c r="B49" s="131"/>
      <c r="C49" s="131" t="s">
        <v>268</v>
      </c>
      <c r="D49" s="13"/>
      <c r="E49" s="23"/>
      <c r="F49" s="18" t="s">
        <v>267</v>
      </c>
      <c r="G49" s="19" t="s">
        <v>799</v>
      </c>
      <c r="H49" s="19" t="s">
        <v>799</v>
      </c>
      <c r="I49" s="19" t="s">
        <v>799</v>
      </c>
      <c r="J49" s="19" t="s">
        <v>799</v>
      </c>
      <c r="K49" s="19" t="s">
        <v>799</v>
      </c>
      <c r="L49" s="19" t="s">
        <v>799</v>
      </c>
      <c r="M49" s="19" t="s">
        <v>799</v>
      </c>
      <c r="N49" s="19" t="s">
        <v>799</v>
      </c>
      <c r="O49" s="19" t="s">
        <v>799</v>
      </c>
      <c r="P49" s="19" t="s">
        <v>799</v>
      </c>
      <c r="Q49" s="19" t="s">
        <v>799</v>
      </c>
      <c r="R49" s="13"/>
      <c r="S49" s="131"/>
      <c r="T49" s="25"/>
      <c r="U49" s="26"/>
    </row>
    <row r="50" spans="1:21" ht="15" hidden="1" customHeight="1">
      <c r="A50" s="131"/>
      <c r="B50" s="131"/>
      <c r="C50" s="131" t="s">
        <v>971</v>
      </c>
      <c r="D50" s="25"/>
      <c r="E50" s="35"/>
      <c r="F50" s="26"/>
      <c r="G50" s="26"/>
      <c r="H50" s="26"/>
      <c r="I50" s="26"/>
      <c r="J50" s="26"/>
      <c r="K50" s="26"/>
      <c r="L50" s="26"/>
      <c r="M50" s="26"/>
      <c r="N50" s="26"/>
      <c r="O50" s="26"/>
      <c r="P50" s="26"/>
      <c r="Q50" s="26"/>
      <c r="R50" s="26"/>
      <c r="S50" s="131"/>
      <c r="T50" s="25"/>
      <c r="U50" s="26"/>
    </row>
    <row r="51" spans="1:21">
      <c r="A51" s="131" t="s">
        <v>344</v>
      </c>
      <c r="B51" s="131"/>
      <c r="C51" s="131"/>
      <c r="D51" s="28" t="s">
        <v>795</v>
      </c>
      <c r="E51" s="30"/>
      <c r="F51" s="28" t="s">
        <v>1388</v>
      </c>
      <c r="G51" s="34" t="n">
        <v>25.28</v>
      </c>
      <c r="H51" s="34" t="n">
        <v>26.08</v>
      </c>
      <c r="I51" s="34" t="n">
        <v>26.88</v>
      </c>
      <c r="J51" s="34" t="n">
        <v>27.68</v>
      </c>
      <c r="K51" s="34" t="n">
        <v>28.48</v>
      </c>
      <c r="L51" s="34" t="n">
        <v>29.28</v>
      </c>
      <c r="M51" s="34" t="n">
        <v>30.08</v>
      </c>
      <c r="N51" s="34" t="n">
        <v>30.88</v>
      </c>
      <c r="O51" s="34" t="n">
        <v>31.68</v>
      </c>
      <c r="P51" s="34" t="n">
        <v>32.48</v>
      </c>
      <c r="Q51" s="32">
        <f>G51+H51+I51+J51+K51+L51+M51+N51+O51+P51</f>
        <v>0</v>
      </c>
      <c r="R51" s="26"/>
      <c r="S51" s="131"/>
      <c r="T51" s="25"/>
      <c r="U51" s="26"/>
    </row>
    <row r="52" ht="15.0" customHeight="true" hidden="false">
      <c r="A52" s="131" t="s">
        <v>344</v>
      </c>
      <c r="B52" s="131"/>
      <c r="C52" s="131"/>
      <c r="D52" s="28" t="s">
        <v>795</v>
      </c>
      <c r="E52" s="30"/>
      <c r="F52" s="28" t="s">
        <v>1390</v>
      </c>
      <c r="G52" s="34" t="n">
        <v>22.28</v>
      </c>
      <c r="H52" s="34" t="n">
        <v>22.98</v>
      </c>
      <c r="I52" s="34" t="n">
        <v>23.68</v>
      </c>
      <c r="J52" s="34" t="n">
        <v>24.38</v>
      </c>
      <c r="K52" s="34" t="n">
        <v>25.08</v>
      </c>
      <c r="L52" s="34" t="n">
        <v>25.78</v>
      </c>
      <c r="M52" s="34" t="n">
        <v>26.48</v>
      </c>
      <c r="N52" s="34" t="n">
        <v>27.18</v>
      </c>
      <c r="O52" s="34" t="n">
        <v>27.88</v>
      </c>
      <c r="P52" s="34" t="n">
        <v>28.58</v>
      </c>
      <c r="Q52" s="32">
        <f>G52+H52+I52+J52+K52+L52+M52+N52+O52+P52</f>
      </c>
      <c r="R52" s="26"/>
      <c r="S52" s="131"/>
      <c r="T52" s="25"/>
      <c r="U52" s="26"/>
    </row>
    <row r="53" ht="15.0" customHeight="true" hidden="false">
      <c r="A53" s="131" t="s">
        <v>344</v>
      </c>
      <c r="B53" s="131"/>
      <c r="C53" s="131"/>
      <c r="D53" s="28" t="s">
        <v>795</v>
      </c>
      <c r="E53" s="30"/>
      <c r="F53" s="28" t="s">
        <v>1325</v>
      </c>
      <c r="G53" s="34" t="n">
        <v>28.28</v>
      </c>
      <c r="H53" s="34" t="n">
        <v>29.18</v>
      </c>
      <c r="I53" s="34" t="n">
        <v>30.08</v>
      </c>
      <c r="J53" s="34" t="n">
        <v>30.98</v>
      </c>
      <c r="K53" s="34" t="n">
        <v>31.88</v>
      </c>
      <c r="L53" s="34" t="n">
        <v>32.78</v>
      </c>
      <c r="M53" s="34" t="n">
        <v>33.68</v>
      </c>
      <c r="N53" s="34" t="n">
        <v>34.58</v>
      </c>
      <c r="O53" s="34" t="n">
        <v>35.48</v>
      </c>
      <c r="P53" s="34" t="n">
        <v>36.38</v>
      </c>
      <c r="Q53" s="32">
        <f>G53+H53+I53+J53+K53+L53+M53+N53+O53+P53</f>
      </c>
      <c r="R53" s="26"/>
      <c r="S53" s="131"/>
      <c r="T53" s="25"/>
      <c r="U53" s="26"/>
    </row>
    <row r="54" ht="15.0" customHeight="true" hidden="false">
      <c r="A54" s="131" t="s">
        <v>344</v>
      </c>
      <c r="B54" s="131"/>
      <c r="C54" s="131"/>
      <c r="D54" s="28" t="s">
        <v>795</v>
      </c>
      <c r="E54" s="30"/>
      <c r="F54" s="28" t="s">
        <v>1327</v>
      </c>
      <c r="G54" s="34" t="n">
        <v>34.28</v>
      </c>
      <c r="H54" s="34" t="n">
        <v>35.38</v>
      </c>
      <c r="I54" s="34" t="n">
        <v>36.48</v>
      </c>
      <c r="J54" s="34" t="n">
        <v>37.58</v>
      </c>
      <c r="K54" s="34" t="n">
        <v>38.68</v>
      </c>
      <c r="L54" s="34" t="n">
        <v>39.78</v>
      </c>
      <c r="M54" s="34" t="n">
        <v>40.88</v>
      </c>
      <c r="N54" s="34" t="n">
        <v>41.98</v>
      </c>
      <c r="O54" s="34" t="n">
        <v>43.08</v>
      </c>
      <c r="P54" s="34" t="n">
        <v>44.18</v>
      </c>
      <c r="Q54" s="32">
        <f>G54+H54+I54+J54+K54+L54+M54+N54+O54+P54</f>
      </c>
      <c r="R54" s="26"/>
      <c r="S54" s="131"/>
      <c r="T54" s="25"/>
      <c r="U54" s="26"/>
    </row>
    <row r="55" ht="15.0" customHeight="true" hidden="false">
      <c r="A55" s="131" t="s">
        <v>344</v>
      </c>
      <c r="B55" s="131"/>
      <c r="C55" s="131"/>
      <c r="D55" s="28" t="s">
        <v>795</v>
      </c>
      <c r="E55" s="30"/>
      <c r="F55" s="28" t="s">
        <v>1386</v>
      </c>
      <c r="G55" s="34" t="n">
        <v>31.28</v>
      </c>
      <c r="H55" s="34" t="n">
        <v>32.28</v>
      </c>
      <c r="I55" s="34" t="n">
        <v>33.28</v>
      </c>
      <c r="J55" s="34" t="n">
        <v>34.28</v>
      </c>
      <c r="K55" s="34" t="n">
        <v>35.28</v>
      </c>
      <c r="L55" s="34" t="n">
        <v>36.28</v>
      </c>
      <c r="M55" s="34" t="n">
        <v>37.28</v>
      </c>
      <c r="N55" s="34" t="n">
        <v>38.28</v>
      </c>
      <c r="O55" s="34" t="n">
        <v>39.28</v>
      </c>
      <c r="P55" s="34" t="n">
        <v>40.28</v>
      </c>
      <c r="Q55" s="32">
        <f>G55+H55+I55+J55+K55+L55+M55+N55+O55+P55</f>
      </c>
      <c r="R55" s="26"/>
      <c r="S55" s="131"/>
      <c r="T55" s="25"/>
      <c r="U55" s="26"/>
    </row>
    <row r="56" ht="15.0" customHeight="true" hidden="false">
      <c r="A56" s="131" t="s">
        <v>344</v>
      </c>
      <c r="B56" s="131"/>
      <c r="C56" s="131"/>
      <c r="D56" s="28" t="s">
        <v>795</v>
      </c>
      <c r="E56" s="30"/>
      <c r="F56" s="28" t="s">
        <v>1391</v>
      </c>
      <c r="G56" s="34" t="n">
        <v>10.28</v>
      </c>
      <c r="H56" s="34" t="n">
        <v>10.58</v>
      </c>
      <c r="I56" s="34" t="n">
        <v>10.88</v>
      </c>
      <c r="J56" s="34" t="n">
        <v>11.18</v>
      </c>
      <c r="K56" s="34" t="n">
        <v>11.48</v>
      </c>
      <c r="L56" s="34" t="n">
        <v>11.78</v>
      </c>
      <c r="M56" s="34" t="n">
        <v>12.08</v>
      </c>
      <c r="N56" s="34" t="n">
        <v>12.38</v>
      </c>
      <c r="O56" s="34" t="n">
        <v>12.68</v>
      </c>
      <c r="P56" s="34" t="n">
        <v>12.98</v>
      </c>
      <c r="Q56" s="32">
        <f>G56+H56+I56+J56+K56+L56+M56+N56+O56+P56</f>
      </c>
      <c r="R56" s="26"/>
      <c r="S56" s="131"/>
      <c r="T56" s="25"/>
      <c r="U56" s="26"/>
    </row>
    <row r="57" ht="15.0" customHeight="true" hidden="false">
      <c r="A57" s="131" t="s">
        <v>344</v>
      </c>
      <c r="B57" s="131"/>
      <c r="C57" s="131"/>
      <c r="D57" s="28" t="s">
        <v>795</v>
      </c>
      <c r="E57" s="30"/>
      <c r="F57" s="28" t="s">
        <v>1387</v>
      </c>
      <c r="G57" s="34" t="n">
        <v>13.28</v>
      </c>
      <c r="H57" s="34" t="n">
        <v>13.68</v>
      </c>
      <c r="I57" s="34" t="n">
        <v>14.08</v>
      </c>
      <c r="J57" s="34" t="n">
        <v>14.48</v>
      </c>
      <c r="K57" s="34" t="n">
        <v>14.88</v>
      </c>
      <c r="L57" s="34" t="n">
        <v>15.28</v>
      </c>
      <c r="M57" s="34" t="n">
        <v>15.68</v>
      </c>
      <c r="N57" s="34" t="n">
        <v>16.08</v>
      </c>
      <c r="O57" s="34" t="n">
        <v>16.48</v>
      </c>
      <c r="P57" s="34" t="n">
        <v>16.88</v>
      </c>
      <c r="Q57" s="32">
        <f>G57+H57+I57+J57+K57+L57+M57+N57+O57+P57</f>
      </c>
      <c r="R57" s="26"/>
      <c r="S57" s="131"/>
      <c r="T57" s="25"/>
      <c r="U57" s="26"/>
    </row>
    <row r="58" ht="15.0" customHeight="true" hidden="false">
      <c r="A58" s="131" t="s">
        <v>344</v>
      </c>
      <c r="B58" s="131"/>
      <c r="C58" s="131"/>
      <c r="D58" s="28" t="s">
        <v>795</v>
      </c>
      <c r="E58" s="30"/>
      <c r="F58" s="28" t="s">
        <v>1389</v>
      </c>
      <c r="G58" s="34" t="n">
        <v>16.28</v>
      </c>
      <c r="H58" s="34" t="n">
        <v>16.78</v>
      </c>
      <c r="I58" s="34" t="n">
        <v>17.28</v>
      </c>
      <c r="J58" s="34" t="n">
        <v>17.78</v>
      </c>
      <c r="K58" s="34" t="n">
        <v>18.28</v>
      </c>
      <c r="L58" s="34" t="n">
        <v>18.78</v>
      </c>
      <c r="M58" s="34" t="n">
        <v>19.28</v>
      </c>
      <c r="N58" s="34" t="n">
        <v>19.78</v>
      </c>
      <c r="O58" s="34" t="n">
        <v>20.28</v>
      </c>
      <c r="P58" s="34" t="n">
        <v>20.78</v>
      </c>
      <c r="Q58" s="32">
        <f>G58+H58+I58+J58+K58+L58+M58+N58+O58+P58</f>
      </c>
      <c r="R58" s="26"/>
      <c r="S58" s="131"/>
      <c r="T58" s="25"/>
      <c r="U58" s="26"/>
    </row>
    <row r="59" ht="15.0" customHeight="true" hidden="false">
      <c r="A59" s="131" t="s">
        <v>344</v>
      </c>
      <c r="B59" s="131"/>
      <c r="C59" s="131"/>
      <c r="D59" s="28" t="s">
        <v>795</v>
      </c>
      <c r="E59" s="30"/>
      <c r="F59" s="28" t="s">
        <v>1384</v>
      </c>
      <c r="G59" s="34" t="n">
        <v>37.28</v>
      </c>
      <c r="H59" s="34" t="n">
        <v>38.48</v>
      </c>
      <c r="I59" s="34" t="n">
        <v>39.68</v>
      </c>
      <c r="J59" s="34" t="n">
        <v>40.88</v>
      </c>
      <c r="K59" s="34" t="n">
        <v>42.08</v>
      </c>
      <c r="L59" s="34" t="n">
        <v>43.28</v>
      </c>
      <c r="M59" s="34" t="n">
        <v>44.48</v>
      </c>
      <c r="N59" s="34" t="n">
        <v>45.68</v>
      </c>
      <c r="O59" s="34" t="n">
        <v>46.88</v>
      </c>
      <c r="P59" s="34" t="n">
        <v>48.08</v>
      </c>
      <c r="Q59" s="32">
        <f>G59+H59+I59+J59+K59+L59+M59+N59+O59+P59</f>
      </c>
      <c r="R59" s="26"/>
      <c r="S59" s="131"/>
      <c r="T59" s="25"/>
      <c r="U59" s="26"/>
    </row>
    <row r="60" ht="15.0" customHeight="true" hidden="false">
      <c r="A60" s="131" t="s">
        <v>344</v>
      </c>
      <c r="B60" s="131"/>
      <c r="C60" s="131"/>
      <c r="D60" s="28" t="s">
        <v>795</v>
      </c>
      <c r="E60" s="30"/>
      <c r="F60" s="28" t="s">
        <v>1337</v>
      </c>
      <c r="G60" s="34" t="n">
        <v>5.69</v>
      </c>
      <c r="H60" s="34" t="n">
        <v>6.96</v>
      </c>
      <c r="I60" s="34" t="n">
        <v>8.23</v>
      </c>
      <c r="J60" s="34" t="n">
        <v>9.5</v>
      </c>
      <c r="K60" s="34" t="n">
        <v>10.77</v>
      </c>
      <c r="L60" s="34" t="n">
        <v>12.03</v>
      </c>
      <c r="M60" s="34" t="n">
        <v>13.3</v>
      </c>
      <c r="N60" s="34" t="n">
        <v>14.57</v>
      </c>
      <c r="O60" s="34" t="n">
        <v>15.84</v>
      </c>
      <c r="P60" s="34" t="n">
        <v>17.11</v>
      </c>
      <c r="Q60" s="32">
        <f>G60+H60+I60+J60+K60+L60+M60+N60+O60+P60</f>
      </c>
      <c r="R60" s="26"/>
      <c r="S60" s="131"/>
      <c r="T60" s="25"/>
      <c r="U60" s="26"/>
    </row>
    <row r="61" ht="15.0" customHeight="true" hidden="false">
      <c r="A61" s="131" t="s">
        <v>344</v>
      </c>
      <c r="B61" s="131"/>
      <c r="C61" s="131"/>
      <c r="D61" s="28" t="s">
        <v>795</v>
      </c>
      <c r="E61" s="30"/>
      <c r="F61" s="28" t="s">
        <v>1385</v>
      </c>
      <c r="G61" s="34" t="n">
        <v>19.28</v>
      </c>
      <c r="H61" s="34" t="n">
        <v>19.88</v>
      </c>
      <c r="I61" s="34" t="n">
        <v>20.48</v>
      </c>
      <c r="J61" s="34" t="n">
        <v>21.08</v>
      </c>
      <c r="K61" s="34" t="n">
        <v>21.68</v>
      </c>
      <c r="L61" s="34" t="n">
        <v>22.28</v>
      </c>
      <c r="M61" s="34" t="n">
        <v>22.88</v>
      </c>
      <c r="N61" s="34" t="n">
        <v>23.48</v>
      </c>
      <c r="O61" s="34" t="n">
        <v>24.08</v>
      </c>
      <c r="P61" s="34" t="n">
        <v>24.68</v>
      </c>
      <c r="Q61" s="32">
        <f>G61+H61+I61+J61+K61+L61+M61+N61+O61+P61</f>
      </c>
      <c r="R61" s="26"/>
      <c r="S61" s="131"/>
      <c r="T61" s="25"/>
      <c r="U61" s="26"/>
    </row>
    <row r="62" spans="1:21" ht="15" customHeight="1">
      <c r="A62" s="131"/>
      <c r="B62" s="131"/>
      <c r="C62" s="131" t="s">
        <v>971</v>
      </c>
      <c r="D62" s="25"/>
      <c r="E62" s="174" t="s">
        <v>559</v>
      </c>
      <c r="F62" s="175"/>
      <c r="G62" s="175"/>
      <c r="H62" s="175"/>
      <c r="I62" s="175"/>
      <c r="J62" s="175"/>
      <c r="K62" s="175"/>
      <c r="L62" s="175"/>
      <c r="M62" s="175"/>
      <c r="N62" s="175"/>
      <c r="O62" s="175"/>
      <c r="P62" s="175"/>
      <c r="Q62" s="176"/>
      <c r="R62" s="26"/>
      <c r="S62" s="131"/>
      <c r="T62" s="25"/>
      <c r="U62" s="26"/>
    </row>
    <row r="63" spans="1:21" ht="15" hidden="1" customHeight="1">
      <c r="A63" s="131"/>
      <c r="B63" s="131"/>
      <c r="C63" s="131" t="s">
        <v>974</v>
      </c>
      <c r="D63" s="131"/>
      <c r="E63" s="134"/>
      <c r="F63" s="131"/>
      <c r="G63" s="131"/>
      <c r="H63" s="131"/>
      <c r="I63" s="131"/>
      <c r="J63" s="131"/>
      <c r="K63" s="131"/>
      <c r="L63" s="131"/>
      <c r="M63" s="131"/>
      <c r="N63" s="131"/>
      <c r="O63" s="131"/>
      <c r="P63" s="131"/>
      <c r="Q63" s="131"/>
      <c r="R63" s="131"/>
      <c r="S63" s="131" t="s">
        <v>975</v>
      </c>
      <c r="T63" s="25"/>
      <c r="U63" s="26"/>
    </row>
    <row r="64" spans="1:21" ht="15" hidden="1" customHeight="1">
      <c r="A64" s="25"/>
      <c r="B64" s="25"/>
      <c r="C64" s="25"/>
      <c r="D64" s="26"/>
      <c r="E64" s="35"/>
      <c r="F64" s="26"/>
      <c r="G64" s="26"/>
      <c r="H64" s="26"/>
      <c r="I64" s="26"/>
      <c r="J64" s="26"/>
      <c r="K64" s="26"/>
      <c r="L64" s="26"/>
      <c r="M64" s="26"/>
      <c r="N64" s="26"/>
      <c r="O64" s="26"/>
      <c r="P64" s="26"/>
      <c r="Q64" s="26"/>
      <c r="R64" s="26"/>
      <c r="S64" s="26"/>
      <c r="T64" s="26"/>
      <c r="U64" s="26"/>
    </row>
    <row r="65" spans="1:21" ht="15" hidden="1" customHeight="1">
      <c r="A65" s="131"/>
      <c r="B65" s="131"/>
      <c r="C65" s="131" t="s">
        <v>345</v>
      </c>
      <c r="D65" s="131"/>
      <c r="E65" s="134"/>
      <c r="F65" s="131"/>
      <c r="G65" s="131"/>
      <c r="H65" s="131"/>
      <c r="I65" s="131"/>
      <c r="J65" s="131"/>
      <c r="K65" s="131"/>
      <c r="L65" s="131"/>
      <c r="M65" s="131"/>
      <c r="N65" s="131"/>
      <c r="O65" s="131"/>
      <c r="P65" s="131"/>
      <c r="Q65" s="131"/>
      <c r="R65" s="131"/>
      <c r="S65" s="131"/>
      <c r="T65" s="25"/>
      <c r="U65" s="26"/>
    </row>
    <row r="66" spans="1:21" ht="15" hidden="1" customHeight="1">
      <c r="A66" s="131"/>
      <c r="B66" s="131"/>
      <c r="C66" s="131"/>
      <c r="D66" s="131"/>
      <c r="E66" s="134"/>
      <c r="F66" s="131"/>
      <c r="G66" s="131"/>
      <c r="H66" s="131"/>
      <c r="I66" s="131"/>
      <c r="J66" s="131"/>
      <c r="K66" s="131"/>
      <c r="L66" s="131"/>
      <c r="M66" s="131"/>
      <c r="N66" s="131"/>
      <c r="O66" s="131"/>
      <c r="P66" s="131"/>
      <c r="Q66" s="131"/>
      <c r="R66" s="131"/>
      <c r="S66" s="131"/>
      <c r="T66" s="25"/>
      <c r="U66" s="26"/>
    </row>
    <row r="67" spans="1:21" ht="15" hidden="1" customHeight="1">
      <c r="A67" s="131"/>
      <c r="B67" s="131"/>
      <c r="C67" s="131"/>
      <c r="D67" s="131" t="s">
        <v>327</v>
      </c>
      <c r="E67" s="134"/>
      <c r="F67" s="131"/>
      <c r="G67" s="131" t="s">
        <v>234</v>
      </c>
      <c r="H67" s="131" t="s">
        <v>235</v>
      </c>
      <c r="I67" s="131" t="s">
        <v>236</v>
      </c>
      <c r="J67" s="131" t="s">
        <v>237</v>
      </c>
      <c r="K67" s="131" t="s">
        <v>238</v>
      </c>
      <c r="L67" s="131" t="s">
        <v>239</v>
      </c>
      <c r="M67" s="131" t="s">
        <v>240</v>
      </c>
      <c r="N67" s="131" t="s">
        <v>241</v>
      </c>
      <c r="O67" s="131" t="s">
        <v>243</v>
      </c>
      <c r="P67" s="131" t="s">
        <v>244</v>
      </c>
      <c r="Q67" s="131" t="s">
        <v>245</v>
      </c>
      <c r="R67" s="131"/>
      <c r="S67" s="131"/>
      <c r="T67" s="25"/>
      <c r="U67" s="26"/>
    </row>
    <row r="68" spans="1:21" ht="15" hidden="1" customHeight="1">
      <c r="A68" s="131"/>
      <c r="B68" s="131"/>
      <c r="C68" s="131" t="s">
        <v>972</v>
      </c>
      <c r="D68" s="131" t="s">
        <v>284</v>
      </c>
      <c r="E68" s="134" t="s">
        <v>976</v>
      </c>
      <c r="F68" s="131" t="s">
        <v>976</v>
      </c>
      <c r="G68" s="131"/>
      <c r="H68" s="131"/>
      <c r="I68" s="131"/>
      <c r="J68" s="131"/>
      <c r="K68" s="131"/>
      <c r="L68" s="131"/>
      <c r="M68" s="131"/>
      <c r="N68" s="131"/>
      <c r="O68" s="131"/>
      <c r="P68" s="131"/>
      <c r="Q68" s="131"/>
      <c r="R68" s="131" t="s">
        <v>971</v>
      </c>
      <c r="S68" s="131" t="s">
        <v>973</v>
      </c>
      <c r="T68" s="25"/>
      <c r="U68" s="26"/>
    </row>
    <row r="69" spans="1:21" ht="15" hidden="1" customHeight="1">
      <c r="A69" s="131"/>
      <c r="B69" s="131"/>
      <c r="C69" s="131" t="s">
        <v>268</v>
      </c>
      <c r="D69" s="13"/>
      <c r="E69" s="23"/>
      <c r="F69" s="18" t="s">
        <v>267</v>
      </c>
      <c r="G69" s="19" t="s">
        <v>799</v>
      </c>
      <c r="H69" s="19" t="s">
        <v>799</v>
      </c>
      <c r="I69" s="19" t="s">
        <v>799</v>
      </c>
      <c r="J69" s="19" t="s">
        <v>799</v>
      </c>
      <c r="K69" s="19" t="s">
        <v>799</v>
      </c>
      <c r="L69" s="19" t="s">
        <v>799</v>
      </c>
      <c r="M69" s="19" t="s">
        <v>799</v>
      </c>
      <c r="N69" s="19" t="s">
        <v>799</v>
      </c>
      <c r="O69" s="19" t="s">
        <v>799</v>
      </c>
      <c r="P69" s="19" t="s">
        <v>799</v>
      </c>
      <c r="Q69" s="19" t="s">
        <v>799</v>
      </c>
      <c r="R69" s="13"/>
      <c r="S69" s="131"/>
      <c r="T69" s="25"/>
      <c r="U69" s="26"/>
    </row>
    <row r="70" spans="1:21" ht="15" hidden="1" customHeight="1">
      <c r="A70" s="131"/>
      <c r="B70" s="131"/>
      <c r="C70" s="131" t="s">
        <v>971</v>
      </c>
      <c r="D70" s="25"/>
      <c r="E70" s="35"/>
      <c r="F70" s="26"/>
      <c r="G70" s="26"/>
      <c r="H70" s="26"/>
      <c r="I70" s="26"/>
      <c r="J70" s="26"/>
      <c r="K70" s="26"/>
      <c r="L70" s="26"/>
      <c r="M70" s="26"/>
      <c r="N70" s="26"/>
      <c r="O70" s="26"/>
      <c r="P70" s="26"/>
      <c r="Q70" s="26"/>
      <c r="R70" s="26"/>
      <c r="S70" s="131"/>
      <c r="T70" s="25"/>
      <c r="U70" s="26"/>
    </row>
    <row r="71" spans="1:21">
      <c r="A71" s="131" t="s">
        <v>346</v>
      </c>
      <c r="B71" s="131"/>
      <c r="C71" s="131"/>
      <c r="D71" s="20" t="s">
        <v>795</v>
      </c>
      <c r="E71" s="14">
        <v>2</v>
      </c>
      <c r="F71" s="14" t="s">
        <v>285</v>
      </c>
      <c r="G71" s="17">
        <f t="shared" ref="G71:P71" si="3">G72+G73+G74+G75+G76+G77+G78+G79</f>
        <v>0</v>
      </c>
      <c r="H71" s="17">
        <f t="shared" si="3"/>
        <v>0</v>
      </c>
      <c r="I71" s="17">
        <f t="shared" si="3"/>
        <v>0</v>
      </c>
      <c r="J71" s="17">
        <f t="shared" si="3"/>
        <v>0</v>
      </c>
      <c r="K71" s="17">
        <f t="shared" si="3"/>
        <v>0</v>
      </c>
      <c r="L71" s="17">
        <f t="shared" si="3"/>
        <v>0</v>
      </c>
      <c r="M71" s="17">
        <f t="shared" si="3"/>
        <v>0</v>
      </c>
      <c r="N71" s="17">
        <f t="shared" si="3"/>
        <v>0</v>
      </c>
      <c r="O71" s="17">
        <f t="shared" si="3"/>
        <v>0</v>
      </c>
      <c r="P71" s="17">
        <f t="shared" si="3"/>
        <v>0</v>
      </c>
      <c r="Q71" s="17">
        <f t="shared" ref="Q71:Q79" si="4">G71+H71+I71+J71+K71+L71+M71+N71+O71+P71</f>
        <v>0</v>
      </c>
      <c r="R71" s="26"/>
      <c r="S71" s="131"/>
      <c r="T71" s="25"/>
      <c r="U71" s="26"/>
    </row>
    <row r="72" spans="1:21">
      <c r="A72" s="131" t="s">
        <v>482</v>
      </c>
      <c r="B72" s="131"/>
      <c r="C72" s="131"/>
      <c r="D72" s="20" t="s">
        <v>795</v>
      </c>
      <c r="E72" s="180"/>
      <c r="F72" s="67" t="s">
        <v>286</v>
      </c>
      <c r="G72" s="16" t="n">
        <v>21.38</v>
      </c>
      <c r="H72" s="16" t="n">
        <v>21.68</v>
      </c>
      <c r="I72" s="16" t="n">
        <v>21.98</v>
      </c>
      <c r="J72" s="16" t="n">
        <v>22.28</v>
      </c>
      <c r="K72" s="16" t="n">
        <v>22.58</v>
      </c>
      <c r="L72" s="16" t="n">
        <v>22.88</v>
      </c>
      <c r="M72" s="16" t="n">
        <v>23.18</v>
      </c>
      <c r="N72" s="16" t="n">
        <v>23.48</v>
      </c>
      <c r="O72" s="16" t="n">
        <v>23.78</v>
      </c>
      <c r="P72" s="16" t="n">
        <v>24.08</v>
      </c>
      <c r="Q72" s="17">
        <f t="shared" si="4"/>
        <v>0</v>
      </c>
      <c r="R72" s="26"/>
      <c r="S72" s="131"/>
      <c r="T72" s="25"/>
      <c r="U72" s="26"/>
    </row>
    <row r="73" spans="1:21">
      <c r="A73" s="131" t="s">
        <v>483</v>
      </c>
      <c r="B73" s="131"/>
      <c r="C73" s="131"/>
      <c r="D73" s="20" t="s">
        <v>795</v>
      </c>
      <c r="E73" s="180"/>
      <c r="F73" s="67" t="s">
        <v>287</v>
      </c>
      <c r="G73" s="16" t="n">
        <v>28.08</v>
      </c>
      <c r="H73" s="16" t="n">
        <v>28.48</v>
      </c>
      <c r="I73" s="16" t="n">
        <v>28.88</v>
      </c>
      <c r="J73" s="16" t="n">
        <v>29.28</v>
      </c>
      <c r="K73" s="16" t="n">
        <v>29.68</v>
      </c>
      <c r="L73" s="16" t="n">
        <v>30.08</v>
      </c>
      <c r="M73" s="16" t="n">
        <v>30.48</v>
      </c>
      <c r="N73" s="16" t="n">
        <v>30.88</v>
      </c>
      <c r="O73" s="16" t="n">
        <v>31.28</v>
      </c>
      <c r="P73" s="16" t="n">
        <v>31.68</v>
      </c>
      <c r="Q73" s="17">
        <f t="shared" si="4"/>
        <v>0</v>
      </c>
      <c r="R73" s="26"/>
      <c r="S73" s="131"/>
      <c r="T73" s="25"/>
      <c r="U73" s="26"/>
    </row>
    <row r="74" spans="1:21">
      <c r="A74" s="131" t="s">
        <v>484</v>
      </c>
      <c r="B74" s="131"/>
      <c r="C74" s="131"/>
      <c r="D74" s="20" t="s">
        <v>795</v>
      </c>
      <c r="E74" s="180"/>
      <c r="F74" s="67" t="s">
        <v>288</v>
      </c>
      <c r="G74" s="16" t="n">
        <v>34.78</v>
      </c>
      <c r="H74" s="16" t="n">
        <v>35.28</v>
      </c>
      <c r="I74" s="16" t="n">
        <v>35.78</v>
      </c>
      <c r="J74" s="16" t="n">
        <v>36.28</v>
      </c>
      <c r="K74" s="16" t="n">
        <v>36.78</v>
      </c>
      <c r="L74" s="16" t="n">
        <v>37.28</v>
      </c>
      <c r="M74" s="16" t="n">
        <v>37.78</v>
      </c>
      <c r="N74" s="16" t="n">
        <v>38.28</v>
      </c>
      <c r="O74" s="16" t="n">
        <v>38.78</v>
      </c>
      <c r="P74" s="16" t="n">
        <v>39.28</v>
      </c>
      <c r="Q74" s="17">
        <f t="shared" si="4"/>
        <v>0</v>
      </c>
      <c r="R74" s="26"/>
      <c r="S74" s="131"/>
      <c r="T74" s="25"/>
      <c r="U74" s="26"/>
    </row>
    <row r="75" spans="1:24">
      <c r="A75" s="131" t="s">
        <v>485</v>
      </c>
      <c r="B75" s="131"/>
      <c r="C75" s="131"/>
      <c r="D75" s="20" t="s">
        <v>795</v>
      </c>
      <c r="E75" s="180"/>
      <c r="F75" s="67" t="s">
        <v>289</v>
      </c>
      <c r="G75" s="16" t="n">
        <v>41.48</v>
      </c>
      <c r="H75" s="16" t="n">
        <v>42.08</v>
      </c>
      <c r="I75" s="16" t="n">
        <v>42.68</v>
      </c>
      <c r="J75" s="16" t="n">
        <v>43.28</v>
      </c>
      <c r="K75" s="16" t="n">
        <v>43.88</v>
      </c>
      <c r="L75" s="16" t="n">
        <v>44.48</v>
      </c>
      <c r="M75" s="16" t="n">
        <v>45.08</v>
      </c>
      <c r="N75" s="16" t="n">
        <v>45.68</v>
      </c>
      <c r="O75" s="16" t="n">
        <v>46.28</v>
      </c>
      <c r="P75" s="16" t="n">
        <v>46.88</v>
      </c>
      <c r="Q75" s="17">
        <f t="shared" si="4"/>
        <v>0</v>
      </c>
      <c r="R75" s="26"/>
      <c r="S75" s="131"/>
      <c r="T75" s="25"/>
      <c r="U75" s="26"/>
    </row>
    <row r="76" spans="1:24">
      <c r="A76" s="131" t="s">
        <v>486</v>
      </c>
      <c r="B76" s="131"/>
      <c r="C76" s="131"/>
      <c r="D76" s="20" t="s">
        <v>795</v>
      </c>
      <c r="E76" s="180"/>
      <c r="F76" s="67" t="s">
        <v>290</v>
      </c>
      <c r="G76" s="16" t="n">
        <v>48.18</v>
      </c>
      <c r="H76" s="16" t="n">
        <v>48.88</v>
      </c>
      <c r="I76" s="16" t="n">
        <v>49.58</v>
      </c>
      <c r="J76" s="16" t="n">
        <v>50.28</v>
      </c>
      <c r="K76" s="16" t="n">
        <v>50.98</v>
      </c>
      <c r="L76" s="16" t="n">
        <v>51.68</v>
      </c>
      <c r="M76" s="16" t="n">
        <v>52.38</v>
      </c>
      <c r="N76" s="16" t="n">
        <v>53.08</v>
      </c>
      <c r="O76" s="16" t="n">
        <v>53.78</v>
      </c>
      <c r="P76" s="16" t="n">
        <v>54.48</v>
      </c>
      <c r="Q76" s="17">
        <f t="shared" si="4"/>
        <v>0</v>
      </c>
      <c r="R76" s="26"/>
      <c r="S76" s="131"/>
      <c r="T76" s="25"/>
      <c r="U76" s="26"/>
    </row>
    <row r="77" spans="1:24">
      <c r="A77" s="131" t="s">
        <v>487</v>
      </c>
      <c r="B77" s="131"/>
      <c r="C77" s="131"/>
      <c r="D77" s="20" t="s">
        <v>795</v>
      </c>
      <c r="E77" s="180"/>
      <c r="F77" s="67" t="s">
        <v>291</v>
      </c>
      <c r="G77" s="16" t="n">
        <v>54.88</v>
      </c>
      <c r="H77" s="16" t="n">
        <v>55.68</v>
      </c>
      <c r="I77" s="16" t="n">
        <v>56.48</v>
      </c>
      <c r="J77" s="16" t="n">
        <v>57.28</v>
      </c>
      <c r="K77" s="16" t="n">
        <v>58.08</v>
      </c>
      <c r="L77" s="16" t="n">
        <v>58.88</v>
      </c>
      <c r="M77" s="16" t="n">
        <v>59.68</v>
      </c>
      <c r="N77" s="16" t="n">
        <v>60.48</v>
      </c>
      <c r="O77" s="16" t="n">
        <v>61.28</v>
      </c>
      <c r="P77" s="16" t="n">
        <v>62.08</v>
      </c>
      <c r="Q77" s="17">
        <f t="shared" si="4"/>
        <v>0</v>
      </c>
      <c r="R77" s="26"/>
      <c r="S77" s="131"/>
      <c r="T77" s="25"/>
      <c r="U77" s="26"/>
    </row>
    <row r="78" spans="1:24">
      <c r="A78" s="131" t="s">
        <v>488</v>
      </c>
      <c r="B78" s="131"/>
      <c r="C78" s="131"/>
      <c r="D78" s="20" t="s">
        <v>795</v>
      </c>
      <c r="E78" s="180"/>
      <c r="F78" s="67" t="s">
        <v>292</v>
      </c>
      <c r="G78" s="16" t="n">
        <v>61.58</v>
      </c>
      <c r="H78" s="16" t="n">
        <v>62.48</v>
      </c>
      <c r="I78" s="16" t="n">
        <v>63.38</v>
      </c>
      <c r="J78" s="16" t="n">
        <v>64.28</v>
      </c>
      <c r="K78" s="16" t="n">
        <v>65.18</v>
      </c>
      <c r="L78" s="16" t="n">
        <v>66.08</v>
      </c>
      <c r="M78" s="16" t="n">
        <v>66.98</v>
      </c>
      <c r="N78" s="16" t="n">
        <v>67.88</v>
      </c>
      <c r="O78" s="16" t="n">
        <v>68.78</v>
      </c>
      <c r="P78" s="16" t="n">
        <v>69.68</v>
      </c>
      <c r="Q78" s="17">
        <f t="shared" si="4"/>
        <v>0</v>
      </c>
      <c r="R78" s="26"/>
      <c r="S78" s="131"/>
      <c r="T78" s="25"/>
      <c r="U78" s="26"/>
    </row>
    <row r="79" spans="1:24">
      <c r="A79" s="131" t="s">
        <v>574</v>
      </c>
      <c r="B79" s="131"/>
      <c r="C79" s="131"/>
      <c r="D79" s="20" t="s">
        <v>795</v>
      </c>
      <c r="E79" s="180"/>
      <c r="F79" s="67" t="s">
        <v>283</v>
      </c>
      <c r="G79" s="17">
        <f>SUM(G89:G100)</f>
        <v>0</v>
      </c>
      <c r="H79" s="17">
        <f t="shared" ref="H79:P79" si="5">SUM(H89:H100)</f>
        <v>0</v>
      </c>
      <c r="I79" s="17">
        <f t="shared" si="5"/>
        <v>0</v>
      </c>
      <c r="J79" s="17">
        <f t="shared" si="5"/>
        <v>0</v>
      </c>
      <c r="K79" s="17">
        <f t="shared" si="5"/>
        <v>0</v>
      </c>
      <c r="L79" s="17">
        <f t="shared" si="5"/>
        <v>0</v>
      </c>
      <c r="M79" s="17">
        <f t="shared" si="5"/>
        <v>0</v>
      </c>
      <c r="N79" s="17">
        <f t="shared" si="5"/>
        <v>0</v>
      </c>
      <c r="O79" s="17">
        <f t="shared" si="5"/>
        <v>0</v>
      </c>
      <c r="P79" s="17">
        <f t="shared" si="5"/>
        <v>0</v>
      </c>
      <c r="Q79" s="17">
        <f t="shared" si="4"/>
        <v>0</v>
      </c>
      <c r="R79" s="26"/>
      <c r="S79" s="131"/>
      <c r="T79" s="25"/>
      <c r="U79" s="26"/>
    </row>
    <row r="80" spans="1:24" hidden="1">
      <c r="A80" s="131"/>
      <c r="B80" s="131"/>
      <c r="C80" s="131" t="s">
        <v>971</v>
      </c>
      <c r="D80" s="25"/>
      <c r="E80" s="25"/>
      <c r="F80" s="26"/>
      <c r="G80" s="26"/>
      <c r="H80" s="26"/>
      <c r="I80" s="26"/>
      <c r="J80" s="26"/>
      <c r="K80" s="26"/>
      <c r="L80" s="26"/>
      <c r="M80" s="26"/>
      <c r="N80" s="26"/>
      <c r="O80" s="26"/>
      <c r="P80" s="26"/>
      <c r="Q80" s="26"/>
      <c r="R80" s="26"/>
      <c r="S80" s="131"/>
      <c r="T80" s="25"/>
      <c r="U80" s="26"/>
    </row>
    <row r="81" spans="1:24" ht="15" hidden="1" customHeight="1">
      <c r="A81" s="131"/>
      <c r="B81" s="131"/>
      <c r="C81" s="131" t="s">
        <v>974</v>
      </c>
      <c r="D81" s="131"/>
      <c r="E81" s="131"/>
      <c r="F81" s="131"/>
      <c r="G81" s="131"/>
      <c r="H81" s="131"/>
      <c r="I81" s="131"/>
      <c r="J81" s="131"/>
      <c r="K81" s="131"/>
      <c r="L81" s="131"/>
      <c r="M81" s="131"/>
      <c r="N81" s="131"/>
      <c r="O81" s="131"/>
      <c r="P81" s="131"/>
      <c r="Q81" s="131"/>
      <c r="R81" s="131"/>
      <c r="S81" s="131" t="s">
        <v>975</v>
      </c>
      <c r="T81" s="25"/>
      <c r="U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543</v>
      </c>
      <c r="D83" s="131"/>
      <c r="E83" s="131"/>
      <c r="F83" s="131"/>
      <c r="G83" s="131"/>
      <c r="H83" s="131"/>
      <c r="I83" s="131"/>
      <c r="J83" s="131"/>
      <c r="K83" s="131"/>
      <c r="L83" s="131"/>
      <c r="M83" s="131"/>
      <c r="N83" s="131"/>
      <c r="O83" s="131"/>
      <c r="P83" s="131"/>
      <c r="Q83" s="131"/>
      <c r="R83" s="131"/>
      <c r="S83" s="131"/>
      <c r="T83" s="25"/>
      <c r="U83" s="25"/>
      <c r="V83" s="25"/>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25"/>
      <c r="U84" s="25"/>
      <c r="V84" s="25"/>
      <c r="W84" s="25"/>
      <c r="X84" s="26"/>
    </row>
    <row r="85" spans="1:24" ht="15" hidden="1" customHeight="1">
      <c r="A85" s="131"/>
      <c r="B85" s="131"/>
      <c r="C85" s="131"/>
      <c r="D85" s="131" t="s">
        <v>327</v>
      </c>
      <c r="E85" s="131"/>
      <c r="F85" s="131" t="s">
        <v>544</v>
      </c>
      <c r="G85" s="131" t="s">
        <v>234</v>
      </c>
      <c r="H85" s="131" t="s">
        <v>235</v>
      </c>
      <c r="I85" s="131" t="s">
        <v>236</v>
      </c>
      <c r="J85" s="131" t="s">
        <v>237</v>
      </c>
      <c r="K85" s="131" t="s">
        <v>238</v>
      </c>
      <c r="L85" s="131" t="s">
        <v>239</v>
      </c>
      <c r="M85" s="131" t="s">
        <v>240</v>
      </c>
      <c r="N85" s="131" t="s">
        <v>241</v>
      </c>
      <c r="O85" s="131" t="s">
        <v>243</v>
      </c>
      <c r="P85" s="131" t="s">
        <v>244</v>
      </c>
      <c r="Q85" s="131" t="s">
        <v>245</v>
      </c>
      <c r="R85" s="131"/>
      <c r="S85" s="131"/>
      <c r="T85" s="25"/>
      <c r="U85" s="25"/>
      <c r="V85" s="25"/>
      <c r="W85" s="25"/>
      <c r="X85" s="26"/>
    </row>
    <row r="86" spans="1:24" ht="15" hidden="1" customHeight="1">
      <c r="A86" s="131"/>
      <c r="B86" s="131"/>
      <c r="C86" s="131" t="s">
        <v>972</v>
      </c>
      <c r="D86" s="131" t="s">
        <v>284</v>
      </c>
      <c r="E86" s="131" t="s">
        <v>976</v>
      </c>
      <c r="F86" s="131" t="s">
        <v>284</v>
      </c>
      <c r="G86" s="131"/>
      <c r="H86" s="131"/>
      <c r="I86" s="131"/>
      <c r="J86" s="131"/>
      <c r="K86" s="131"/>
      <c r="L86" s="131"/>
      <c r="M86" s="131"/>
      <c r="N86" s="131"/>
      <c r="O86" s="131"/>
      <c r="P86" s="131"/>
      <c r="Q86" s="131"/>
      <c r="R86" s="131" t="s">
        <v>971</v>
      </c>
      <c r="S86" s="131" t="s">
        <v>973</v>
      </c>
      <c r="T86" s="25"/>
      <c r="U86" s="25"/>
      <c r="V86" s="25"/>
      <c r="W86" s="25"/>
      <c r="X86" s="26"/>
    </row>
    <row r="87" spans="1:24" ht="15" hidden="1" customHeight="1">
      <c r="A87" s="131"/>
      <c r="B87" s="131"/>
      <c r="C87" s="131" t="s">
        <v>268</v>
      </c>
      <c r="D87" s="13"/>
      <c r="E87" s="13"/>
      <c r="F87" s="18" t="s">
        <v>267</v>
      </c>
      <c r="G87" s="19" t="s">
        <v>799</v>
      </c>
      <c r="H87" s="19" t="s">
        <v>799</v>
      </c>
      <c r="I87" s="19" t="s">
        <v>799</v>
      </c>
      <c r="J87" s="19" t="s">
        <v>799</v>
      </c>
      <c r="K87" s="19" t="s">
        <v>799</v>
      </c>
      <c r="L87" s="19" t="s">
        <v>799</v>
      </c>
      <c r="M87" s="19" t="s">
        <v>799</v>
      </c>
      <c r="N87" s="19" t="s">
        <v>799</v>
      </c>
      <c r="O87" s="19" t="s">
        <v>799</v>
      </c>
      <c r="P87" s="19" t="s">
        <v>799</v>
      </c>
      <c r="Q87" s="19" t="s">
        <v>799</v>
      </c>
      <c r="R87" s="13"/>
      <c r="S87" s="131"/>
      <c r="T87" s="25"/>
      <c r="U87" s="25"/>
      <c r="V87" s="25"/>
      <c r="W87" s="25"/>
      <c r="X87" s="26"/>
    </row>
    <row r="88" spans="1:24" ht="15" hidden="1" customHeight="1">
      <c r="A88" s="131"/>
      <c r="B88" s="131"/>
      <c r="C88" s="131" t="s">
        <v>971</v>
      </c>
      <c r="D88" s="13"/>
      <c r="E88" s="13"/>
      <c r="F88" s="13"/>
      <c r="G88" s="13"/>
      <c r="H88" s="13"/>
      <c r="I88" s="13"/>
      <c r="J88" s="13"/>
      <c r="K88" s="13"/>
      <c r="L88" s="13"/>
      <c r="M88" s="13"/>
      <c r="N88" s="13"/>
      <c r="O88" s="13"/>
      <c r="P88" s="13"/>
      <c r="Q88" s="13"/>
      <c r="R88" s="13"/>
      <c r="S88" s="131"/>
      <c r="T88" s="25"/>
      <c r="U88" s="25"/>
      <c r="V88" s="25"/>
      <c r="W88" s="25"/>
      <c r="X88" s="26"/>
    </row>
    <row r="89" spans="1:24" ht="15" customHeight="1">
      <c r="A89" s="131" t="s">
        <v>574</v>
      </c>
      <c r="B89" s="131"/>
      <c r="C89" s="136"/>
      <c r="D89" s="20" t="s">
        <v>795</v>
      </c>
      <c r="E89" s="11"/>
      <c r="F89" s="20" t="s">
        <v>1327</v>
      </c>
      <c r="G89" s="16" t="n">
        <v>45.28</v>
      </c>
      <c r="H89" s="16" t="n">
        <v>46.38</v>
      </c>
      <c r="I89" s="16" t="n">
        <v>47.48</v>
      </c>
      <c r="J89" s="16" t="n">
        <v>48.58</v>
      </c>
      <c r="K89" s="16" t="n">
        <v>49.68</v>
      </c>
      <c r="L89" s="16" t="n">
        <v>50.78</v>
      </c>
      <c r="M89" s="16" t="n">
        <v>51.88</v>
      </c>
      <c r="N89" s="16" t="n">
        <v>52.98</v>
      </c>
      <c r="O89" s="16" t="n">
        <v>54.08</v>
      </c>
      <c r="P89" s="16" t="n">
        <v>55.18</v>
      </c>
      <c r="Q89" s="17">
        <f>G89+H89+I89+J89+K89+L89+M89+N89+O89+P89</f>
        <v>0</v>
      </c>
      <c r="R89" s="13"/>
      <c r="S89" s="131"/>
      <c r="T89" s="25"/>
      <c r="U89" s="25"/>
      <c r="V89" s="25"/>
      <c r="W89" s="25"/>
      <c r="X89" s="26"/>
    </row>
    <row r="90" ht="15.0" customHeight="true" hidden="false">
      <c r="A90" s="131" t="s">
        <v>574</v>
      </c>
      <c r="B90" s="131"/>
      <c r="C90" s="136"/>
      <c r="D90" s="20" t="s">
        <v>795</v>
      </c>
      <c r="E90" s="11"/>
      <c r="F90" s="20" t="s">
        <v>1384</v>
      </c>
      <c r="G90" s="16" t="n">
        <v>49.28</v>
      </c>
      <c r="H90" s="16" t="n">
        <v>50.48</v>
      </c>
      <c r="I90" s="16" t="n">
        <v>51.68</v>
      </c>
      <c r="J90" s="16" t="n">
        <v>52.88</v>
      </c>
      <c r="K90" s="16" t="n">
        <v>54.08</v>
      </c>
      <c r="L90" s="16" t="n">
        <v>55.28</v>
      </c>
      <c r="M90" s="16" t="n">
        <v>56.48</v>
      </c>
      <c r="N90" s="16" t="n">
        <v>57.68</v>
      </c>
      <c r="O90" s="16" t="n">
        <v>58.88</v>
      </c>
      <c r="P90" s="16" t="n">
        <v>60.08</v>
      </c>
      <c r="Q90" s="17">
        <f>G90+H90+I90+J90+K90+L90+M90+N90+O90+P90</f>
      </c>
      <c r="R90" s="13"/>
      <c r="S90" s="131"/>
      <c r="T90" s="25"/>
      <c r="U90" s="25"/>
      <c r="V90" s="25"/>
      <c r="W90" s="25"/>
      <c r="X90" s="26"/>
    </row>
    <row r="91" ht="15.0" customHeight="true" hidden="false">
      <c r="A91" s="131" t="s">
        <v>574</v>
      </c>
      <c r="B91" s="131"/>
      <c r="C91" s="136"/>
      <c r="D91" s="20" t="s">
        <v>795</v>
      </c>
      <c r="E91" s="11"/>
      <c r="F91" s="20" t="s">
        <v>1385</v>
      </c>
      <c r="G91" s="16" t="n">
        <v>25.28</v>
      </c>
      <c r="H91" s="16" t="n">
        <v>25.88</v>
      </c>
      <c r="I91" s="16" t="n">
        <v>26.48</v>
      </c>
      <c r="J91" s="16" t="n">
        <v>27.08</v>
      </c>
      <c r="K91" s="16" t="n">
        <v>27.68</v>
      </c>
      <c r="L91" s="16" t="n">
        <v>28.28</v>
      </c>
      <c r="M91" s="16" t="n">
        <v>28.88</v>
      </c>
      <c r="N91" s="16" t="n">
        <v>29.48</v>
      </c>
      <c r="O91" s="16" t="n">
        <v>30.08</v>
      </c>
      <c r="P91" s="16" t="n">
        <v>30.68</v>
      </c>
      <c r="Q91" s="17">
        <f>G91+H91+I91+J91+K91+L91+M91+N91+O91+P91</f>
      </c>
      <c r="R91" s="13"/>
      <c r="S91" s="131"/>
      <c r="T91" s="25"/>
      <c r="U91" s="25"/>
      <c r="V91" s="25"/>
      <c r="W91" s="25"/>
      <c r="X91" s="26"/>
    </row>
    <row r="92" ht="15.0" customHeight="true" hidden="false">
      <c r="A92" s="131" t="s">
        <v>574</v>
      </c>
      <c r="B92" s="131"/>
      <c r="C92" s="136"/>
      <c r="D92" s="20" t="s">
        <v>795</v>
      </c>
      <c r="E92" s="11"/>
      <c r="F92" s="20" t="s">
        <v>1386</v>
      </c>
      <c r="G92" s="16" t="n">
        <v>41.28</v>
      </c>
      <c r="H92" s="16" t="n">
        <v>42.28</v>
      </c>
      <c r="I92" s="16" t="n">
        <v>43.28</v>
      </c>
      <c r="J92" s="16" t="n">
        <v>44.28</v>
      </c>
      <c r="K92" s="16" t="n">
        <v>45.28</v>
      </c>
      <c r="L92" s="16" t="n">
        <v>46.28</v>
      </c>
      <c r="M92" s="16" t="n">
        <v>47.28</v>
      </c>
      <c r="N92" s="16" t="n">
        <v>48.28</v>
      </c>
      <c r="O92" s="16" t="n">
        <v>49.28</v>
      </c>
      <c r="P92" s="16" t="n">
        <v>50.28</v>
      </c>
      <c r="Q92" s="17">
        <f>G92+H92+I92+J92+K92+L92+M92+N92+O92+P92</f>
      </c>
      <c r="R92" s="13"/>
      <c r="S92" s="131"/>
      <c r="T92" s="25"/>
      <c r="U92" s="25"/>
      <c r="V92" s="25"/>
      <c r="W92" s="25"/>
      <c r="X92" s="26"/>
    </row>
    <row r="93" ht="15.0" customHeight="true" hidden="false">
      <c r="A93" s="131" t="s">
        <v>574</v>
      </c>
      <c r="B93" s="131"/>
      <c r="C93" s="136"/>
      <c r="D93" s="20" t="s">
        <v>795</v>
      </c>
      <c r="E93" s="11"/>
      <c r="F93" s="20" t="s">
        <v>1387</v>
      </c>
      <c r="G93" s="16" t="n">
        <v>17.28</v>
      </c>
      <c r="H93" s="16" t="n">
        <v>17.68</v>
      </c>
      <c r="I93" s="16" t="n">
        <v>18.08</v>
      </c>
      <c r="J93" s="16" t="n">
        <v>18.48</v>
      </c>
      <c r="K93" s="16" t="n">
        <v>18.88</v>
      </c>
      <c r="L93" s="16" t="n">
        <v>19.28</v>
      </c>
      <c r="M93" s="16" t="n">
        <v>19.68</v>
      </c>
      <c r="N93" s="16" t="n">
        <v>20.08</v>
      </c>
      <c r="O93" s="16" t="n">
        <v>20.48</v>
      </c>
      <c r="P93" s="16" t="n">
        <v>20.88</v>
      </c>
      <c r="Q93" s="17">
        <f>G93+H93+I93+J93+K93+L93+M93+N93+O93+P93</f>
      </c>
      <c r="R93" s="13"/>
      <c r="S93" s="131"/>
      <c r="T93" s="25"/>
      <c r="U93" s="25"/>
      <c r="V93" s="25"/>
      <c r="W93" s="25"/>
      <c r="X93" s="26"/>
    </row>
    <row r="94" ht="15.0" customHeight="true" hidden="false">
      <c r="A94" s="131" t="s">
        <v>574</v>
      </c>
      <c r="B94" s="131"/>
      <c r="C94" s="136"/>
      <c r="D94" s="20" t="s">
        <v>795</v>
      </c>
      <c r="E94" s="11"/>
      <c r="F94" s="20" t="s">
        <v>1388</v>
      </c>
      <c r="G94" s="16" t="n">
        <v>33.28</v>
      </c>
      <c r="H94" s="16" t="n">
        <v>34.08</v>
      </c>
      <c r="I94" s="16" t="n">
        <v>34.88</v>
      </c>
      <c r="J94" s="16" t="n">
        <v>35.68</v>
      </c>
      <c r="K94" s="16" t="n">
        <v>36.48</v>
      </c>
      <c r="L94" s="16" t="n">
        <v>37.28</v>
      </c>
      <c r="M94" s="16" t="n">
        <v>38.08</v>
      </c>
      <c r="N94" s="16" t="n">
        <v>38.88</v>
      </c>
      <c r="O94" s="16" t="n">
        <v>39.68</v>
      </c>
      <c r="P94" s="16" t="n">
        <v>40.48</v>
      </c>
      <c r="Q94" s="17">
        <f>G94+H94+I94+J94+K94+L94+M94+N94+O94+P94</f>
      </c>
      <c r="R94" s="13"/>
      <c r="S94" s="131"/>
      <c r="T94" s="25"/>
      <c r="U94" s="25"/>
      <c r="V94" s="25"/>
      <c r="W94" s="25"/>
      <c r="X94" s="26"/>
    </row>
    <row r="95" ht="15.0" customHeight="true" hidden="false">
      <c r="A95" s="131" t="s">
        <v>574</v>
      </c>
      <c r="B95" s="131"/>
      <c r="C95" s="136"/>
      <c r="D95" s="20" t="s">
        <v>795</v>
      </c>
      <c r="E95" s="11"/>
      <c r="F95" s="20" t="s">
        <v>1389</v>
      </c>
      <c r="G95" s="16" t="n">
        <v>21.28</v>
      </c>
      <c r="H95" s="16" t="n">
        <v>21.78</v>
      </c>
      <c r="I95" s="16" t="n">
        <v>22.28</v>
      </c>
      <c r="J95" s="16" t="n">
        <v>22.78</v>
      </c>
      <c r="K95" s="16" t="n">
        <v>23.28</v>
      </c>
      <c r="L95" s="16" t="n">
        <v>23.78</v>
      </c>
      <c r="M95" s="16" t="n">
        <v>24.28</v>
      </c>
      <c r="N95" s="16" t="n">
        <v>24.78</v>
      </c>
      <c r="O95" s="16" t="n">
        <v>25.28</v>
      </c>
      <c r="P95" s="16" t="n">
        <v>25.78</v>
      </c>
      <c r="Q95" s="17">
        <f>G95+H95+I95+J95+K95+L95+M95+N95+O95+P95</f>
      </c>
      <c r="R95" s="13"/>
      <c r="S95" s="131"/>
      <c r="T95" s="25"/>
      <c r="U95" s="25"/>
      <c r="V95" s="25"/>
      <c r="W95" s="25"/>
      <c r="X95" s="26"/>
    </row>
    <row r="96" ht="15.0" customHeight="true" hidden="false">
      <c r="A96" s="131" t="s">
        <v>574</v>
      </c>
      <c r="B96" s="131"/>
      <c r="C96" s="136"/>
      <c r="D96" s="20" t="s">
        <v>795</v>
      </c>
      <c r="E96" s="11"/>
      <c r="F96" s="20" t="s">
        <v>1325</v>
      </c>
      <c r="G96" s="16" t="n">
        <v>37.28</v>
      </c>
      <c r="H96" s="16" t="n">
        <v>38.18</v>
      </c>
      <c r="I96" s="16" t="n">
        <v>39.08</v>
      </c>
      <c r="J96" s="16" t="n">
        <v>39.98</v>
      </c>
      <c r="K96" s="16" t="n">
        <v>40.88</v>
      </c>
      <c r="L96" s="16" t="n">
        <v>41.78</v>
      </c>
      <c r="M96" s="16" t="n">
        <v>42.68</v>
      </c>
      <c r="N96" s="16" t="n">
        <v>43.58</v>
      </c>
      <c r="O96" s="16" t="n">
        <v>44.48</v>
      </c>
      <c r="P96" s="16" t="n">
        <v>45.38</v>
      </c>
      <c r="Q96" s="17">
        <f>G96+H96+I96+J96+K96+L96+M96+N96+O96+P96</f>
      </c>
      <c r="R96" s="13"/>
      <c r="S96" s="131"/>
      <c r="T96" s="25"/>
      <c r="U96" s="25"/>
      <c r="V96" s="25"/>
      <c r="W96" s="25"/>
      <c r="X96" s="26"/>
    </row>
    <row r="97" ht="15.0" customHeight="true" hidden="false">
      <c r="A97" s="131" t="s">
        <v>574</v>
      </c>
      <c r="B97" s="131"/>
      <c r="C97" s="136"/>
      <c r="D97" s="20" t="s">
        <v>795</v>
      </c>
      <c r="E97" s="11"/>
      <c r="F97" s="20" t="s">
        <v>1390</v>
      </c>
      <c r="G97" s="16" t="n">
        <v>29.28</v>
      </c>
      <c r="H97" s="16" t="n">
        <v>29.98</v>
      </c>
      <c r="I97" s="16" t="n">
        <v>30.68</v>
      </c>
      <c r="J97" s="16" t="n">
        <v>31.38</v>
      </c>
      <c r="K97" s="16" t="n">
        <v>32.08</v>
      </c>
      <c r="L97" s="16" t="n">
        <v>32.78</v>
      </c>
      <c r="M97" s="16" t="n">
        <v>33.48</v>
      </c>
      <c r="N97" s="16" t="n">
        <v>34.18</v>
      </c>
      <c r="O97" s="16" t="n">
        <v>34.88</v>
      </c>
      <c r="P97" s="16" t="n">
        <v>35.58</v>
      </c>
      <c r="Q97" s="17">
        <f>G97+H97+I97+J97+K97+L97+M97+N97+O97+P97</f>
      </c>
      <c r="R97" s="13"/>
      <c r="S97" s="131"/>
      <c r="T97" s="25"/>
      <c r="U97" s="25"/>
      <c r="V97" s="25"/>
      <c r="W97" s="25"/>
      <c r="X97" s="26"/>
    </row>
    <row r="98" ht="15.0" customHeight="true" hidden="false">
      <c r="A98" s="131" t="s">
        <v>574</v>
      </c>
      <c r="B98" s="131"/>
      <c r="C98" s="136"/>
      <c r="D98" s="20" t="s">
        <v>795</v>
      </c>
      <c r="E98" s="11"/>
      <c r="F98" s="20" t="s">
        <v>1337</v>
      </c>
      <c r="G98" s="16" t="n">
        <v>3.63</v>
      </c>
      <c r="H98" s="16" t="n">
        <v>7.9</v>
      </c>
      <c r="I98" s="16" t="n">
        <v>12.17</v>
      </c>
      <c r="J98" s="16" t="n">
        <v>16.44</v>
      </c>
      <c r="K98" s="16" t="n">
        <v>20.71</v>
      </c>
      <c r="L98" s="16" t="n">
        <v>24.98</v>
      </c>
      <c r="M98" s="16" t="n">
        <v>29.25</v>
      </c>
      <c r="N98" s="16" t="n">
        <v>33.52</v>
      </c>
      <c r="O98" s="16" t="n">
        <v>37.79</v>
      </c>
      <c r="P98" s="16" t="n">
        <v>42.06</v>
      </c>
      <c r="Q98" s="17">
        <f>G98+H98+I98+J98+K98+L98+M98+N98+O98+P98</f>
      </c>
      <c r="R98" s="13"/>
      <c r="S98" s="131"/>
      <c r="T98" s="25"/>
      <c r="U98" s="25"/>
      <c r="V98" s="25"/>
      <c r="W98" s="25"/>
      <c r="X98" s="26"/>
    </row>
    <row r="99" ht="15.0" customHeight="true" hidden="false">
      <c r="A99" s="131" t="s">
        <v>574</v>
      </c>
      <c r="B99" s="131"/>
      <c r="C99" s="136"/>
      <c r="D99" s="20" t="s">
        <v>795</v>
      </c>
      <c r="E99" s="11"/>
      <c r="F99" s="20" t="s">
        <v>1391</v>
      </c>
      <c r="G99" s="16" t="n">
        <v>13.28</v>
      </c>
      <c r="H99" s="16" t="n">
        <v>13.58</v>
      </c>
      <c r="I99" s="16" t="n">
        <v>13.88</v>
      </c>
      <c r="J99" s="16" t="n">
        <v>14.18</v>
      </c>
      <c r="K99" s="16" t="n">
        <v>14.48</v>
      </c>
      <c r="L99" s="16" t="n">
        <v>14.78</v>
      </c>
      <c r="M99" s="16" t="n">
        <v>15.08</v>
      </c>
      <c r="N99" s="16" t="n">
        <v>15.38</v>
      </c>
      <c r="O99" s="16" t="n">
        <v>15.68</v>
      </c>
      <c r="P99" s="16" t="n">
        <v>15.98</v>
      </c>
      <c r="Q99" s="17">
        <f>G99+H99+I99+J99+K99+L99+M99+N99+O99+P99</f>
      </c>
      <c r="R99" s="13"/>
      <c r="S99" s="131"/>
      <c r="T99" s="25"/>
      <c r="U99" s="25"/>
      <c r="V99" s="25"/>
      <c r="W99" s="25"/>
      <c r="X99" s="26"/>
    </row>
    <row r="100" spans="1:24" ht="15" customHeight="1">
      <c r="A100" s="131"/>
      <c r="B100" s="131"/>
      <c r="C100" s="131" t="s">
        <v>971</v>
      </c>
      <c r="D100" s="13"/>
      <c r="E100" s="157" t="s">
        <v>559</v>
      </c>
      <c r="F100" s="158"/>
      <c r="G100" s="158"/>
      <c r="H100" s="158"/>
      <c r="I100" s="158"/>
      <c r="J100" s="158"/>
      <c r="K100" s="158"/>
      <c r="L100" s="158"/>
      <c r="M100" s="158"/>
      <c r="N100" s="158"/>
      <c r="O100" s="158"/>
      <c r="P100" s="158"/>
      <c r="Q100" s="159"/>
      <c r="R100" s="13"/>
      <c r="S100" s="131"/>
      <c r="T100" s="25"/>
      <c r="U100" s="25"/>
      <c r="V100" s="25"/>
      <c r="W100" s="25"/>
      <c r="X100" s="26"/>
    </row>
    <row r="101" spans="1:24" ht="15" hidden="1" customHeight="1">
      <c r="A101" s="131"/>
      <c r="B101" s="131"/>
      <c r="C101" s="131" t="s">
        <v>974</v>
      </c>
      <c r="D101" s="131"/>
      <c r="E101" s="131"/>
      <c r="F101" s="131"/>
      <c r="G101" s="131"/>
      <c r="H101" s="131"/>
      <c r="I101" s="131"/>
      <c r="J101" s="131"/>
      <c r="K101" s="131"/>
      <c r="L101" s="131"/>
      <c r="M101" s="131"/>
      <c r="N101" s="131"/>
      <c r="O101" s="131"/>
      <c r="P101" s="131"/>
      <c r="Q101" s="131"/>
      <c r="R101" s="131"/>
      <c r="S101" s="131" t="s">
        <v>975</v>
      </c>
      <c r="T101" s="25"/>
      <c r="U101" s="25"/>
      <c r="V101" s="25"/>
      <c r="W101" s="25"/>
      <c r="X101" s="26"/>
    </row>
    <row r="102" spans="1:24" ht="15" hidden="1" customHeight="1">
      <c r="A102" s="13"/>
      <c r="B102" s="13"/>
      <c r="C102" s="13"/>
      <c r="D102" s="13"/>
      <c r="E102" s="13"/>
      <c r="F102" s="13"/>
      <c r="G102" s="13"/>
      <c r="H102" s="13"/>
      <c r="I102" s="13"/>
      <c r="J102" s="13"/>
      <c r="K102" s="13"/>
      <c r="L102" s="13"/>
      <c r="M102" s="13"/>
      <c r="N102" s="13"/>
      <c r="O102" s="13"/>
      <c r="P102" s="13"/>
      <c r="Q102" s="13"/>
      <c r="R102" s="13"/>
      <c r="S102" s="13"/>
      <c r="T102" s="25"/>
      <c r="U102" s="26"/>
    </row>
    <row r="103" spans="1:24" ht="15" hidden="1" customHeight="1">
      <c r="A103" s="131"/>
      <c r="B103" s="131"/>
      <c r="C103" s="131" t="s">
        <v>545</v>
      </c>
      <c r="D103" s="131"/>
      <c r="E103" s="131"/>
      <c r="F103" s="131"/>
      <c r="G103" s="131"/>
      <c r="H103" s="131"/>
      <c r="I103" s="131"/>
      <c r="J103" s="131"/>
      <c r="K103" s="131"/>
      <c r="L103" s="131"/>
      <c r="M103" s="131"/>
      <c r="N103" s="131"/>
      <c r="O103" s="131"/>
      <c r="P103" s="131"/>
      <c r="Q103" s="131"/>
      <c r="R103" s="131"/>
      <c r="S103" s="131"/>
      <c r="T103" s="13"/>
      <c r="U103" s="13"/>
      <c r="V103" s="13"/>
      <c r="W103" s="25"/>
      <c r="X103" s="26"/>
    </row>
    <row r="104" spans="1:24" ht="15" hidden="1" customHeight="1">
      <c r="A104" s="131"/>
      <c r="B104" s="131"/>
      <c r="C104" s="131"/>
      <c r="D104" s="131"/>
      <c r="E104" s="131"/>
      <c r="F104" s="131"/>
      <c r="G104" s="131"/>
      <c r="H104" s="131"/>
      <c r="I104" s="131"/>
      <c r="J104" s="131"/>
      <c r="K104" s="131"/>
      <c r="L104" s="131"/>
      <c r="M104" s="131"/>
      <c r="N104" s="131"/>
      <c r="O104" s="131"/>
      <c r="P104" s="131"/>
      <c r="Q104" s="131"/>
      <c r="R104" s="131"/>
      <c r="S104" s="131"/>
      <c r="T104" s="13"/>
      <c r="U104" s="13"/>
      <c r="V104" s="13"/>
      <c r="W104" s="25"/>
      <c r="X104" s="26"/>
    </row>
    <row r="105" spans="1:24" ht="15" hidden="1" customHeight="1">
      <c r="A105" s="131"/>
      <c r="B105" s="131"/>
      <c r="C105" s="131"/>
      <c r="D105" s="131" t="s">
        <v>327</v>
      </c>
      <c r="E105" s="131"/>
      <c r="F105" s="131"/>
      <c r="G105" s="131" t="s">
        <v>234</v>
      </c>
      <c r="H105" s="131" t="s">
        <v>235</v>
      </c>
      <c r="I105" s="131" t="s">
        <v>236</v>
      </c>
      <c r="J105" s="131" t="s">
        <v>237</v>
      </c>
      <c r="K105" s="131" t="s">
        <v>238</v>
      </c>
      <c r="L105" s="131" t="s">
        <v>239</v>
      </c>
      <c r="M105" s="131" t="s">
        <v>240</v>
      </c>
      <c r="N105" s="131" t="s">
        <v>241</v>
      </c>
      <c r="O105" s="131" t="s">
        <v>243</v>
      </c>
      <c r="P105" s="131" t="s">
        <v>244</v>
      </c>
      <c r="Q105" s="131" t="s">
        <v>245</v>
      </c>
      <c r="R105" s="131"/>
      <c r="S105" s="131"/>
      <c r="T105" s="13"/>
      <c r="U105" s="13"/>
      <c r="V105" s="13"/>
      <c r="W105" s="25"/>
      <c r="X105" s="26"/>
    </row>
    <row r="106" spans="1:24" ht="15" hidden="1" customHeight="1">
      <c r="A106" s="131"/>
      <c r="B106" s="131"/>
      <c r="C106" s="131" t="s">
        <v>972</v>
      </c>
      <c r="D106" s="131" t="s">
        <v>284</v>
      </c>
      <c r="E106" s="131" t="s">
        <v>976</v>
      </c>
      <c r="F106" s="131" t="s">
        <v>976</v>
      </c>
      <c r="G106" s="131"/>
      <c r="H106" s="131"/>
      <c r="I106" s="131"/>
      <c r="J106" s="131"/>
      <c r="K106" s="131"/>
      <c r="L106" s="131"/>
      <c r="M106" s="131"/>
      <c r="N106" s="131"/>
      <c r="O106" s="131"/>
      <c r="P106" s="131"/>
      <c r="Q106" s="131"/>
      <c r="R106" s="131" t="s">
        <v>971</v>
      </c>
      <c r="S106" s="131" t="s">
        <v>973</v>
      </c>
      <c r="T106" s="13"/>
      <c r="U106" s="13"/>
      <c r="V106" s="13"/>
      <c r="W106" s="25"/>
      <c r="X106" s="26"/>
    </row>
    <row r="107" spans="1:24" ht="15" hidden="1" customHeight="1">
      <c r="A107" s="131"/>
      <c r="B107" s="131"/>
      <c r="C107" s="131" t="s">
        <v>268</v>
      </c>
      <c r="D107" s="13"/>
      <c r="E107" s="13"/>
      <c r="F107" s="18" t="s">
        <v>267</v>
      </c>
      <c r="G107" s="19" t="s">
        <v>799</v>
      </c>
      <c r="H107" s="19" t="s">
        <v>799</v>
      </c>
      <c r="I107" s="19" t="s">
        <v>799</v>
      </c>
      <c r="J107" s="19" t="s">
        <v>799</v>
      </c>
      <c r="K107" s="19" t="s">
        <v>799</v>
      </c>
      <c r="L107" s="19" t="s">
        <v>799</v>
      </c>
      <c r="M107" s="19" t="s">
        <v>799</v>
      </c>
      <c r="N107" s="19" t="s">
        <v>799</v>
      </c>
      <c r="O107" s="19" t="s">
        <v>799</v>
      </c>
      <c r="P107" s="19" t="s">
        <v>799</v>
      </c>
      <c r="Q107" s="19" t="s">
        <v>799</v>
      </c>
      <c r="R107" s="13"/>
      <c r="S107" s="131"/>
      <c r="T107" s="13"/>
      <c r="U107" s="13"/>
      <c r="V107" s="13"/>
      <c r="W107" s="25"/>
      <c r="X107" s="26"/>
    </row>
    <row r="108" spans="1:24" ht="15" hidden="1" customHeight="1">
      <c r="A108" s="131"/>
      <c r="B108" s="131"/>
      <c r="C108" s="131" t="s">
        <v>971</v>
      </c>
      <c r="D108" s="13"/>
      <c r="E108" s="13"/>
      <c r="F108" s="13"/>
      <c r="G108" s="13"/>
      <c r="H108" s="13"/>
      <c r="I108" s="13"/>
      <c r="J108" s="13"/>
      <c r="K108" s="13"/>
      <c r="L108" s="13"/>
      <c r="M108" s="13"/>
      <c r="N108" s="13"/>
      <c r="O108" s="13"/>
      <c r="P108" s="13"/>
      <c r="Q108" s="13"/>
      <c r="R108" s="13"/>
      <c r="S108" s="131"/>
      <c r="T108" s="13"/>
      <c r="U108" s="13"/>
      <c r="V108" s="13"/>
      <c r="W108" s="25"/>
      <c r="X108" s="26"/>
    </row>
    <row r="109" spans="1:24" ht="15" customHeight="1">
      <c r="A109" s="131" t="s">
        <v>1115</v>
      </c>
      <c r="B109" s="131"/>
      <c r="C109" s="131"/>
      <c r="D109" s="20" t="s">
        <v>795</v>
      </c>
      <c r="E109" s="30">
        <v>3</v>
      </c>
      <c r="F109" s="33" t="s">
        <v>293</v>
      </c>
      <c r="G109" s="32">
        <f>G31+G71</f>
        <v>0</v>
      </c>
      <c r="H109" s="32">
        <f t="shared" ref="H109:Q109" si="6">H31+H71</f>
        <v>0</v>
      </c>
      <c r="I109" s="32">
        <f t="shared" si="6"/>
        <v>0</v>
      </c>
      <c r="J109" s="32">
        <f t="shared" si="6"/>
        <v>0</v>
      </c>
      <c r="K109" s="32">
        <f t="shared" si="6"/>
        <v>0</v>
      </c>
      <c r="L109" s="32">
        <f t="shared" si="6"/>
        <v>0</v>
      </c>
      <c r="M109" s="32">
        <f t="shared" si="6"/>
        <v>0</v>
      </c>
      <c r="N109" s="32">
        <f t="shared" si="6"/>
        <v>0</v>
      </c>
      <c r="O109" s="32">
        <f t="shared" si="6"/>
        <v>0</v>
      </c>
      <c r="P109" s="32">
        <f t="shared" si="6"/>
        <v>0</v>
      </c>
      <c r="Q109" s="32">
        <f t="shared" si="6"/>
        <v>0</v>
      </c>
      <c r="R109" s="13"/>
      <c r="S109" s="131"/>
      <c r="T109" s="13"/>
      <c r="U109" s="13"/>
      <c r="V109" s="13"/>
      <c r="W109" s="25"/>
      <c r="X109" s="26"/>
    </row>
    <row r="110" spans="1:24" ht="15" customHeight="1">
      <c r="A110" s="131" t="s">
        <v>85</v>
      </c>
      <c r="B110" s="131"/>
      <c r="C110" s="131"/>
      <c r="D110" s="20" t="s">
        <v>795</v>
      </c>
      <c r="E110" s="30">
        <v>4</v>
      </c>
      <c r="F110" s="33" t="s">
        <v>555</v>
      </c>
      <c r="G110" s="34" t="n">
        <v>548.79</v>
      </c>
      <c r="H110" s="34" t="n">
        <v>556.79</v>
      </c>
      <c r="I110" s="34" t="n">
        <v>564.79</v>
      </c>
      <c r="J110" s="34" t="n">
        <v>572.79</v>
      </c>
      <c r="K110" s="34" t="n">
        <v>580.79</v>
      </c>
      <c r="L110" s="34" t="n">
        <v>588.79</v>
      </c>
      <c r="M110" s="34" t="n">
        <v>596.79</v>
      </c>
      <c r="N110" s="34" t="n">
        <v>604.79</v>
      </c>
      <c r="O110" s="34" t="n">
        <v>612.79</v>
      </c>
      <c r="P110" s="34" t="n">
        <v>620.79</v>
      </c>
      <c r="Q110" s="32">
        <f>G110+H110+I110+J110+K110+L110+M110+N110+O110+P110</f>
        <v>0</v>
      </c>
      <c r="R110" s="13"/>
      <c r="S110" s="131"/>
      <c r="T110" s="13"/>
      <c r="U110" s="13"/>
      <c r="V110" s="13"/>
      <c r="W110" s="25"/>
      <c r="X110" s="26"/>
    </row>
    <row r="111" spans="1:24" ht="15" customHeight="1">
      <c r="A111" s="131"/>
      <c r="B111" s="131"/>
      <c r="C111" s="131"/>
      <c r="D111" s="20" t="s">
        <v>795</v>
      </c>
      <c r="E111" s="171" t="s">
        <v>329</v>
      </c>
      <c r="F111" s="172"/>
      <c r="G111" s="172"/>
      <c r="H111" s="172"/>
      <c r="I111" s="172"/>
      <c r="J111" s="172"/>
      <c r="K111" s="172"/>
      <c r="L111" s="172"/>
      <c r="M111" s="172"/>
      <c r="N111" s="172"/>
      <c r="O111" s="172"/>
      <c r="P111" s="172"/>
      <c r="Q111" s="173"/>
      <c r="R111" s="13"/>
      <c r="S111" s="131"/>
      <c r="T111" s="13"/>
      <c r="U111" s="13"/>
      <c r="V111" s="13"/>
      <c r="W111" s="25"/>
      <c r="X111" s="26"/>
    </row>
    <row r="112" spans="1:24" ht="15" customHeight="1">
      <c r="A112" s="131"/>
      <c r="B112" s="131"/>
      <c r="C112" s="131"/>
      <c r="D112" s="20" t="s">
        <v>795</v>
      </c>
      <c r="E112" s="171" t="s">
        <v>356</v>
      </c>
      <c r="F112" s="172"/>
      <c r="G112" s="172"/>
      <c r="H112" s="172"/>
      <c r="I112" s="172"/>
      <c r="J112" s="172"/>
      <c r="K112" s="172"/>
      <c r="L112" s="172"/>
      <c r="M112" s="172"/>
      <c r="N112" s="172"/>
      <c r="O112" s="172"/>
      <c r="P112" s="172"/>
      <c r="Q112" s="173"/>
      <c r="R112" s="13"/>
      <c r="S112" s="131"/>
      <c r="T112" s="13"/>
      <c r="U112" s="13"/>
      <c r="V112" s="13"/>
      <c r="W112" s="25"/>
      <c r="X112" s="26"/>
    </row>
    <row r="113" spans="1:24" ht="15" customHeight="1">
      <c r="A113" s="131"/>
      <c r="B113" s="131"/>
      <c r="C113" s="131" t="s">
        <v>971</v>
      </c>
      <c r="D113" s="13"/>
      <c r="E113" s="13"/>
      <c r="F113" s="13"/>
      <c r="G113" s="13"/>
      <c r="H113" s="13"/>
      <c r="I113" s="13"/>
      <c r="J113" s="13"/>
      <c r="K113" s="13"/>
      <c r="L113" s="13"/>
      <c r="M113" s="13"/>
      <c r="N113" s="13"/>
      <c r="O113" s="13"/>
      <c r="P113" s="13"/>
      <c r="Q113" s="13"/>
      <c r="R113" s="13"/>
      <c r="S113" s="131"/>
      <c r="T113" s="13"/>
      <c r="U113" s="13"/>
      <c r="V113" s="13"/>
      <c r="W113" s="25"/>
      <c r="X113" s="26"/>
    </row>
    <row r="114" spans="1:24" ht="15" customHeight="1">
      <c r="A114" s="131"/>
      <c r="B114" s="131"/>
      <c r="C114" s="131" t="s">
        <v>974</v>
      </c>
      <c r="D114" s="131"/>
      <c r="E114" s="131"/>
      <c r="F114" s="131"/>
      <c r="G114" s="131"/>
      <c r="H114" s="131"/>
      <c r="I114" s="131"/>
      <c r="J114" s="131"/>
      <c r="K114" s="131"/>
      <c r="L114" s="131"/>
      <c r="M114" s="131"/>
      <c r="N114" s="131"/>
      <c r="O114" s="131"/>
      <c r="P114" s="131"/>
      <c r="Q114" s="131"/>
      <c r="R114" s="131"/>
      <c r="S114" s="131" t="s">
        <v>975</v>
      </c>
      <c r="T114" s="13"/>
      <c r="U114" s="13"/>
      <c r="V114" s="13"/>
      <c r="W114" s="25"/>
      <c r="X114" s="26"/>
    </row>
    <row r="115" spans="1:24" ht="15" hidden="1" customHeight="1">
      <c r="A115" s="13"/>
      <c r="B115" s="13"/>
      <c r="C115" s="13"/>
      <c r="D115" s="13"/>
      <c r="E115" s="13"/>
      <c r="F115" s="13"/>
      <c r="G115" s="13"/>
      <c r="H115" s="13"/>
      <c r="I115" s="13"/>
      <c r="J115" s="13"/>
      <c r="K115" s="13"/>
      <c r="L115" s="13"/>
      <c r="M115" s="13"/>
      <c r="N115" s="13"/>
      <c r="O115" s="13"/>
      <c r="P115" s="13"/>
      <c r="Q115" s="13"/>
      <c r="R115" s="13"/>
      <c r="S115" s="13"/>
      <c r="T115" s="25"/>
      <c r="U115" s="26"/>
    </row>
    <row r="116" spans="1:24" ht="15" hidden="1" customHeight="1">
      <c r="A116" s="13"/>
      <c r="B116" s="13"/>
      <c r="C116" s="13"/>
      <c r="D116" s="13"/>
      <c r="E116" s="13"/>
      <c r="F116" s="13"/>
      <c r="G116" s="13"/>
      <c r="H116" s="13"/>
      <c r="I116" s="13"/>
      <c r="J116" s="13"/>
      <c r="K116" s="13"/>
      <c r="L116" s="13"/>
      <c r="M116" s="13"/>
      <c r="N116" s="13"/>
      <c r="O116" s="13"/>
      <c r="P116" s="13"/>
      <c r="Q116" s="13"/>
      <c r="R116" s="13"/>
      <c r="S116" s="13"/>
      <c r="T116" s="25"/>
      <c r="U116" s="26"/>
    </row>
    <row r="117" spans="1:21" ht="15" hidden="1" customHeight="1">
      <c r="A117" s="25"/>
      <c r="B117" s="25"/>
      <c r="C117" s="25"/>
      <c r="D117" s="26"/>
      <c r="E117" s="26"/>
      <c r="F117" s="26"/>
      <c r="G117" s="26"/>
      <c r="H117" s="26"/>
      <c r="I117" s="26"/>
      <c r="J117" s="26"/>
      <c r="K117" s="26"/>
      <c r="L117" s="26"/>
      <c r="M117" s="26"/>
      <c r="N117" s="26"/>
      <c r="O117" s="26"/>
      <c r="P117" s="26"/>
      <c r="Q117" s="26"/>
      <c r="R117" s="26"/>
      <c r="S117" s="26"/>
      <c r="T117" s="26"/>
      <c r="U117" s="26"/>
    </row>
    <row r="118" spans="1:21" ht="15" hidden="1" customHeight="1">
      <c r="A118" s="131"/>
      <c r="B118" s="131"/>
      <c r="C118" s="131" t="s">
        <v>575</v>
      </c>
      <c r="D118" s="131"/>
      <c r="E118" s="131"/>
      <c r="F118" s="131"/>
      <c r="G118" s="131"/>
      <c r="H118" s="131"/>
      <c r="I118" s="131"/>
      <c r="J118" s="131"/>
      <c r="K118" s="131"/>
      <c r="L118" s="131"/>
      <c r="M118" s="131"/>
      <c r="N118" s="131"/>
      <c r="O118" s="131"/>
      <c r="P118" s="131"/>
      <c r="Q118" s="131"/>
      <c r="R118" s="131"/>
      <c r="S118" s="131"/>
      <c r="T118" s="25"/>
      <c r="U118" s="26"/>
    </row>
    <row r="119" spans="1:21" ht="15" hidden="1" customHeight="1">
      <c r="A119" s="131"/>
      <c r="B119" s="131"/>
      <c r="C119" s="131"/>
      <c r="D119" s="131"/>
      <c r="E119" s="131"/>
      <c r="F119" s="131"/>
      <c r="G119" s="131"/>
      <c r="H119" s="131"/>
      <c r="I119" s="131"/>
      <c r="J119" s="131"/>
      <c r="K119" s="131"/>
      <c r="L119" s="131"/>
      <c r="M119" s="131"/>
      <c r="N119" s="131"/>
      <c r="O119" s="131"/>
      <c r="P119" s="131"/>
      <c r="Q119" s="131"/>
      <c r="R119" s="131"/>
      <c r="S119" s="131"/>
      <c r="T119" s="25"/>
      <c r="U119" s="26"/>
    </row>
    <row r="120" spans="1:21" ht="15" hidden="1" customHeight="1">
      <c r="A120" s="131"/>
      <c r="B120" s="131"/>
      <c r="C120" s="131"/>
      <c r="D120" s="131" t="s">
        <v>327</v>
      </c>
      <c r="E120" s="131"/>
      <c r="F120" s="131"/>
      <c r="G120" s="131" t="s">
        <v>234</v>
      </c>
      <c r="H120" s="131" t="s">
        <v>235</v>
      </c>
      <c r="I120" s="131" t="s">
        <v>236</v>
      </c>
      <c r="J120" s="131" t="s">
        <v>237</v>
      </c>
      <c r="K120" s="131" t="s">
        <v>238</v>
      </c>
      <c r="L120" s="131" t="s">
        <v>239</v>
      </c>
      <c r="M120" s="131" t="s">
        <v>240</v>
      </c>
      <c r="N120" s="131" t="s">
        <v>241</v>
      </c>
      <c r="O120" s="131" t="s">
        <v>243</v>
      </c>
      <c r="P120" s="131" t="s">
        <v>244</v>
      </c>
      <c r="Q120" s="131" t="s">
        <v>245</v>
      </c>
      <c r="R120" s="131"/>
      <c r="S120" s="131"/>
      <c r="T120" s="25"/>
      <c r="U120" s="26"/>
    </row>
    <row r="121" spans="1:21" hidden="1">
      <c r="A121" s="131"/>
      <c r="B121" s="131"/>
      <c r="C121" s="131" t="s">
        <v>972</v>
      </c>
      <c r="D121" s="131" t="s">
        <v>284</v>
      </c>
      <c r="E121" s="131" t="s">
        <v>976</v>
      </c>
      <c r="F121" s="131" t="s">
        <v>976</v>
      </c>
      <c r="G121" s="131"/>
      <c r="H121" s="131"/>
      <c r="I121" s="131"/>
      <c r="J121" s="131"/>
      <c r="K121" s="131"/>
      <c r="L121" s="131"/>
      <c r="M121" s="131"/>
      <c r="N121" s="131"/>
      <c r="O121" s="131"/>
      <c r="P121" s="131"/>
      <c r="Q121" s="131"/>
      <c r="R121" s="131" t="s">
        <v>971</v>
      </c>
      <c r="S121" s="131" t="s">
        <v>973</v>
      </c>
      <c r="T121" s="25"/>
      <c r="U121" s="26"/>
    </row>
    <row r="122" spans="1:21" hidden="1">
      <c r="A122" s="131"/>
      <c r="B122" s="131"/>
      <c r="C122" s="131" t="s">
        <v>268</v>
      </c>
      <c r="D122" s="13"/>
      <c r="E122" s="13"/>
      <c r="F122" s="18" t="s">
        <v>267</v>
      </c>
      <c r="G122" s="19" t="s">
        <v>799</v>
      </c>
      <c r="H122" s="19" t="s">
        <v>799</v>
      </c>
      <c r="I122" s="19" t="s">
        <v>799</v>
      </c>
      <c r="J122" s="19" t="s">
        <v>799</v>
      </c>
      <c r="K122" s="19" t="s">
        <v>799</v>
      </c>
      <c r="L122" s="19" t="s">
        <v>799</v>
      </c>
      <c r="M122" s="19" t="s">
        <v>799</v>
      </c>
      <c r="N122" s="19" t="s">
        <v>799</v>
      </c>
      <c r="O122" s="19" t="s">
        <v>799</v>
      </c>
      <c r="P122" s="19" t="s">
        <v>799</v>
      </c>
      <c r="Q122" s="19" t="s">
        <v>799</v>
      </c>
      <c r="R122" s="13"/>
      <c r="S122" s="131"/>
      <c r="T122" s="25"/>
      <c r="U122" s="26"/>
    </row>
    <row r="123" spans="1:21" ht="45">
      <c r="A123" s="131"/>
      <c r="B123" s="131"/>
      <c r="C123" s="131" t="s">
        <v>976</v>
      </c>
      <c r="D123" s="25"/>
      <c r="E123" s="29"/>
      <c r="F123" s="29" t="s">
        <v>100</v>
      </c>
      <c r="G123" s="22" t="s">
        <v>46</v>
      </c>
      <c r="H123" s="22" t="s">
        <v>47</v>
      </c>
      <c r="I123" s="22" t="s">
        <v>48</v>
      </c>
      <c r="J123" s="22" t="s">
        <v>49</v>
      </c>
      <c r="K123" s="22" t="s">
        <v>50</v>
      </c>
      <c r="L123" s="22" t="s">
        <v>282</v>
      </c>
      <c r="M123" s="22" t="s">
        <v>51</v>
      </c>
      <c r="N123" s="22" t="s">
        <v>52</v>
      </c>
      <c r="O123" s="22" t="s">
        <v>101</v>
      </c>
      <c r="P123" s="22" t="s">
        <v>54</v>
      </c>
      <c r="Q123" s="22" t="s">
        <v>1023</v>
      </c>
      <c r="R123" s="26"/>
      <c r="S123" s="131"/>
      <c r="T123" s="25"/>
      <c r="U123" s="26"/>
    </row>
    <row r="124" spans="1:21">
      <c r="A124" s="131"/>
      <c r="B124" s="131"/>
      <c r="C124" s="131" t="s">
        <v>976</v>
      </c>
      <c r="D124" s="25"/>
      <c r="E124" s="29"/>
      <c r="F124" s="36"/>
      <c r="G124" s="22">
        <v>1</v>
      </c>
      <c r="H124" s="22">
        <v>2</v>
      </c>
      <c r="I124" s="22">
        <v>3</v>
      </c>
      <c r="J124" s="22">
        <v>4</v>
      </c>
      <c r="K124" s="22">
        <v>5</v>
      </c>
      <c r="L124" s="22">
        <v>6</v>
      </c>
      <c r="M124" s="22">
        <v>7</v>
      </c>
      <c r="N124" s="22">
        <v>8</v>
      </c>
      <c r="O124" s="22">
        <v>9</v>
      </c>
      <c r="P124" s="22">
        <v>10</v>
      </c>
      <c r="Q124" s="22">
        <v>11</v>
      </c>
      <c r="R124" s="26"/>
      <c r="S124" s="131"/>
      <c r="T124" s="25"/>
      <c r="U124" s="26"/>
    </row>
    <row r="125" spans="1:21" ht="15" customHeight="1">
      <c r="A125" s="131"/>
      <c r="B125" s="131"/>
      <c r="C125" s="131" t="s">
        <v>971</v>
      </c>
      <c r="D125" s="25"/>
      <c r="E125" s="25"/>
      <c r="F125" s="26"/>
      <c r="G125" s="26"/>
      <c r="H125" s="26"/>
      <c r="I125" s="26"/>
      <c r="J125" s="26"/>
      <c r="K125" s="26"/>
      <c r="L125" s="26"/>
      <c r="M125" s="26"/>
      <c r="N125" s="26"/>
      <c r="O125" s="26"/>
      <c r="P125" s="26"/>
      <c r="Q125" s="26"/>
      <c r="R125" s="26"/>
      <c r="S125" s="131"/>
      <c r="T125" s="25"/>
      <c r="U125" s="26"/>
    </row>
    <row r="126" spans="1:21">
      <c r="A126" s="131" t="s">
        <v>576</v>
      </c>
      <c r="B126" s="131"/>
      <c r="C126" s="131"/>
      <c r="D126" s="20" t="s">
        <v>795</v>
      </c>
      <c r="E126" s="14">
        <v>1</v>
      </c>
      <c r="F126" s="14" t="s">
        <v>294</v>
      </c>
      <c r="G126" s="17">
        <f t="shared" ref="G126:P126" si="7">G127+G128+G129+G130+G131+G132+G133+G134+G135</f>
        <v>0</v>
      </c>
      <c r="H126" s="17">
        <f t="shared" si="7"/>
        <v>0</v>
      </c>
      <c r="I126" s="17">
        <f t="shared" si="7"/>
        <v>0</v>
      </c>
      <c r="J126" s="17">
        <f t="shared" si="7"/>
        <v>0</v>
      </c>
      <c r="K126" s="17">
        <f t="shared" si="7"/>
        <v>0</v>
      </c>
      <c r="L126" s="17">
        <f t="shared" si="7"/>
        <v>0</v>
      </c>
      <c r="M126" s="17">
        <f t="shared" si="7"/>
        <v>0</v>
      </c>
      <c r="N126" s="17">
        <f t="shared" si="7"/>
        <v>0</v>
      </c>
      <c r="O126" s="17">
        <f t="shared" si="7"/>
        <v>0</v>
      </c>
      <c r="P126" s="17">
        <f t="shared" si="7"/>
        <v>0</v>
      </c>
      <c r="Q126" s="17">
        <f t="shared" ref="Q126:Q135" si="8">G126+H126+I126+J126+K126+L126+M126+N126+O126+P126</f>
        <v>0</v>
      </c>
      <c r="R126" s="26"/>
      <c r="S126" s="131"/>
      <c r="T126" s="25"/>
      <c r="U126" s="26"/>
    </row>
    <row r="127" spans="1:21">
      <c r="A127" s="131" t="s">
        <v>577</v>
      </c>
      <c r="B127" s="131"/>
      <c r="C127" s="131"/>
      <c r="D127" s="20" t="s">
        <v>795</v>
      </c>
      <c r="E127" s="180"/>
      <c r="F127" s="67" t="s">
        <v>295</v>
      </c>
      <c r="G127" s="16" t="n">
        <v>19.28</v>
      </c>
      <c r="H127" s="16" t="n">
        <v>19.58</v>
      </c>
      <c r="I127" s="16" t="n">
        <v>19.88</v>
      </c>
      <c r="J127" s="16" t="n">
        <v>20.18</v>
      </c>
      <c r="K127" s="16" t="n">
        <v>20.48</v>
      </c>
      <c r="L127" s="16" t="n">
        <v>20.78</v>
      </c>
      <c r="M127" s="16" t="n">
        <v>21.08</v>
      </c>
      <c r="N127" s="16" t="n">
        <v>21.38</v>
      </c>
      <c r="O127" s="16" t="n">
        <v>21.68</v>
      </c>
      <c r="P127" s="16" t="n">
        <v>21.98</v>
      </c>
      <c r="Q127" s="17">
        <f t="shared" si="8"/>
        <v>0</v>
      </c>
      <c r="R127" s="26"/>
      <c r="S127" s="131"/>
      <c r="T127" s="25"/>
      <c r="U127" s="26"/>
    </row>
    <row r="128" spans="1:21">
      <c r="A128" s="131" t="s">
        <v>578</v>
      </c>
      <c r="B128" s="131"/>
      <c r="C128" s="131"/>
      <c r="D128" s="20" t="s">
        <v>795</v>
      </c>
      <c r="E128" s="180"/>
      <c r="F128" s="67" t="s">
        <v>296</v>
      </c>
      <c r="G128" s="16" t="n">
        <v>25.28</v>
      </c>
      <c r="H128" s="16" t="n">
        <v>25.68</v>
      </c>
      <c r="I128" s="16" t="n">
        <v>26.08</v>
      </c>
      <c r="J128" s="16" t="n">
        <v>26.48</v>
      </c>
      <c r="K128" s="16" t="n">
        <v>26.88</v>
      </c>
      <c r="L128" s="16" t="n">
        <v>27.28</v>
      </c>
      <c r="M128" s="16" t="n">
        <v>27.68</v>
      </c>
      <c r="N128" s="16" t="n">
        <v>28.08</v>
      </c>
      <c r="O128" s="16" t="n">
        <v>28.48</v>
      </c>
      <c r="P128" s="16" t="n">
        <v>28.88</v>
      </c>
      <c r="Q128" s="17">
        <f t="shared" si="8"/>
        <v>0</v>
      </c>
      <c r="R128" s="26"/>
      <c r="S128" s="131"/>
      <c r="T128" s="25"/>
      <c r="U128" s="26"/>
    </row>
    <row r="129" spans="1:21">
      <c r="A129" s="131" t="s">
        <v>579</v>
      </c>
      <c r="B129" s="131"/>
      <c r="C129" s="131"/>
      <c r="D129" s="20" t="s">
        <v>795</v>
      </c>
      <c r="E129" s="180"/>
      <c r="F129" s="67" t="s">
        <v>297</v>
      </c>
      <c r="G129" s="16" t="n">
        <v>31.28</v>
      </c>
      <c r="H129" s="16" t="n">
        <v>31.78</v>
      </c>
      <c r="I129" s="16" t="n">
        <v>32.28</v>
      </c>
      <c r="J129" s="16" t="n">
        <v>32.78</v>
      </c>
      <c r="K129" s="16" t="n">
        <v>33.28</v>
      </c>
      <c r="L129" s="16" t="n">
        <v>33.78</v>
      </c>
      <c r="M129" s="16" t="n">
        <v>34.28</v>
      </c>
      <c r="N129" s="16" t="n">
        <v>34.78</v>
      </c>
      <c r="O129" s="16" t="n">
        <v>35.28</v>
      </c>
      <c r="P129" s="16" t="n">
        <v>35.78</v>
      </c>
      <c r="Q129" s="17">
        <f t="shared" si="8"/>
        <v>0</v>
      </c>
      <c r="R129" s="26"/>
      <c r="S129" s="131"/>
      <c r="T129" s="25"/>
      <c r="U129" s="26"/>
    </row>
    <row r="130" spans="1:21">
      <c r="A130" s="131" t="s">
        <v>581</v>
      </c>
      <c r="B130" s="131"/>
      <c r="C130" s="131"/>
      <c r="D130" s="20" t="s">
        <v>795</v>
      </c>
      <c r="E130" s="180"/>
      <c r="F130" s="67" t="s">
        <v>298</v>
      </c>
      <c r="G130" s="16" t="n">
        <v>37.28</v>
      </c>
      <c r="H130" s="16" t="n">
        <v>37.88</v>
      </c>
      <c r="I130" s="16" t="n">
        <v>38.48</v>
      </c>
      <c r="J130" s="16" t="n">
        <v>39.08</v>
      </c>
      <c r="K130" s="16" t="n">
        <v>39.68</v>
      </c>
      <c r="L130" s="16" t="n">
        <v>40.28</v>
      </c>
      <c r="M130" s="16" t="n">
        <v>40.88</v>
      </c>
      <c r="N130" s="16" t="n">
        <v>41.48</v>
      </c>
      <c r="O130" s="16" t="n">
        <v>42.08</v>
      </c>
      <c r="P130" s="16" t="n">
        <v>42.68</v>
      </c>
      <c r="Q130" s="17">
        <f t="shared" si="8"/>
        <v>0</v>
      </c>
      <c r="R130" s="26"/>
      <c r="S130" s="131"/>
      <c r="T130" s="25"/>
      <c r="U130" s="26"/>
    </row>
    <row r="131" spans="1:21" ht="30">
      <c r="A131" s="131" t="s">
        <v>562</v>
      </c>
      <c r="B131" s="131"/>
      <c r="C131" s="131"/>
      <c r="D131" s="20" t="s">
        <v>795</v>
      </c>
      <c r="E131" s="180"/>
      <c r="F131" s="67" t="s">
        <v>299</v>
      </c>
      <c r="G131" s="16" t="n">
        <v>43.28</v>
      </c>
      <c r="H131" s="16" t="n">
        <v>43.98</v>
      </c>
      <c r="I131" s="16" t="n">
        <v>44.68</v>
      </c>
      <c r="J131" s="16" t="n">
        <v>45.38</v>
      </c>
      <c r="K131" s="16" t="n">
        <v>46.08</v>
      </c>
      <c r="L131" s="16" t="n">
        <v>46.78</v>
      </c>
      <c r="M131" s="16" t="n">
        <v>47.48</v>
      </c>
      <c r="N131" s="16" t="n">
        <v>48.18</v>
      </c>
      <c r="O131" s="16" t="n">
        <v>48.88</v>
      </c>
      <c r="P131" s="16" t="n">
        <v>49.58</v>
      </c>
      <c r="Q131" s="17">
        <f t="shared" si="8"/>
        <v>0</v>
      </c>
      <c r="R131" s="26"/>
      <c r="S131" s="131"/>
      <c r="T131" s="25"/>
      <c r="U131" s="26"/>
    </row>
    <row r="132" spans="1:21" ht="30">
      <c r="A132" s="131" t="s">
        <v>563</v>
      </c>
      <c r="B132" s="131"/>
      <c r="C132" s="131"/>
      <c r="D132" s="20" t="s">
        <v>795</v>
      </c>
      <c r="E132" s="180"/>
      <c r="F132" s="67" t="s">
        <v>300</v>
      </c>
      <c r="G132" s="16" t="n">
        <v>49.28</v>
      </c>
      <c r="H132" s="16" t="n">
        <v>50.08</v>
      </c>
      <c r="I132" s="16" t="n">
        <v>50.88</v>
      </c>
      <c r="J132" s="16" t="n">
        <v>51.68</v>
      </c>
      <c r="K132" s="16" t="n">
        <v>52.48</v>
      </c>
      <c r="L132" s="16" t="n">
        <v>53.28</v>
      </c>
      <c r="M132" s="16" t="n">
        <v>54.08</v>
      </c>
      <c r="N132" s="16" t="n">
        <v>54.88</v>
      </c>
      <c r="O132" s="16" t="n">
        <v>55.68</v>
      </c>
      <c r="P132" s="16" t="n">
        <v>56.48</v>
      </c>
      <c r="Q132" s="17">
        <f t="shared" si="8"/>
        <v>0</v>
      </c>
      <c r="R132" s="26"/>
      <c r="S132" s="131"/>
      <c r="T132" s="25"/>
      <c r="U132" s="26"/>
    </row>
    <row r="133" spans="1:24">
      <c r="A133" s="131" t="s">
        <v>565</v>
      </c>
      <c r="B133" s="131"/>
      <c r="C133" s="131"/>
      <c r="D133" s="20" t="s">
        <v>795</v>
      </c>
      <c r="E133" s="180"/>
      <c r="F133" s="67" t="s">
        <v>279</v>
      </c>
      <c r="G133" s="16" t="n">
        <v>55.28</v>
      </c>
      <c r="H133" s="16" t="n">
        <v>56.18</v>
      </c>
      <c r="I133" s="16" t="n">
        <v>57.08</v>
      </c>
      <c r="J133" s="16" t="n">
        <v>57.98</v>
      </c>
      <c r="K133" s="16" t="n">
        <v>58.88</v>
      </c>
      <c r="L133" s="16" t="n">
        <v>59.78</v>
      </c>
      <c r="M133" s="16" t="n">
        <v>60.68</v>
      </c>
      <c r="N133" s="16" t="n">
        <v>61.58</v>
      </c>
      <c r="O133" s="16" t="n">
        <v>62.48</v>
      </c>
      <c r="P133" s="16" t="n">
        <v>63.38</v>
      </c>
      <c r="Q133" s="17">
        <f t="shared" si="8"/>
        <v>0</v>
      </c>
      <c r="R133" s="26"/>
      <c r="S133" s="131"/>
      <c r="T133" s="25"/>
      <c r="U133" s="26"/>
    </row>
    <row r="134" spans="1:24">
      <c r="A134" s="131" t="s">
        <v>566</v>
      </c>
      <c r="B134" s="131"/>
      <c r="C134" s="131"/>
      <c r="D134" s="20" t="s">
        <v>795</v>
      </c>
      <c r="E134" s="180"/>
      <c r="F134" s="67" t="s">
        <v>280</v>
      </c>
      <c r="G134" s="16" t="n">
        <v>61.28</v>
      </c>
      <c r="H134" s="16" t="n">
        <v>62.28</v>
      </c>
      <c r="I134" s="16" t="n">
        <v>63.28</v>
      </c>
      <c r="J134" s="16" t="n">
        <v>64.28</v>
      </c>
      <c r="K134" s="16" t="n">
        <v>65.28</v>
      </c>
      <c r="L134" s="16" t="n">
        <v>66.28</v>
      </c>
      <c r="M134" s="16" t="n">
        <v>67.28</v>
      </c>
      <c r="N134" s="16" t="n">
        <v>68.28</v>
      </c>
      <c r="O134" s="16" t="n">
        <v>69.28</v>
      </c>
      <c r="P134" s="16" t="n">
        <v>70.28</v>
      </c>
      <c r="Q134" s="17">
        <f t="shared" si="8"/>
        <v>0</v>
      </c>
      <c r="R134" s="26"/>
      <c r="S134" s="131"/>
      <c r="T134" s="25"/>
      <c r="U134" s="26"/>
    </row>
    <row r="135" spans="1:24">
      <c r="A135" s="131" t="s">
        <v>582</v>
      </c>
      <c r="B135" s="131"/>
      <c r="C135" s="131"/>
      <c r="D135" s="20" t="s">
        <v>795</v>
      </c>
      <c r="E135" s="180"/>
      <c r="F135" s="67" t="s">
        <v>283</v>
      </c>
      <c r="G135" s="17">
        <f>SUM(G145:G156)</f>
        <v>0</v>
      </c>
      <c r="H135" s="17">
        <f t="shared" ref="H135:P135" si="9">SUM(H145:H156)</f>
        <v>0</v>
      </c>
      <c r="I135" s="17">
        <f t="shared" si="9"/>
        <v>0</v>
      </c>
      <c r="J135" s="17">
        <f t="shared" si="9"/>
        <v>0</v>
      </c>
      <c r="K135" s="17">
        <f t="shared" si="9"/>
        <v>0</v>
      </c>
      <c r="L135" s="17">
        <f t="shared" si="9"/>
        <v>0</v>
      </c>
      <c r="M135" s="17">
        <f t="shared" si="9"/>
        <v>0</v>
      </c>
      <c r="N135" s="17">
        <f t="shared" si="9"/>
        <v>0</v>
      </c>
      <c r="O135" s="17">
        <f t="shared" si="9"/>
        <v>0</v>
      </c>
      <c r="P135" s="17">
        <f t="shared" si="9"/>
        <v>0</v>
      </c>
      <c r="Q135" s="17">
        <f t="shared" si="8"/>
        <v>0</v>
      </c>
      <c r="R135" s="26"/>
      <c r="S135" s="131"/>
      <c r="T135" s="25"/>
      <c r="U135" s="26"/>
    </row>
    <row r="136" spans="1:24" hidden="1">
      <c r="A136" s="131"/>
      <c r="B136" s="131"/>
      <c r="C136" s="131" t="s">
        <v>971</v>
      </c>
      <c r="D136" s="25"/>
      <c r="E136" s="25"/>
      <c r="F136" s="26"/>
      <c r="G136" s="26"/>
      <c r="H136" s="26"/>
      <c r="I136" s="26"/>
      <c r="J136" s="26"/>
      <c r="K136" s="26"/>
      <c r="L136" s="26"/>
      <c r="M136" s="26"/>
      <c r="N136" s="26"/>
      <c r="O136" s="26"/>
      <c r="P136" s="26"/>
      <c r="Q136" s="26"/>
      <c r="R136" s="26"/>
      <c r="S136" s="131"/>
      <c r="T136" s="25"/>
      <c r="U136" s="26"/>
    </row>
    <row r="137" spans="1:24" hidden="1">
      <c r="A137" s="131"/>
      <c r="B137" s="131"/>
      <c r="C137" s="131" t="s">
        <v>974</v>
      </c>
      <c r="D137" s="131"/>
      <c r="E137" s="131"/>
      <c r="F137" s="131"/>
      <c r="G137" s="131"/>
      <c r="H137" s="131"/>
      <c r="I137" s="131"/>
      <c r="J137" s="131"/>
      <c r="K137" s="131"/>
      <c r="L137" s="131"/>
      <c r="M137" s="131"/>
      <c r="N137" s="131"/>
      <c r="O137" s="131"/>
      <c r="P137" s="131"/>
      <c r="Q137" s="131"/>
      <c r="R137" s="131"/>
      <c r="S137" s="131" t="s">
        <v>975</v>
      </c>
      <c r="T137" s="25"/>
      <c r="U137" s="26"/>
    </row>
    <row r="138" spans="1:24" hidden="1">
      <c r="A138" s="13"/>
      <c r="B138" s="13"/>
      <c r="C138" s="13"/>
      <c r="D138" s="13"/>
      <c r="E138" s="13"/>
      <c r="F138" s="13"/>
      <c r="G138" s="13"/>
      <c r="H138" s="13"/>
      <c r="I138" s="13"/>
      <c r="J138" s="13"/>
      <c r="K138" s="13"/>
      <c r="L138" s="13"/>
      <c r="M138" s="13"/>
      <c r="N138" s="13"/>
      <c r="O138" s="13"/>
      <c r="P138" s="13"/>
      <c r="Q138" s="13"/>
      <c r="R138" s="13"/>
      <c r="S138" s="13"/>
      <c r="T138" s="25"/>
      <c r="U138" s="26"/>
    </row>
    <row r="139" spans="1:24" hidden="1">
      <c r="A139" s="131"/>
      <c r="B139" s="131"/>
      <c r="C139" s="131" t="s">
        <v>546</v>
      </c>
      <c r="D139" s="131"/>
      <c r="E139" s="131"/>
      <c r="F139" s="131"/>
      <c r="G139" s="131"/>
      <c r="H139" s="131"/>
      <c r="I139" s="131"/>
      <c r="J139" s="131"/>
      <c r="K139" s="131"/>
      <c r="L139" s="131"/>
      <c r="M139" s="131"/>
      <c r="N139" s="131"/>
      <c r="O139" s="131"/>
      <c r="P139" s="131"/>
      <c r="Q139" s="131"/>
      <c r="R139" s="131"/>
      <c r="S139" s="131"/>
      <c r="T139" s="13"/>
      <c r="U139" s="13"/>
      <c r="V139" s="13"/>
      <c r="W139" s="25"/>
      <c r="X139" s="26"/>
    </row>
    <row r="140" spans="1:24" hidden="1">
      <c r="A140" s="131"/>
      <c r="B140" s="131"/>
      <c r="C140" s="131"/>
      <c r="D140" s="131"/>
      <c r="E140" s="131"/>
      <c r="F140" s="131"/>
      <c r="G140" s="131"/>
      <c r="H140" s="131"/>
      <c r="I140" s="131"/>
      <c r="J140" s="131"/>
      <c r="K140" s="131"/>
      <c r="L140" s="131"/>
      <c r="M140" s="131"/>
      <c r="N140" s="131"/>
      <c r="O140" s="131"/>
      <c r="P140" s="131"/>
      <c r="Q140" s="131"/>
      <c r="R140" s="131"/>
      <c r="S140" s="131"/>
      <c r="T140" s="13"/>
      <c r="U140" s="13"/>
      <c r="V140" s="13"/>
      <c r="W140" s="25"/>
      <c r="X140" s="26"/>
    </row>
    <row r="141" spans="1:24" hidden="1">
      <c r="A141" s="131"/>
      <c r="B141" s="131"/>
      <c r="C141" s="131"/>
      <c r="D141" s="131" t="s">
        <v>327</v>
      </c>
      <c r="E141" s="131"/>
      <c r="F141" s="131" t="s">
        <v>547</v>
      </c>
      <c r="G141" s="131" t="s">
        <v>234</v>
      </c>
      <c r="H141" s="131" t="s">
        <v>235</v>
      </c>
      <c r="I141" s="131" t="s">
        <v>236</v>
      </c>
      <c r="J141" s="131" t="s">
        <v>237</v>
      </c>
      <c r="K141" s="131" t="s">
        <v>238</v>
      </c>
      <c r="L141" s="131" t="s">
        <v>239</v>
      </c>
      <c r="M141" s="131" t="s">
        <v>240</v>
      </c>
      <c r="N141" s="131" t="s">
        <v>241</v>
      </c>
      <c r="O141" s="131" t="s">
        <v>243</v>
      </c>
      <c r="P141" s="131" t="s">
        <v>244</v>
      </c>
      <c r="Q141" s="131" t="s">
        <v>245</v>
      </c>
      <c r="R141" s="131"/>
      <c r="S141" s="131"/>
      <c r="T141" s="13"/>
      <c r="U141" s="13"/>
      <c r="V141" s="13"/>
      <c r="W141" s="25"/>
      <c r="X141" s="26"/>
    </row>
    <row r="142" spans="1:24" hidden="1">
      <c r="A142" s="131"/>
      <c r="B142" s="131"/>
      <c r="C142" s="131" t="s">
        <v>972</v>
      </c>
      <c r="D142" s="131" t="s">
        <v>284</v>
      </c>
      <c r="E142" s="131" t="s">
        <v>976</v>
      </c>
      <c r="F142" s="131" t="s">
        <v>284</v>
      </c>
      <c r="G142" s="131"/>
      <c r="H142" s="131"/>
      <c r="I142" s="131"/>
      <c r="J142" s="131"/>
      <c r="K142" s="131"/>
      <c r="L142" s="131"/>
      <c r="M142" s="131"/>
      <c r="N142" s="131"/>
      <c r="O142" s="131"/>
      <c r="P142" s="131"/>
      <c r="Q142" s="131"/>
      <c r="R142" s="131" t="s">
        <v>971</v>
      </c>
      <c r="S142" s="131" t="s">
        <v>973</v>
      </c>
      <c r="T142" s="13"/>
      <c r="U142" s="13"/>
      <c r="V142" s="13"/>
      <c r="W142" s="25"/>
      <c r="X142" s="26"/>
    </row>
    <row r="143" spans="1:24" hidden="1">
      <c r="A143" s="131"/>
      <c r="B143" s="131"/>
      <c r="C143" s="131" t="s">
        <v>268</v>
      </c>
      <c r="D143" s="13"/>
      <c r="E143" s="13"/>
      <c r="F143" s="18" t="s">
        <v>267</v>
      </c>
      <c r="G143" s="19" t="s">
        <v>799</v>
      </c>
      <c r="H143" s="19" t="s">
        <v>799</v>
      </c>
      <c r="I143" s="19" t="s">
        <v>799</v>
      </c>
      <c r="J143" s="19" t="s">
        <v>799</v>
      </c>
      <c r="K143" s="19" t="s">
        <v>799</v>
      </c>
      <c r="L143" s="19" t="s">
        <v>799</v>
      </c>
      <c r="M143" s="19" t="s">
        <v>799</v>
      </c>
      <c r="N143" s="19" t="s">
        <v>799</v>
      </c>
      <c r="O143" s="19" t="s">
        <v>799</v>
      </c>
      <c r="P143" s="19" t="s">
        <v>799</v>
      </c>
      <c r="Q143" s="19" t="s">
        <v>799</v>
      </c>
      <c r="R143" s="13"/>
      <c r="S143" s="131"/>
      <c r="T143" s="13"/>
      <c r="U143" s="13"/>
      <c r="V143" s="13"/>
      <c r="W143" s="25"/>
      <c r="X143" s="26"/>
    </row>
    <row r="144" spans="1:24" hidden="1">
      <c r="A144" s="131"/>
      <c r="B144" s="131"/>
      <c r="C144" s="131" t="s">
        <v>971</v>
      </c>
      <c r="D144" s="13"/>
      <c r="E144" s="13"/>
      <c r="F144" s="13"/>
      <c r="G144" s="13"/>
      <c r="H144" s="13"/>
      <c r="I144" s="13"/>
      <c r="J144" s="13"/>
      <c r="K144" s="13"/>
      <c r="L144" s="13"/>
      <c r="M144" s="13"/>
      <c r="N144" s="13"/>
      <c r="O144" s="13"/>
      <c r="P144" s="13"/>
      <c r="Q144" s="13"/>
      <c r="R144" s="13"/>
      <c r="S144" s="131"/>
      <c r="T144" s="13"/>
      <c r="U144" s="13"/>
      <c r="V144" s="13"/>
      <c r="W144" s="25"/>
      <c r="X144" s="26"/>
    </row>
    <row r="145" spans="1:24">
      <c r="A145" s="131" t="s">
        <v>582</v>
      </c>
      <c r="B145" s="131"/>
      <c r="C145" s="136"/>
      <c r="D145" s="20" t="s">
        <v>795</v>
      </c>
      <c r="E145" s="11"/>
      <c r="F145" s="20" t="s">
        <v>1327</v>
      </c>
      <c r="G145" s="16" t="n">
        <v>43.08</v>
      </c>
      <c r="H145" s="16" t="n">
        <v>44.18</v>
      </c>
      <c r="I145" s="16" t="n">
        <v>45.28</v>
      </c>
      <c r="J145" s="16" t="n">
        <v>46.38</v>
      </c>
      <c r="K145" s="16" t="n">
        <v>47.48</v>
      </c>
      <c r="L145" s="16" t="n">
        <v>48.58</v>
      </c>
      <c r="M145" s="16" t="n">
        <v>49.68</v>
      </c>
      <c r="N145" s="16" t="n">
        <v>50.78</v>
      </c>
      <c r="O145" s="16" t="n">
        <v>51.88</v>
      </c>
      <c r="P145" s="16" t="n">
        <v>52.98</v>
      </c>
      <c r="Q145" s="32">
        <f>G145+H145+I145+J145+K145+L145+M145+N145+O145+P145</f>
        <v>0</v>
      </c>
      <c r="R145" s="13"/>
      <c r="S145" s="131"/>
      <c r="T145" s="13"/>
      <c r="U145" s="13"/>
      <c r="V145" s="13"/>
      <c r="W145" s="25"/>
      <c r="X145" s="26"/>
    </row>
    <row r="146" ht="15.0" customHeight="true" hidden="false">
      <c r="A146" s="131" t="s">
        <v>582</v>
      </c>
      <c r="B146" s="131"/>
      <c r="C146" s="136"/>
      <c r="D146" s="20" t="s">
        <v>795</v>
      </c>
      <c r="E146" s="11"/>
      <c r="F146" s="20" t="s">
        <v>1384</v>
      </c>
      <c r="G146" s="16" t="n">
        <v>46.88</v>
      </c>
      <c r="H146" s="16" t="n">
        <v>48.08</v>
      </c>
      <c r="I146" s="16" t="n">
        <v>49.28</v>
      </c>
      <c r="J146" s="16" t="n">
        <v>50.48</v>
      </c>
      <c r="K146" s="16" t="n">
        <v>51.68</v>
      </c>
      <c r="L146" s="16" t="n">
        <v>52.88</v>
      </c>
      <c r="M146" s="16" t="n">
        <v>54.08</v>
      </c>
      <c r="N146" s="16" t="n">
        <v>55.28</v>
      </c>
      <c r="O146" s="16" t="n">
        <v>56.48</v>
      </c>
      <c r="P146" s="16" t="n">
        <v>57.68</v>
      </c>
      <c r="Q146" s="32">
        <f>G146+H146+I146+J146+K146+L146+M146+N146+O146+P146</f>
      </c>
      <c r="R146" s="13"/>
      <c r="S146" s="131"/>
      <c r="T146" s="13"/>
      <c r="U146" s="13"/>
      <c r="V146" s="13"/>
      <c r="W146" s="25"/>
      <c r="X146" s="26"/>
    </row>
    <row r="147" ht="15.0" customHeight="true" hidden="false">
      <c r="A147" s="131" t="s">
        <v>582</v>
      </c>
      <c r="B147" s="131"/>
      <c r="C147" s="136"/>
      <c r="D147" s="20" t="s">
        <v>795</v>
      </c>
      <c r="E147" s="11"/>
      <c r="F147" s="20" t="s">
        <v>1385</v>
      </c>
      <c r="G147" s="16" t="n">
        <v>24.08</v>
      </c>
      <c r="H147" s="16" t="n">
        <v>24.68</v>
      </c>
      <c r="I147" s="16" t="n">
        <v>25.28</v>
      </c>
      <c r="J147" s="16" t="n">
        <v>25.88</v>
      </c>
      <c r="K147" s="16" t="n">
        <v>26.48</v>
      </c>
      <c r="L147" s="16" t="n">
        <v>27.08</v>
      </c>
      <c r="M147" s="16" t="n">
        <v>27.68</v>
      </c>
      <c r="N147" s="16" t="n">
        <v>28.28</v>
      </c>
      <c r="O147" s="16" t="n">
        <v>28.88</v>
      </c>
      <c r="P147" s="16" t="n">
        <v>29.48</v>
      </c>
      <c r="Q147" s="32">
        <f>G147+H147+I147+J147+K147+L147+M147+N147+O147+P147</f>
      </c>
      <c r="R147" s="13"/>
      <c r="S147" s="131"/>
      <c r="T147" s="13"/>
      <c r="U147" s="13"/>
      <c r="V147" s="13"/>
      <c r="W147" s="25"/>
      <c r="X147" s="26"/>
    </row>
    <row r="148" ht="15.0" customHeight="true" hidden="false">
      <c r="A148" s="131" t="s">
        <v>582</v>
      </c>
      <c r="B148" s="131"/>
      <c r="C148" s="136"/>
      <c r="D148" s="20" t="s">
        <v>795</v>
      </c>
      <c r="E148" s="11"/>
      <c r="F148" s="20" t="s">
        <v>1386</v>
      </c>
      <c r="G148" s="16" t="n">
        <v>39.28</v>
      </c>
      <c r="H148" s="16" t="n">
        <v>40.28</v>
      </c>
      <c r="I148" s="16" t="n">
        <v>41.28</v>
      </c>
      <c r="J148" s="16" t="n">
        <v>42.28</v>
      </c>
      <c r="K148" s="16" t="n">
        <v>43.28</v>
      </c>
      <c r="L148" s="16" t="n">
        <v>44.28</v>
      </c>
      <c r="M148" s="16" t="n">
        <v>45.28</v>
      </c>
      <c r="N148" s="16" t="n">
        <v>46.28</v>
      </c>
      <c r="O148" s="16" t="n">
        <v>47.28</v>
      </c>
      <c r="P148" s="16" t="n">
        <v>48.28</v>
      </c>
      <c r="Q148" s="32">
        <f>G148+H148+I148+J148+K148+L148+M148+N148+O148+P148</f>
      </c>
      <c r="R148" s="13"/>
      <c r="S148" s="131"/>
      <c r="T148" s="13"/>
      <c r="U148" s="13"/>
      <c r="V148" s="13"/>
      <c r="W148" s="25"/>
      <c r="X148" s="26"/>
    </row>
    <row r="149" ht="15.0" customHeight="true" hidden="false">
      <c r="A149" s="131" t="s">
        <v>582</v>
      </c>
      <c r="B149" s="131"/>
      <c r="C149" s="136"/>
      <c r="D149" s="20" t="s">
        <v>795</v>
      </c>
      <c r="E149" s="11"/>
      <c r="F149" s="20" t="s">
        <v>1387</v>
      </c>
      <c r="G149" s="16" t="n">
        <v>16.48</v>
      </c>
      <c r="H149" s="16" t="n">
        <v>16.88</v>
      </c>
      <c r="I149" s="16" t="n">
        <v>17.28</v>
      </c>
      <c r="J149" s="16" t="n">
        <v>17.68</v>
      </c>
      <c r="K149" s="16" t="n">
        <v>18.08</v>
      </c>
      <c r="L149" s="16" t="n">
        <v>18.48</v>
      </c>
      <c r="M149" s="16" t="n">
        <v>18.88</v>
      </c>
      <c r="N149" s="16" t="n">
        <v>19.28</v>
      </c>
      <c r="O149" s="16" t="n">
        <v>19.68</v>
      </c>
      <c r="P149" s="16" t="n">
        <v>20.08</v>
      </c>
      <c r="Q149" s="32">
        <f>G149+H149+I149+J149+K149+L149+M149+N149+O149+P149</f>
      </c>
      <c r="R149" s="13"/>
      <c r="S149" s="131"/>
      <c r="T149" s="13"/>
      <c r="U149" s="13"/>
      <c r="V149" s="13"/>
      <c r="W149" s="25"/>
      <c r="X149" s="26"/>
    </row>
    <row r="150" ht="15.0" customHeight="true" hidden="false">
      <c r="A150" s="131" t="s">
        <v>582</v>
      </c>
      <c r="B150" s="131"/>
      <c r="C150" s="136"/>
      <c r="D150" s="20" t="s">
        <v>795</v>
      </c>
      <c r="E150" s="11"/>
      <c r="F150" s="20" t="s">
        <v>1388</v>
      </c>
      <c r="G150" s="16" t="n">
        <v>31.68</v>
      </c>
      <c r="H150" s="16" t="n">
        <v>32.48</v>
      </c>
      <c r="I150" s="16" t="n">
        <v>33.28</v>
      </c>
      <c r="J150" s="16" t="n">
        <v>34.08</v>
      </c>
      <c r="K150" s="16" t="n">
        <v>34.88</v>
      </c>
      <c r="L150" s="16" t="n">
        <v>35.68</v>
      </c>
      <c r="M150" s="16" t="n">
        <v>36.48</v>
      </c>
      <c r="N150" s="16" t="n">
        <v>37.28</v>
      </c>
      <c r="O150" s="16" t="n">
        <v>38.08</v>
      </c>
      <c r="P150" s="16" t="n">
        <v>38.88</v>
      </c>
      <c r="Q150" s="32">
        <f>G150+H150+I150+J150+K150+L150+M150+N150+O150+P150</f>
      </c>
      <c r="R150" s="13"/>
      <c r="S150" s="131"/>
      <c r="T150" s="13"/>
      <c r="U150" s="13"/>
      <c r="V150" s="13"/>
      <c r="W150" s="25"/>
      <c r="X150" s="26"/>
    </row>
    <row r="151" ht="15.0" customHeight="true" hidden="false">
      <c r="A151" s="131" t="s">
        <v>582</v>
      </c>
      <c r="B151" s="131"/>
      <c r="C151" s="136"/>
      <c r="D151" s="20" t="s">
        <v>795</v>
      </c>
      <c r="E151" s="11"/>
      <c r="F151" s="20" t="s">
        <v>1389</v>
      </c>
      <c r="G151" s="16" t="n">
        <v>20.28</v>
      </c>
      <c r="H151" s="16" t="n">
        <v>20.78</v>
      </c>
      <c r="I151" s="16" t="n">
        <v>21.28</v>
      </c>
      <c r="J151" s="16" t="n">
        <v>21.78</v>
      </c>
      <c r="K151" s="16" t="n">
        <v>22.28</v>
      </c>
      <c r="L151" s="16" t="n">
        <v>22.78</v>
      </c>
      <c r="M151" s="16" t="n">
        <v>23.28</v>
      </c>
      <c r="N151" s="16" t="n">
        <v>23.78</v>
      </c>
      <c r="O151" s="16" t="n">
        <v>24.28</v>
      </c>
      <c r="P151" s="16" t="n">
        <v>24.78</v>
      </c>
      <c r="Q151" s="32">
        <f>G151+H151+I151+J151+K151+L151+M151+N151+O151+P151</f>
      </c>
      <c r="R151" s="13"/>
      <c r="S151" s="131"/>
      <c r="T151" s="13"/>
      <c r="U151" s="13"/>
      <c r="V151" s="13"/>
      <c r="W151" s="25"/>
      <c r="X151" s="26"/>
    </row>
    <row r="152" ht="15.0" customHeight="true" hidden="false">
      <c r="A152" s="131" t="s">
        <v>582</v>
      </c>
      <c r="B152" s="131"/>
      <c r="C152" s="136"/>
      <c r="D152" s="20" t="s">
        <v>795</v>
      </c>
      <c r="E152" s="11"/>
      <c r="F152" s="20" t="s">
        <v>1325</v>
      </c>
      <c r="G152" s="16" t="n">
        <v>35.48</v>
      </c>
      <c r="H152" s="16" t="n">
        <v>36.38</v>
      </c>
      <c r="I152" s="16" t="n">
        <v>37.28</v>
      </c>
      <c r="J152" s="16" t="n">
        <v>38.18</v>
      </c>
      <c r="K152" s="16" t="n">
        <v>39.08</v>
      </c>
      <c r="L152" s="16" t="n">
        <v>39.98</v>
      </c>
      <c r="M152" s="16" t="n">
        <v>40.88</v>
      </c>
      <c r="N152" s="16" t="n">
        <v>41.78</v>
      </c>
      <c r="O152" s="16" t="n">
        <v>42.68</v>
      </c>
      <c r="P152" s="16" t="n">
        <v>43.58</v>
      </c>
      <c r="Q152" s="32">
        <f>G152+H152+I152+J152+K152+L152+M152+N152+O152+P152</f>
      </c>
      <c r="R152" s="13"/>
      <c r="S152" s="131"/>
      <c r="T152" s="13"/>
      <c r="U152" s="13"/>
      <c r="V152" s="13"/>
      <c r="W152" s="25"/>
      <c r="X152" s="26"/>
    </row>
    <row r="153" ht="15.0" customHeight="true" hidden="false">
      <c r="A153" s="131" t="s">
        <v>582</v>
      </c>
      <c r="B153" s="131"/>
      <c r="C153" s="136"/>
      <c r="D153" s="20" t="s">
        <v>795</v>
      </c>
      <c r="E153" s="11"/>
      <c r="F153" s="20" t="s">
        <v>1390</v>
      </c>
      <c r="G153" s="16" t="n">
        <v>27.88</v>
      </c>
      <c r="H153" s="16" t="n">
        <v>28.58</v>
      </c>
      <c r="I153" s="16" t="n">
        <v>29.28</v>
      </c>
      <c r="J153" s="16" t="n">
        <v>29.98</v>
      </c>
      <c r="K153" s="16" t="n">
        <v>30.68</v>
      </c>
      <c r="L153" s="16" t="n">
        <v>31.38</v>
      </c>
      <c r="M153" s="16" t="n">
        <v>32.08</v>
      </c>
      <c r="N153" s="16" t="n">
        <v>32.78</v>
      </c>
      <c r="O153" s="16" t="n">
        <v>33.48</v>
      </c>
      <c r="P153" s="16" t="n">
        <v>34.18</v>
      </c>
      <c r="Q153" s="32">
        <f>G153+H153+I153+J153+K153+L153+M153+N153+O153+P153</f>
      </c>
      <c r="R153" s="13"/>
      <c r="S153" s="131"/>
      <c r="T153" s="13"/>
      <c r="U153" s="13"/>
      <c r="V153" s="13"/>
      <c r="W153" s="25"/>
      <c r="X153" s="26"/>
    </row>
    <row r="154" ht="15.0" customHeight="true" hidden="false">
      <c r="A154" s="131" t="s">
        <v>582</v>
      </c>
      <c r="B154" s="131"/>
      <c r="C154" s="136"/>
      <c r="D154" s="20" t="s">
        <v>795</v>
      </c>
      <c r="E154" s="11"/>
      <c r="F154" s="20" t="s">
        <v>1337</v>
      </c>
      <c r="G154" s="16" t="n">
        <v>8.56</v>
      </c>
      <c r="H154" s="16" t="n">
        <v>9.86</v>
      </c>
      <c r="I154" s="16" t="n">
        <v>11.15</v>
      </c>
      <c r="J154" s="16" t="n">
        <v>12.44</v>
      </c>
      <c r="K154" s="16" t="n">
        <v>13.73</v>
      </c>
      <c r="L154" s="16" t="n">
        <v>15.03</v>
      </c>
      <c r="M154" s="16" t="n">
        <v>16.32</v>
      </c>
      <c r="N154" s="16" t="n">
        <v>17.61</v>
      </c>
      <c r="O154" s="16" t="n">
        <v>18.9</v>
      </c>
      <c r="P154" s="16" t="n">
        <v>20.19</v>
      </c>
      <c r="Q154" s="32">
        <f>G154+H154+I154+J154+K154+L154+M154+N154+O154+P154</f>
      </c>
      <c r="R154" s="13"/>
      <c r="S154" s="131"/>
      <c r="T154" s="13"/>
      <c r="U154" s="13"/>
      <c r="V154" s="13"/>
      <c r="W154" s="25"/>
      <c r="X154" s="26"/>
    </row>
    <row r="155" ht="15.0" customHeight="true" hidden="false">
      <c r="A155" s="131" t="s">
        <v>582</v>
      </c>
      <c r="B155" s="131"/>
      <c r="C155" s="136"/>
      <c r="D155" s="20" t="s">
        <v>795</v>
      </c>
      <c r="E155" s="11"/>
      <c r="F155" s="20" t="s">
        <v>1391</v>
      </c>
      <c r="G155" s="16" t="n">
        <v>22.5</v>
      </c>
      <c r="H155" s="16" t="n">
        <v>23.05</v>
      </c>
      <c r="I155" s="16" t="n">
        <v>23.61</v>
      </c>
      <c r="J155" s="16" t="n">
        <v>24.17</v>
      </c>
      <c r="K155" s="16" t="n">
        <v>24.73</v>
      </c>
      <c r="L155" s="16" t="n">
        <v>25.29</v>
      </c>
      <c r="M155" s="16" t="n">
        <v>25.85</v>
      </c>
      <c r="N155" s="16" t="n">
        <v>26.4</v>
      </c>
      <c r="O155" s="16" t="n">
        <v>26.96</v>
      </c>
      <c r="P155" s="16" t="n">
        <v>27.52</v>
      </c>
      <c r="Q155" s="32">
        <f>G155+H155+I155+J155+K155+L155+M155+N155+O155+P155</f>
      </c>
      <c r="R155" s="13"/>
      <c r="S155" s="131"/>
      <c r="T155" s="13"/>
      <c r="U155" s="13"/>
      <c r="V155" s="13"/>
      <c r="W155" s="25"/>
      <c r="X155" s="26"/>
    </row>
    <row r="156" spans="1:24">
      <c r="A156" s="131"/>
      <c r="B156" s="131"/>
      <c r="C156" s="131" t="s">
        <v>971</v>
      </c>
      <c r="D156" s="13"/>
      <c r="E156" s="157" t="s">
        <v>559</v>
      </c>
      <c r="F156" s="158"/>
      <c r="G156" s="158"/>
      <c r="H156" s="158"/>
      <c r="I156" s="158"/>
      <c r="J156" s="158"/>
      <c r="K156" s="158"/>
      <c r="L156" s="158"/>
      <c r="M156" s="158"/>
      <c r="N156" s="158"/>
      <c r="O156" s="158"/>
      <c r="P156" s="158"/>
      <c r="Q156" s="159"/>
      <c r="R156" s="13"/>
      <c r="S156" s="131"/>
      <c r="T156" s="13"/>
      <c r="U156" s="13"/>
      <c r="V156" s="13"/>
      <c r="W156" s="25"/>
      <c r="X156" s="26"/>
    </row>
    <row r="157" spans="1:24" hidden="1">
      <c r="A157" s="131"/>
      <c r="B157" s="131"/>
      <c r="C157" s="131" t="s">
        <v>974</v>
      </c>
      <c r="D157" s="131"/>
      <c r="E157" s="131"/>
      <c r="F157" s="131"/>
      <c r="G157" s="131"/>
      <c r="H157" s="131"/>
      <c r="I157" s="131"/>
      <c r="J157" s="131"/>
      <c r="K157" s="131"/>
      <c r="L157" s="131"/>
      <c r="M157" s="131"/>
      <c r="N157" s="131"/>
      <c r="O157" s="131"/>
      <c r="P157" s="131"/>
      <c r="Q157" s="131"/>
      <c r="R157" s="131"/>
      <c r="S157" s="131" t="s">
        <v>975</v>
      </c>
      <c r="T157" s="13"/>
      <c r="U157" s="13"/>
      <c r="V157" s="13"/>
      <c r="W157" s="25"/>
      <c r="X157" s="26"/>
    </row>
    <row r="158" spans="1:24" hidden="1">
      <c r="A158" s="13"/>
      <c r="B158" s="13"/>
      <c r="C158" s="13"/>
      <c r="D158" s="13"/>
      <c r="E158" s="13"/>
      <c r="F158" s="13"/>
      <c r="G158" s="13"/>
      <c r="H158" s="13"/>
      <c r="I158" s="13"/>
      <c r="J158" s="13"/>
      <c r="K158" s="13"/>
      <c r="L158" s="13"/>
      <c r="M158" s="13"/>
      <c r="N158" s="13"/>
      <c r="O158" s="13"/>
      <c r="P158" s="13"/>
      <c r="Q158" s="13"/>
      <c r="R158" s="13"/>
      <c r="S158" s="13"/>
      <c r="T158" s="13"/>
      <c r="U158" s="13"/>
      <c r="V158" s="13"/>
      <c r="W158" s="25"/>
      <c r="X158" s="26"/>
    </row>
    <row r="159" spans="1:24" hidden="1">
      <c r="A159" s="13"/>
      <c r="B159" s="13"/>
      <c r="C159" s="13"/>
      <c r="D159" s="13"/>
      <c r="E159" s="13"/>
      <c r="F159" s="13"/>
      <c r="G159" s="13"/>
      <c r="H159" s="13"/>
      <c r="I159" s="13"/>
      <c r="J159" s="13"/>
      <c r="K159" s="13"/>
      <c r="L159" s="13"/>
      <c r="M159" s="13"/>
      <c r="N159" s="13"/>
      <c r="O159" s="13"/>
      <c r="P159" s="13"/>
      <c r="Q159" s="13"/>
      <c r="R159" s="13"/>
      <c r="S159" s="13"/>
      <c r="T159" s="13"/>
      <c r="U159" s="13"/>
      <c r="V159" s="13"/>
      <c r="W159" s="25"/>
      <c r="X159" s="26"/>
    </row>
    <row r="160" spans="1:24" hidden="1">
      <c r="A160" s="13"/>
      <c r="B160" s="13"/>
      <c r="C160" s="13"/>
      <c r="D160" s="13"/>
      <c r="E160" s="13"/>
      <c r="F160" s="13"/>
      <c r="G160" s="13"/>
      <c r="H160" s="13"/>
      <c r="I160" s="13"/>
      <c r="J160" s="13"/>
      <c r="K160" s="13"/>
      <c r="L160" s="13"/>
      <c r="M160" s="13"/>
      <c r="N160" s="13"/>
      <c r="O160" s="13"/>
      <c r="P160" s="13"/>
      <c r="Q160" s="13"/>
      <c r="R160" s="13"/>
      <c r="S160" s="13"/>
      <c r="T160" s="25"/>
      <c r="U160" s="26"/>
    </row>
    <row r="161" spans="1:24" hidden="1">
      <c r="A161" s="131"/>
      <c r="B161" s="131"/>
      <c r="C161" s="131" t="s">
        <v>0</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idden="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idden="1">
      <c r="A163" s="131"/>
      <c r="B163" s="131"/>
      <c r="C163" s="131"/>
      <c r="D163" s="131" t="s">
        <v>327</v>
      </c>
      <c r="E163" s="131"/>
      <c r="F163" s="131"/>
      <c r="G163" s="131" t="s">
        <v>234</v>
      </c>
      <c r="H163" s="131" t="s">
        <v>235</v>
      </c>
      <c r="I163" s="131" t="s">
        <v>236</v>
      </c>
      <c r="J163" s="131" t="s">
        <v>237</v>
      </c>
      <c r="K163" s="131" t="s">
        <v>238</v>
      </c>
      <c r="L163" s="131" t="s">
        <v>239</v>
      </c>
      <c r="M163" s="131" t="s">
        <v>240</v>
      </c>
      <c r="N163" s="131" t="s">
        <v>241</v>
      </c>
      <c r="O163" s="131" t="s">
        <v>243</v>
      </c>
      <c r="P163" s="131" t="s">
        <v>244</v>
      </c>
      <c r="Q163" s="131" t="s">
        <v>245</v>
      </c>
      <c r="R163" s="131"/>
      <c r="S163" s="131"/>
      <c r="T163" s="13"/>
      <c r="U163" s="13"/>
      <c r="V163" s="13"/>
      <c r="W163" s="25"/>
      <c r="X163" s="26"/>
    </row>
    <row r="164" spans="1:24" hidden="1">
      <c r="A164" s="131"/>
      <c r="B164" s="131"/>
      <c r="C164" s="131" t="s">
        <v>972</v>
      </c>
      <c r="D164" s="131" t="s">
        <v>284</v>
      </c>
      <c r="E164" s="131" t="s">
        <v>976</v>
      </c>
      <c r="F164" s="131" t="s">
        <v>976</v>
      </c>
      <c r="G164" s="131"/>
      <c r="H164" s="131"/>
      <c r="I164" s="131"/>
      <c r="J164" s="131"/>
      <c r="K164" s="131"/>
      <c r="L164" s="131"/>
      <c r="M164" s="131"/>
      <c r="N164" s="131"/>
      <c r="O164" s="131"/>
      <c r="P164" s="131"/>
      <c r="Q164" s="131"/>
      <c r="R164" s="131" t="s">
        <v>971</v>
      </c>
      <c r="S164" s="131" t="s">
        <v>973</v>
      </c>
      <c r="T164" s="13"/>
      <c r="U164" s="13"/>
      <c r="V164" s="13"/>
      <c r="W164" s="25"/>
      <c r="X164" s="26"/>
    </row>
    <row r="165" spans="1:24" hidden="1">
      <c r="A165" s="131"/>
      <c r="B165" s="131"/>
      <c r="C165" s="131" t="s">
        <v>268</v>
      </c>
      <c r="D165" s="13"/>
      <c r="E165" s="13"/>
      <c r="F165" s="18" t="s">
        <v>267</v>
      </c>
      <c r="G165" s="19" t="s">
        <v>799</v>
      </c>
      <c r="H165" s="19" t="s">
        <v>799</v>
      </c>
      <c r="I165" s="19" t="s">
        <v>799</v>
      </c>
      <c r="J165" s="19" t="s">
        <v>799</v>
      </c>
      <c r="K165" s="19" t="s">
        <v>799</v>
      </c>
      <c r="L165" s="19" t="s">
        <v>799</v>
      </c>
      <c r="M165" s="19" t="s">
        <v>799</v>
      </c>
      <c r="N165" s="19" t="s">
        <v>799</v>
      </c>
      <c r="O165" s="19" t="s">
        <v>799</v>
      </c>
      <c r="P165" s="19" t="s">
        <v>799</v>
      </c>
      <c r="Q165" s="19" t="s">
        <v>799</v>
      </c>
      <c r="R165" s="13"/>
      <c r="S165" s="131"/>
      <c r="T165" s="13"/>
      <c r="U165" s="13"/>
      <c r="V165" s="13"/>
      <c r="W165" s="25"/>
      <c r="X165" s="26"/>
    </row>
    <row r="166" spans="1:24" hidden="1">
      <c r="A166" s="131"/>
      <c r="B166" s="131"/>
      <c r="C166" s="131" t="s">
        <v>971</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583</v>
      </c>
      <c r="B167" s="131"/>
      <c r="C167" s="131"/>
      <c r="D167" s="20" t="s">
        <v>795</v>
      </c>
      <c r="E167" s="14">
        <v>2</v>
      </c>
      <c r="F167" s="14" t="s">
        <v>301</v>
      </c>
      <c r="G167" s="32">
        <f>G168+G169+G170+G177</f>
        <v>0</v>
      </c>
      <c r="H167" s="32">
        <f t="shared" ref="H167:P167" si="10">H168+H169+H170+H177</f>
        <v>0</v>
      </c>
      <c r="I167" s="32">
        <f t="shared" si="10"/>
        <v>0</v>
      </c>
      <c r="J167" s="32">
        <f t="shared" si="10"/>
        <v>0</v>
      </c>
      <c r="K167" s="32">
        <f t="shared" si="10"/>
        <v>0</v>
      </c>
      <c r="L167" s="32">
        <f t="shared" si="10"/>
        <v>0</v>
      </c>
      <c r="M167" s="32">
        <f t="shared" si="10"/>
        <v>0</v>
      </c>
      <c r="N167" s="32">
        <f t="shared" si="10"/>
        <v>0</v>
      </c>
      <c r="O167" s="32">
        <f t="shared" si="10"/>
        <v>0</v>
      </c>
      <c r="P167" s="32">
        <f t="shared" si="10"/>
        <v>0</v>
      </c>
      <c r="Q167" s="32">
        <f>G167+H167+I167+J167+K167+L167+M167+N167+O167+P167</f>
        <v>0</v>
      </c>
      <c r="R167" s="13"/>
      <c r="S167" s="131"/>
      <c r="T167" s="13"/>
      <c r="U167" s="13"/>
      <c r="V167" s="13"/>
      <c r="W167" s="25"/>
      <c r="X167" s="26"/>
    </row>
    <row r="168" spans="1:24" ht="30">
      <c r="A168" s="131" t="s">
        <v>584</v>
      </c>
      <c r="B168" s="131"/>
      <c r="C168" s="131"/>
      <c r="D168" s="20" t="s">
        <v>795</v>
      </c>
      <c r="E168" s="180"/>
      <c r="F168" s="67" t="s">
        <v>1</v>
      </c>
      <c r="G168" s="16" t="n">
        <v>1.48</v>
      </c>
      <c r="H168" s="16" t="n">
        <v>1.68</v>
      </c>
      <c r="I168" s="16" t="n">
        <v>1.88</v>
      </c>
      <c r="J168" s="16" t="n">
        <v>2.08</v>
      </c>
      <c r="K168" s="16" t="n">
        <v>2.28</v>
      </c>
      <c r="L168" s="16" t="n">
        <v>2.48</v>
      </c>
      <c r="M168" s="16" t="n">
        <v>2.68</v>
      </c>
      <c r="N168" s="16" t="n">
        <v>2.88</v>
      </c>
      <c r="O168" s="16" t="n">
        <v>3.08</v>
      </c>
      <c r="P168" s="16" t="n">
        <v>3.28</v>
      </c>
      <c r="Q168" s="32">
        <f t="shared" ref="Q168:Q177" si="11">G168+H168+I168+J168+K168+L168+M168+N168+O168+P168</f>
        <v>0</v>
      </c>
      <c r="R168" s="13"/>
      <c r="S168" s="131"/>
      <c r="T168" s="13"/>
      <c r="U168" s="13"/>
      <c r="V168" s="13"/>
      <c r="W168" s="25"/>
      <c r="X168" s="26"/>
    </row>
    <row r="169" spans="1:24">
      <c r="A169" s="131" t="s">
        <v>585</v>
      </c>
      <c r="B169" s="131"/>
      <c r="C169" s="131"/>
      <c r="D169" s="20" t="s">
        <v>795</v>
      </c>
      <c r="E169" s="180"/>
      <c r="F169" s="67" t="s">
        <v>302</v>
      </c>
      <c r="G169" s="16" t="n">
        <v>1.58</v>
      </c>
      <c r="H169" s="16" t="n">
        <v>1.88</v>
      </c>
      <c r="I169" s="16" t="n">
        <v>2.18</v>
      </c>
      <c r="J169" s="16" t="n">
        <v>2.48</v>
      </c>
      <c r="K169" s="16" t="n">
        <v>2.78</v>
      </c>
      <c r="L169" s="16" t="n">
        <v>3.08</v>
      </c>
      <c r="M169" s="16" t="n">
        <v>3.38</v>
      </c>
      <c r="N169" s="16" t="n">
        <v>3.68</v>
      </c>
      <c r="O169" s="16" t="n">
        <v>3.98</v>
      </c>
      <c r="P169" s="16" t="n">
        <v>4.28</v>
      </c>
      <c r="Q169" s="32">
        <f t="shared" si="11"/>
        <v>0</v>
      </c>
      <c r="R169" s="13"/>
      <c r="S169" s="131"/>
      <c r="T169" s="13"/>
      <c r="U169" s="13"/>
      <c r="V169" s="13"/>
      <c r="W169" s="25"/>
      <c r="X169" s="26"/>
    </row>
    <row r="170" spans="1:24">
      <c r="A170" s="131" t="s">
        <v>586</v>
      </c>
      <c r="B170" s="131"/>
      <c r="C170" s="131"/>
      <c r="D170" s="20" t="s">
        <v>795</v>
      </c>
      <c r="E170" s="180"/>
      <c r="F170" s="67" t="s">
        <v>303</v>
      </c>
      <c r="G170" s="17">
        <f>G171+G172+G173+G174+G175+G176</f>
        <v>0</v>
      </c>
      <c r="H170" s="17">
        <f t="shared" ref="H170:P170" si="12">H171+H172+H173+H174+H175+H176</f>
        <v>0</v>
      </c>
      <c r="I170" s="17">
        <f t="shared" si="12"/>
        <v>0</v>
      </c>
      <c r="J170" s="17">
        <f t="shared" si="12"/>
        <v>0</v>
      </c>
      <c r="K170" s="17">
        <f t="shared" si="12"/>
        <v>0</v>
      </c>
      <c r="L170" s="17">
        <f t="shared" si="12"/>
        <v>0</v>
      </c>
      <c r="M170" s="17">
        <f t="shared" si="12"/>
        <v>0</v>
      </c>
      <c r="N170" s="17">
        <f t="shared" si="12"/>
        <v>0</v>
      </c>
      <c r="O170" s="17">
        <f t="shared" si="12"/>
        <v>0</v>
      </c>
      <c r="P170" s="17">
        <f t="shared" si="12"/>
        <v>0</v>
      </c>
      <c r="Q170" s="32">
        <f t="shared" si="11"/>
        <v>0</v>
      </c>
      <c r="R170" s="13"/>
      <c r="S170" s="131"/>
      <c r="T170" s="13"/>
      <c r="U170" s="13"/>
      <c r="V170" s="13"/>
      <c r="W170" s="25"/>
      <c r="X170" s="26"/>
    </row>
    <row r="171" spans="1:24">
      <c r="A171" s="131" t="s">
        <v>587</v>
      </c>
      <c r="B171" s="131"/>
      <c r="C171" s="131"/>
      <c r="D171" s="20" t="s">
        <v>795</v>
      </c>
      <c r="E171" s="180"/>
      <c r="F171" s="67" t="s">
        <v>304</v>
      </c>
      <c r="G171" s="16" t="n">
        <v>4.68</v>
      </c>
      <c r="H171" s="16" t="n">
        <v>4.88</v>
      </c>
      <c r="I171" s="16" t="n">
        <v>5.08</v>
      </c>
      <c r="J171" s="16" t="n">
        <v>5.28</v>
      </c>
      <c r="K171" s="16" t="n">
        <v>5.48</v>
      </c>
      <c r="L171" s="16" t="n">
        <v>5.68</v>
      </c>
      <c r="M171" s="16" t="n">
        <v>5.88</v>
      </c>
      <c r="N171" s="16" t="n">
        <v>6.08</v>
      </c>
      <c r="O171" s="16" t="n">
        <v>6.28</v>
      </c>
      <c r="P171" s="16" t="n">
        <v>6.48</v>
      </c>
      <c r="Q171" s="32">
        <f t="shared" si="11"/>
        <v>0</v>
      </c>
      <c r="R171" s="13"/>
      <c r="S171" s="131"/>
      <c r="T171" s="13"/>
      <c r="U171" s="13"/>
      <c r="V171" s="13"/>
      <c r="W171" s="25"/>
      <c r="X171" s="26"/>
    </row>
    <row r="172" spans="1:24">
      <c r="A172" s="131" t="s">
        <v>588</v>
      </c>
      <c r="B172" s="131"/>
      <c r="C172" s="131"/>
      <c r="D172" s="20" t="s">
        <v>795</v>
      </c>
      <c r="E172" s="180"/>
      <c r="F172" s="67" t="s">
        <v>305</v>
      </c>
      <c r="G172" s="16" t="n">
        <v>6.38</v>
      </c>
      <c r="H172" s="16" t="n">
        <v>6.68</v>
      </c>
      <c r="I172" s="16" t="n">
        <v>6.98</v>
      </c>
      <c r="J172" s="16" t="n">
        <v>7.28</v>
      </c>
      <c r="K172" s="16" t="n">
        <v>7.58</v>
      </c>
      <c r="L172" s="16" t="n">
        <v>7.88</v>
      </c>
      <c r="M172" s="16" t="n">
        <v>8.18</v>
      </c>
      <c r="N172" s="16" t="n">
        <v>8.48</v>
      </c>
      <c r="O172" s="16" t="n">
        <v>8.78</v>
      </c>
      <c r="P172" s="16" t="n">
        <v>9.08</v>
      </c>
      <c r="Q172" s="32">
        <f t="shared" si="11"/>
        <v>0</v>
      </c>
      <c r="R172" s="13"/>
      <c r="S172" s="131"/>
      <c r="T172" s="13"/>
      <c r="U172" s="13"/>
      <c r="V172" s="13"/>
      <c r="W172" s="25"/>
      <c r="X172" s="26"/>
    </row>
    <row r="173" spans="1:24">
      <c r="A173" s="131" t="s">
        <v>718</v>
      </c>
      <c r="B173" s="131"/>
      <c r="C173" s="131"/>
      <c r="D173" s="20" t="s">
        <v>795</v>
      </c>
      <c r="E173" s="180"/>
      <c r="F173" s="67" t="s">
        <v>2</v>
      </c>
      <c r="G173" s="16" t="n">
        <v>8.08</v>
      </c>
      <c r="H173" s="16" t="n">
        <v>8.48</v>
      </c>
      <c r="I173" s="16" t="n">
        <v>8.88</v>
      </c>
      <c r="J173" s="16" t="n">
        <v>9.28</v>
      </c>
      <c r="K173" s="16" t="n">
        <v>9.68</v>
      </c>
      <c r="L173" s="16" t="n">
        <v>10.08</v>
      </c>
      <c r="M173" s="16" t="n">
        <v>10.48</v>
      </c>
      <c r="N173" s="16" t="n">
        <v>10.88</v>
      </c>
      <c r="O173" s="16" t="n">
        <v>11.28</v>
      </c>
      <c r="P173" s="16" t="n">
        <v>11.68</v>
      </c>
      <c r="Q173" s="32">
        <f t="shared" si="11"/>
        <v>0</v>
      </c>
      <c r="R173" s="13"/>
      <c r="S173" s="131"/>
      <c r="T173" s="13"/>
      <c r="U173" s="13"/>
      <c r="V173" s="13"/>
      <c r="W173" s="25"/>
      <c r="X173" s="26"/>
    </row>
    <row r="174" spans="1:24">
      <c r="A174" s="131" t="s">
        <v>589</v>
      </c>
      <c r="B174" s="131"/>
      <c r="C174" s="131"/>
      <c r="D174" s="20" t="s">
        <v>795</v>
      </c>
      <c r="E174" s="180"/>
      <c r="F174" s="67" t="s">
        <v>3</v>
      </c>
      <c r="G174" s="16" t="n">
        <v>9.78</v>
      </c>
      <c r="H174" s="16" t="n">
        <v>10.28</v>
      </c>
      <c r="I174" s="16" t="n">
        <v>10.78</v>
      </c>
      <c r="J174" s="16" t="n">
        <v>11.28</v>
      </c>
      <c r="K174" s="16" t="n">
        <v>11.78</v>
      </c>
      <c r="L174" s="16" t="n">
        <v>12.28</v>
      </c>
      <c r="M174" s="16" t="n">
        <v>12.78</v>
      </c>
      <c r="N174" s="16" t="n">
        <v>13.28</v>
      </c>
      <c r="O174" s="16" t="n">
        <v>13.78</v>
      </c>
      <c r="P174" s="16" t="n">
        <v>14.28</v>
      </c>
      <c r="Q174" s="32">
        <f t="shared" si="11"/>
        <v>0</v>
      </c>
      <c r="R174" s="13"/>
      <c r="S174" s="131"/>
      <c r="T174" s="13"/>
      <c r="U174" s="13"/>
      <c r="V174" s="13"/>
      <c r="W174" s="25"/>
      <c r="X174" s="26"/>
    </row>
    <row r="175" spans="1:24">
      <c r="A175" s="131" t="s">
        <v>590</v>
      </c>
      <c r="B175" s="131"/>
      <c r="C175" s="131"/>
      <c r="D175" s="20" t="s">
        <v>795</v>
      </c>
      <c r="E175" s="180"/>
      <c r="F175" s="67" t="s">
        <v>306</v>
      </c>
      <c r="G175" s="16" t="n">
        <v>11.48</v>
      </c>
      <c r="H175" s="16" t="n">
        <v>12.08</v>
      </c>
      <c r="I175" s="16" t="n">
        <v>12.68</v>
      </c>
      <c r="J175" s="16" t="n">
        <v>13.28</v>
      </c>
      <c r="K175" s="16" t="n">
        <v>13.88</v>
      </c>
      <c r="L175" s="16" t="n">
        <v>14.48</v>
      </c>
      <c r="M175" s="16" t="n">
        <v>15.08</v>
      </c>
      <c r="N175" s="16" t="n">
        <v>15.68</v>
      </c>
      <c r="O175" s="16" t="n">
        <v>16.28</v>
      </c>
      <c r="P175" s="16" t="n">
        <v>16.88</v>
      </c>
      <c r="Q175" s="32">
        <f t="shared" si="11"/>
        <v>0</v>
      </c>
      <c r="R175" s="13"/>
      <c r="S175" s="131"/>
      <c r="T175" s="13"/>
      <c r="U175" s="13"/>
      <c r="V175" s="13"/>
      <c r="W175" s="25"/>
      <c r="X175" s="26"/>
    </row>
    <row r="176" spans="1:24">
      <c r="A176" s="131" t="s">
        <v>719</v>
      </c>
      <c r="B176" s="131"/>
      <c r="C176" s="131"/>
      <c r="D176" s="20" t="s">
        <v>795</v>
      </c>
      <c r="E176" s="180"/>
      <c r="F176" s="67" t="s">
        <v>307</v>
      </c>
      <c r="G176" s="16" t="n">
        <v>13.18</v>
      </c>
      <c r="H176" s="16" t="n">
        <v>13.88</v>
      </c>
      <c r="I176" s="16" t="n">
        <v>14.58</v>
      </c>
      <c r="J176" s="16" t="n">
        <v>15.28</v>
      </c>
      <c r="K176" s="16" t="n">
        <v>15.98</v>
      </c>
      <c r="L176" s="16" t="n">
        <v>16.68</v>
      </c>
      <c r="M176" s="16" t="n">
        <v>17.38</v>
      </c>
      <c r="N176" s="16" t="n">
        <v>18.08</v>
      </c>
      <c r="O176" s="16" t="n">
        <v>18.78</v>
      </c>
      <c r="P176" s="16" t="n">
        <v>19.48</v>
      </c>
      <c r="Q176" s="32">
        <f t="shared" si="11"/>
        <v>0</v>
      </c>
      <c r="R176" s="13"/>
      <c r="S176" s="131"/>
      <c r="T176" s="13"/>
      <c r="U176" s="13"/>
      <c r="V176" s="13"/>
      <c r="W176" s="25"/>
      <c r="X176" s="26"/>
    </row>
    <row r="177" spans="1:24">
      <c r="A177" s="131" t="s">
        <v>591</v>
      </c>
      <c r="B177" s="131"/>
      <c r="C177" s="131"/>
      <c r="D177" s="20" t="s">
        <v>795</v>
      </c>
      <c r="E177" s="67"/>
      <c r="F177" s="67" t="s">
        <v>283</v>
      </c>
      <c r="G177" s="17">
        <f>SUM(G187:G198)</f>
        <v>0</v>
      </c>
      <c r="H177" s="17">
        <f t="shared" ref="H177:P177" si="13">SUM(H187:H198)</f>
        <v>0</v>
      </c>
      <c r="I177" s="17">
        <f t="shared" si="13"/>
        <v>0</v>
      </c>
      <c r="J177" s="17">
        <f t="shared" si="13"/>
        <v>0</v>
      </c>
      <c r="K177" s="17">
        <f t="shared" si="13"/>
        <v>0</v>
      </c>
      <c r="L177" s="17">
        <f t="shared" si="13"/>
        <v>0</v>
      </c>
      <c r="M177" s="17">
        <f t="shared" si="13"/>
        <v>0</v>
      </c>
      <c r="N177" s="17">
        <f t="shared" si="13"/>
        <v>0</v>
      </c>
      <c r="O177" s="17">
        <f t="shared" si="13"/>
        <v>0</v>
      </c>
      <c r="P177" s="17">
        <f t="shared" si="13"/>
        <v>0</v>
      </c>
      <c r="Q177" s="32">
        <f t="shared" si="11"/>
        <v>0</v>
      </c>
      <c r="R177" s="13"/>
      <c r="S177" s="131"/>
      <c r="T177" s="13"/>
      <c r="U177" s="13"/>
      <c r="V177" s="13"/>
      <c r="W177" s="25"/>
      <c r="X177" s="26"/>
    </row>
    <row r="178" spans="1:24" hidden="1">
      <c r="A178" s="131"/>
      <c r="B178" s="131"/>
      <c r="C178" s="131" t="s">
        <v>971</v>
      </c>
      <c r="D178" s="13"/>
      <c r="E178" s="13"/>
      <c r="F178" s="13"/>
      <c r="G178" s="13"/>
      <c r="H178" s="13"/>
      <c r="I178" s="13"/>
      <c r="J178" s="13"/>
      <c r="K178" s="13"/>
      <c r="L178" s="13"/>
      <c r="M178" s="13"/>
      <c r="N178" s="13"/>
      <c r="O178" s="13"/>
      <c r="P178" s="13"/>
      <c r="Q178" s="13"/>
      <c r="R178" s="13"/>
      <c r="S178" s="131"/>
      <c r="T178" s="13"/>
      <c r="U178" s="13"/>
      <c r="V178" s="13"/>
      <c r="W178" s="25"/>
      <c r="X178" s="26"/>
    </row>
    <row r="179" spans="1:24" hidden="1">
      <c r="A179" s="131"/>
      <c r="B179" s="131"/>
      <c r="C179" s="131" t="s">
        <v>974</v>
      </c>
      <c r="D179" s="131"/>
      <c r="E179" s="131"/>
      <c r="F179" s="131"/>
      <c r="G179" s="131"/>
      <c r="H179" s="131"/>
      <c r="I179" s="131"/>
      <c r="J179" s="131"/>
      <c r="K179" s="131"/>
      <c r="L179" s="131"/>
      <c r="M179" s="131"/>
      <c r="N179" s="131"/>
      <c r="O179" s="131"/>
      <c r="P179" s="131"/>
      <c r="Q179" s="131"/>
      <c r="R179" s="131"/>
      <c r="S179" s="131" t="s">
        <v>975</v>
      </c>
      <c r="T179" s="13"/>
      <c r="U179" s="13"/>
      <c r="V179" s="13"/>
      <c r="W179" s="25"/>
      <c r="X179" s="26"/>
    </row>
    <row r="180" spans="1:24" hidden="1">
      <c r="A180" s="13"/>
      <c r="B180" s="13"/>
      <c r="C180" s="13"/>
      <c r="D180" s="13"/>
      <c r="E180" s="13"/>
      <c r="F180" s="13"/>
      <c r="G180" s="13"/>
      <c r="H180" s="13"/>
      <c r="I180" s="13"/>
      <c r="J180" s="13"/>
      <c r="K180" s="13"/>
      <c r="L180" s="13"/>
      <c r="M180" s="13"/>
      <c r="N180" s="13"/>
      <c r="O180" s="13"/>
      <c r="P180" s="13"/>
      <c r="Q180" s="13"/>
      <c r="R180" s="13"/>
      <c r="S180" s="13"/>
      <c r="T180" s="25"/>
      <c r="U180" s="26"/>
    </row>
    <row r="181" spans="1:24" hidden="1">
      <c r="A181" s="131"/>
      <c r="B181" s="131"/>
      <c r="C181" s="131" t="s">
        <v>4</v>
      </c>
      <c r="D181" s="131"/>
      <c r="E181" s="131"/>
      <c r="F181" s="131"/>
      <c r="G181" s="131"/>
      <c r="H181" s="131"/>
      <c r="I181" s="131"/>
      <c r="J181" s="131"/>
      <c r="K181" s="131"/>
      <c r="L181" s="131"/>
      <c r="M181" s="131"/>
      <c r="N181" s="131"/>
      <c r="O181" s="131"/>
      <c r="P181" s="131"/>
      <c r="Q181" s="131"/>
      <c r="R181" s="131"/>
      <c r="S181" s="131"/>
      <c r="T181" s="13"/>
      <c r="U181" s="13"/>
      <c r="V181" s="13"/>
      <c r="W181" s="25"/>
      <c r="X181" s="26"/>
    </row>
    <row r="182" spans="1:24" hidden="1">
      <c r="A182" s="131"/>
      <c r="B182" s="131"/>
      <c r="C182" s="131"/>
      <c r="D182" s="131"/>
      <c r="E182" s="131"/>
      <c r="F182" s="131"/>
      <c r="G182" s="131"/>
      <c r="H182" s="131"/>
      <c r="I182" s="131"/>
      <c r="J182" s="131"/>
      <c r="K182" s="131"/>
      <c r="L182" s="131"/>
      <c r="M182" s="131"/>
      <c r="N182" s="131"/>
      <c r="O182" s="131"/>
      <c r="P182" s="131"/>
      <c r="Q182" s="131"/>
      <c r="R182" s="131"/>
      <c r="S182" s="131"/>
      <c r="T182" s="13"/>
      <c r="U182" s="13"/>
      <c r="V182" s="13"/>
      <c r="W182" s="25"/>
      <c r="X182" s="26"/>
    </row>
    <row r="183" spans="1:24" hidden="1">
      <c r="A183" s="131"/>
      <c r="B183" s="131"/>
      <c r="C183" s="131"/>
      <c r="D183" s="131" t="s">
        <v>327</v>
      </c>
      <c r="E183" s="131"/>
      <c r="F183" s="131" t="s">
        <v>352</v>
      </c>
      <c r="G183" s="131" t="s">
        <v>234</v>
      </c>
      <c r="H183" s="131" t="s">
        <v>235</v>
      </c>
      <c r="I183" s="131" t="s">
        <v>236</v>
      </c>
      <c r="J183" s="131" t="s">
        <v>237</v>
      </c>
      <c r="K183" s="131" t="s">
        <v>238</v>
      </c>
      <c r="L183" s="131" t="s">
        <v>239</v>
      </c>
      <c r="M183" s="131" t="s">
        <v>240</v>
      </c>
      <c r="N183" s="131" t="s">
        <v>241</v>
      </c>
      <c r="O183" s="131" t="s">
        <v>243</v>
      </c>
      <c r="P183" s="131" t="s">
        <v>244</v>
      </c>
      <c r="Q183" s="131" t="s">
        <v>245</v>
      </c>
      <c r="R183" s="131"/>
      <c r="S183" s="131"/>
      <c r="T183" s="13"/>
      <c r="U183" s="13"/>
      <c r="V183" s="13"/>
      <c r="W183" s="25"/>
      <c r="X183" s="26"/>
    </row>
    <row r="184" spans="1:24" hidden="1">
      <c r="A184" s="131"/>
      <c r="B184" s="131"/>
      <c r="C184" s="131" t="s">
        <v>972</v>
      </c>
      <c r="D184" s="131" t="s">
        <v>284</v>
      </c>
      <c r="E184" s="131" t="s">
        <v>976</v>
      </c>
      <c r="F184" s="131" t="s">
        <v>284</v>
      </c>
      <c r="G184" s="131"/>
      <c r="H184" s="131"/>
      <c r="I184" s="131"/>
      <c r="J184" s="131"/>
      <c r="K184" s="131"/>
      <c r="L184" s="131"/>
      <c r="M184" s="131"/>
      <c r="N184" s="131"/>
      <c r="O184" s="131"/>
      <c r="P184" s="131"/>
      <c r="Q184" s="131"/>
      <c r="R184" s="131" t="s">
        <v>971</v>
      </c>
      <c r="S184" s="131" t="s">
        <v>973</v>
      </c>
      <c r="T184" s="13"/>
      <c r="U184" s="13"/>
      <c r="V184" s="13"/>
      <c r="W184" s="25"/>
      <c r="X184" s="26"/>
    </row>
    <row r="185" spans="1:24" hidden="1">
      <c r="A185" s="131"/>
      <c r="B185" s="131"/>
      <c r="C185" s="131" t="s">
        <v>268</v>
      </c>
      <c r="D185" s="13"/>
      <c r="E185" s="13"/>
      <c r="F185" s="18" t="s">
        <v>267</v>
      </c>
      <c r="G185" s="19" t="s">
        <v>799</v>
      </c>
      <c r="H185" s="19" t="s">
        <v>799</v>
      </c>
      <c r="I185" s="19" t="s">
        <v>799</v>
      </c>
      <c r="J185" s="19" t="s">
        <v>799</v>
      </c>
      <c r="K185" s="19" t="s">
        <v>799</v>
      </c>
      <c r="L185" s="19" t="s">
        <v>799</v>
      </c>
      <c r="M185" s="19" t="s">
        <v>799</v>
      </c>
      <c r="N185" s="19" t="s">
        <v>799</v>
      </c>
      <c r="O185" s="19" t="s">
        <v>799</v>
      </c>
      <c r="P185" s="19" t="s">
        <v>799</v>
      </c>
      <c r="Q185" s="19" t="s">
        <v>799</v>
      </c>
      <c r="R185" s="13"/>
      <c r="S185" s="131"/>
      <c r="T185" s="13"/>
      <c r="U185" s="13"/>
      <c r="V185" s="13"/>
      <c r="W185" s="25"/>
      <c r="X185" s="26"/>
    </row>
    <row r="186" spans="1:24" hidden="1">
      <c r="A186" s="131"/>
      <c r="B186" s="131"/>
      <c r="C186" s="131" t="s">
        <v>971</v>
      </c>
      <c r="D186" s="13"/>
      <c r="E186" s="13"/>
      <c r="F186" s="13"/>
      <c r="G186" s="13"/>
      <c r="H186" s="13"/>
      <c r="I186" s="13"/>
      <c r="J186" s="13"/>
      <c r="K186" s="13"/>
      <c r="L186" s="13"/>
      <c r="M186" s="13"/>
      <c r="N186" s="13"/>
      <c r="O186" s="13"/>
      <c r="P186" s="13"/>
      <c r="Q186" s="13"/>
      <c r="R186" s="13"/>
      <c r="S186" s="131"/>
      <c r="T186" s="13"/>
      <c r="U186" s="13"/>
      <c r="V186" s="13"/>
      <c r="W186" s="25"/>
      <c r="X186" s="26"/>
    </row>
    <row r="187" spans="1:24">
      <c r="A187" s="131" t="s">
        <v>591</v>
      </c>
      <c r="B187" s="131"/>
      <c r="C187" s="136"/>
      <c r="D187" s="20" t="s">
        <v>795</v>
      </c>
      <c r="E187" s="11"/>
      <c r="F187" s="20" t="s">
        <v>1327</v>
      </c>
      <c r="G187" s="16" t="n">
        <v>34.28</v>
      </c>
      <c r="H187" s="16" t="n">
        <v>35.38</v>
      </c>
      <c r="I187" s="16" t="n">
        <v>36.48</v>
      </c>
      <c r="J187" s="16" t="n">
        <v>37.58</v>
      </c>
      <c r="K187" s="16" t="n">
        <v>38.68</v>
      </c>
      <c r="L187" s="16" t="n">
        <v>39.78</v>
      </c>
      <c r="M187" s="16" t="n">
        <v>40.88</v>
      </c>
      <c r="N187" s="16" t="n">
        <v>41.98</v>
      </c>
      <c r="O187" s="16" t="n">
        <v>43.08</v>
      </c>
      <c r="P187" s="16" t="n">
        <v>44.18</v>
      </c>
      <c r="Q187" s="32">
        <f>G187+H187+I187+J187+K187+L187+M187+N187+O187+P187</f>
        <v>0</v>
      </c>
      <c r="R187" s="13"/>
      <c r="S187" s="131"/>
      <c r="T187" s="13"/>
      <c r="U187" s="13"/>
      <c r="V187" s="13"/>
      <c r="W187" s="25"/>
      <c r="X187" s="26"/>
    </row>
    <row r="188" ht="15.0" customHeight="true" hidden="false">
      <c r="A188" s="131" t="s">
        <v>591</v>
      </c>
      <c r="B188" s="131"/>
      <c r="C188" s="136"/>
      <c r="D188" s="20" t="s">
        <v>795</v>
      </c>
      <c r="E188" s="11"/>
      <c r="F188" s="20" t="s">
        <v>1384</v>
      </c>
      <c r="G188" s="16" t="n">
        <v>37.28</v>
      </c>
      <c r="H188" s="16" t="n">
        <v>38.48</v>
      </c>
      <c r="I188" s="16" t="n">
        <v>39.68</v>
      </c>
      <c r="J188" s="16" t="n">
        <v>40.88</v>
      </c>
      <c r="K188" s="16" t="n">
        <v>42.08</v>
      </c>
      <c r="L188" s="16" t="n">
        <v>43.28</v>
      </c>
      <c r="M188" s="16" t="n">
        <v>44.48</v>
      </c>
      <c r="N188" s="16" t="n">
        <v>45.68</v>
      </c>
      <c r="O188" s="16" t="n">
        <v>46.88</v>
      </c>
      <c r="P188" s="16" t="n">
        <v>48.08</v>
      </c>
      <c r="Q188" s="32">
        <f>G188+H188+I188+J188+K188+L188+M188+N188+O188+P188</f>
      </c>
      <c r="R188" s="13"/>
      <c r="S188" s="131"/>
      <c r="T188" s="13"/>
      <c r="U188" s="13"/>
      <c r="V188" s="13"/>
      <c r="W188" s="25"/>
      <c r="X188" s="26"/>
    </row>
    <row r="189" ht="15.0" customHeight="true" hidden="false">
      <c r="A189" s="131" t="s">
        <v>591</v>
      </c>
      <c r="B189" s="131"/>
      <c r="C189" s="136"/>
      <c r="D189" s="20" t="s">
        <v>795</v>
      </c>
      <c r="E189" s="11"/>
      <c r="F189" s="20" t="s">
        <v>1385</v>
      </c>
      <c r="G189" s="16" t="n">
        <v>19.28</v>
      </c>
      <c r="H189" s="16" t="n">
        <v>19.88</v>
      </c>
      <c r="I189" s="16" t="n">
        <v>20.48</v>
      </c>
      <c r="J189" s="16" t="n">
        <v>21.08</v>
      </c>
      <c r="K189" s="16" t="n">
        <v>21.68</v>
      </c>
      <c r="L189" s="16" t="n">
        <v>22.28</v>
      </c>
      <c r="M189" s="16" t="n">
        <v>22.88</v>
      </c>
      <c r="N189" s="16" t="n">
        <v>23.48</v>
      </c>
      <c r="O189" s="16" t="n">
        <v>24.08</v>
      </c>
      <c r="P189" s="16" t="n">
        <v>24.68</v>
      </c>
      <c r="Q189" s="32">
        <f>G189+H189+I189+J189+K189+L189+M189+N189+O189+P189</f>
      </c>
      <c r="R189" s="13"/>
      <c r="S189" s="131"/>
      <c r="T189" s="13"/>
      <c r="U189" s="13"/>
      <c r="V189" s="13"/>
      <c r="W189" s="25"/>
      <c r="X189" s="26"/>
    </row>
    <row r="190" ht="15.0" customHeight="true" hidden="false">
      <c r="A190" s="131" t="s">
        <v>591</v>
      </c>
      <c r="B190" s="131"/>
      <c r="C190" s="136"/>
      <c r="D190" s="20" t="s">
        <v>795</v>
      </c>
      <c r="E190" s="11"/>
      <c r="F190" s="20" t="s">
        <v>1386</v>
      </c>
      <c r="G190" s="16" t="n">
        <v>31.28</v>
      </c>
      <c r="H190" s="16" t="n">
        <v>32.28</v>
      </c>
      <c r="I190" s="16" t="n">
        <v>33.28</v>
      </c>
      <c r="J190" s="16" t="n">
        <v>34.28</v>
      </c>
      <c r="K190" s="16" t="n">
        <v>35.28</v>
      </c>
      <c r="L190" s="16" t="n">
        <v>36.28</v>
      </c>
      <c r="M190" s="16" t="n">
        <v>37.28</v>
      </c>
      <c r="N190" s="16" t="n">
        <v>38.28</v>
      </c>
      <c r="O190" s="16" t="n">
        <v>39.28</v>
      </c>
      <c r="P190" s="16" t="n">
        <v>40.28</v>
      </c>
      <c r="Q190" s="32">
        <f>G190+H190+I190+J190+K190+L190+M190+N190+O190+P190</f>
      </c>
      <c r="R190" s="13"/>
      <c r="S190" s="131"/>
      <c r="T190" s="13"/>
      <c r="U190" s="13"/>
      <c r="V190" s="13"/>
      <c r="W190" s="25"/>
      <c r="X190" s="26"/>
    </row>
    <row r="191" ht="15.0" customHeight="true" hidden="false">
      <c r="A191" s="131" t="s">
        <v>591</v>
      </c>
      <c r="B191" s="131"/>
      <c r="C191" s="136"/>
      <c r="D191" s="20" t="s">
        <v>795</v>
      </c>
      <c r="E191" s="11"/>
      <c r="F191" s="20" t="s">
        <v>1387</v>
      </c>
      <c r="G191" s="16" t="n">
        <v>13.28</v>
      </c>
      <c r="H191" s="16" t="n">
        <v>13.68</v>
      </c>
      <c r="I191" s="16" t="n">
        <v>14.08</v>
      </c>
      <c r="J191" s="16" t="n">
        <v>14.48</v>
      </c>
      <c r="K191" s="16" t="n">
        <v>14.88</v>
      </c>
      <c r="L191" s="16" t="n">
        <v>15.28</v>
      </c>
      <c r="M191" s="16" t="n">
        <v>15.68</v>
      </c>
      <c r="N191" s="16" t="n">
        <v>16.08</v>
      </c>
      <c r="O191" s="16" t="n">
        <v>16.48</v>
      </c>
      <c r="P191" s="16" t="n">
        <v>16.88</v>
      </c>
      <c r="Q191" s="32">
        <f>G191+H191+I191+J191+K191+L191+M191+N191+O191+P191</f>
      </c>
      <c r="R191" s="13"/>
      <c r="S191" s="131"/>
      <c r="T191" s="13"/>
      <c r="U191" s="13"/>
      <c r="V191" s="13"/>
      <c r="W191" s="25"/>
      <c r="X191" s="26"/>
    </row>
    <row r="192" ht="15.0" customHeight="true" hidden="false">
      <c r="A192" s="131" t="s">
        <v>591</v>
      </c>
      <c r="B192" s="131"/>
      <c r="C192" s="136"/>
      <c r="D192" s="20" t="s">
        <v>795</v>
      </c>
      <c r="E192" s="11"/>
      <c r="F192" s="20" t="s">
        <v>1388</v>
      </c>
      <c r="G192" s="16" t="n">
        <v>25.28</v>
      </c>
      <c r="H192" s="16" t="n">
        <v>26.08</v>
      </c>
      <c r="I192" s="16" t="n">
        <v>26.88</v>
      </c>
      <c r="J192" s="16" t="n">
        <v>27.68</v>
      </c>
      <c r="K192" s="16" t="n">
        <v>28.48</v>
      </c>
      <c r="L192" s="16" t="n">
        <v>29.28</v>
      </c>
      <c r="M192" s="16" t="n">
        <v>30.08</v>
      </c>
      <c r="N192" s="16" t="n">
        <v>30.88</v>
      </c>
      <c r="O192" s="16" t="n">
        <v>31.68</v>
      </c>
      <c r="P192" s="16" t="n">
        <v>32.48</v>
      </c>
      <c r="Q192" s="32">
        <f>G192+H192+I192+J192+K192+L192+M192+N192+O192+P192</f>
      </c>
      <c r="R192" s="13"/>
      <c r="S192" s="131"/>
      <c r="T192" s="13"/>
      <c r="U192" s="13"/>
      <c r="V192" s="13"/>
      <c r="W192" s="25"/>
      <c r="X192" s="26"/>
    </row>
    <row r="193" ht="15.0" customHeight="true" hidden="false">
      <c r="A193" s="131" t="s">
        <v>591</v>
      </c>
      <c r="B193" s="131"/>
      <c r="C193" s="136"/>
      <c r="D193" s="20" t="s">
        <v>795</v>
      </c>
      <c r="E193" s="11"/>
      <c r="F193" s="20" t="s">
        <v>1389</v>
      </c>
      <c r="G193" s="16" t="n">
        <v>16.28</v>
      </c>
      <c r="H193" s="16" t="n">
        <v>16.78</v>
      </c>
      <c r="I193" s="16" t="n">
        <v>17.28</v>
      </c>
      <c r="J193" s="16" t="n">
        <v>17.78</v>
      </c>
      <c r="K193" s="16" t="n">
        <v>18.28</v>
      </c>
      <c r="L193" s="16" t="n">
        <v>18.78</v>
      </c>
      <c r="M193" s="16" t="n">
        <v>19.28</v>
      </c>
      <c r="N193" s="16" t="n">
        <v>19.78</v>
      </c>
      <c r="O193" s="16" t="n">
        <v>20.28</v>
      </c>
      <c r="P193" s="16" t="n">
        <v>20.78</v>
      </c>
      <c r="Q193" s="32">
        <f>G193+H193+I193+J193+K193+L193+M193+N193+O193+P193</f>
      </c>
      <c r="R193" s="13"/>
      <c r="S193" s="131"/>
      <c r="T193" s="13"/>
      <c r="U193" s="13"/>
      <c r="V193" s="13"/>
      <c r="W193" s="25"/>
      <c r="X193" s="26"/>
    </row>
    <row r="194" ht="15.0" customHeight="true" hidden="false">
      <c r="A194" s="131" t="s">
        <v>591</v>
      </c>
      <c r="B194" s="131"/>
      <c r="C194" s="136"/>
      <c r="D194" s="20" t="s">
        <v>795</v>
      </c>
      <c r="E194" s="11"/>
      <c r="F194" s="20" t="s">
        <v>1325</v>
      </c>
      <c r="G194" s="16" t="n">
        <v>28.28</v>
      </c>
      <c r="H194" s="16" t="n">
        <v>29.18</v>
      </c>
      <c r="I194" s="16" t="n">
        <v>30.08</v>
      </c>
      <c r="J194" s="16" t="n">
        <v>30.98</v>
      </c>
      <c r="K194" s="16" t="n">
        <v>31.88</v>
      </c>
      <c r="L194" s="16" t="n">
        <v>32.78</v>
      </c>
      <c r="M194" s="16" t="n">
        <v>33.68</v>
      </c>
      <c r="N194" s="16" t="n">
        <v>34.58</v>
      </c>
      <c r="O194" s="16" t="n">
        <v>35.48</v>
      </c>
      <c r="P194" s="16" t="n">
        <v>36.38</v>
      </c>
      <c r="Q194" s="32">
        <f>G194+H194+I194+J194+K194+L194+M194+N194+O194+P194</f>
      </c>
      <c r="R194" s="13"/>
      <c r="S194" s="131"/>
      <c r="T194" s="13"/>
      <c r="U194" s="13"/>
      <c r="V194" s="13"/>
      <c r="W194" s="25"/>
      <c r="X194" s="26"/>
    </row>
    <row r="195" ht="15.0" customHeight="true" hidden="false">
      <c r="A195" s="131" t="s">
        <v>591</v>
      </c>
      <c r="B195" s="131"/>
      <c r="C195" s="136"/>
      <c r="D195" s="20" t="s">
        <v>795</v>
      </c>
      <c r="E195" s="11"/>
      <c r="F195" s="20" t="s">
        <v>1390</v>
      </c>
      <c r="G195" s="16" t="n">
        <v>22.28</v>
      </c>
      <c r="H195" s="16" t="n">
        <v>22.98</v>
      </c>
      <c r="I195" s="16" t="n">
        <v>23.68</v>
      </c>
      <c r="J195" s="16" t="n">
        <v>24.38</v>
      </c>
      <c r="K195" s="16" t="n">
        <v>25.08</v>
      </c>
      <c r="L195" s="16" t="n">
        <v>25.78</v>
      </c>
      <c r="M195" s="16" t="n">
        <v>26.48</v>
      </c>
      <c r="N195" s="16" t="n">
        <v>27.18</v>
      </c>
      <c r="O195" s="16" t="n">
        <v>27.88</v>
      </c>
      <c r="P195" s="16" t="n">
        <v>28.58</v>
      </c>
      <c r="Q195" s="32">
        <f>G195+H195+I195+J195+K195+L195+M195+N195+O195+P195</f>
      </c>
      <c r="R195" s="13"/>
      <c r="S195" s="131"/>
      <c r="T195" s="13"/>
      <c r="U195" s="13"/>
      <c r="V195" s="13"/>
      <c r="W195" s="25"/>
      <c r="X195" s="26"/>
    </row>
    <row r="196" ht="15.0" customHeight="true" hidden="false">
      <c r="A196" s="131" t="s">
        <v>591</v>
      </c>
      <c r="B196" s="131"/>
      <c r="C196" s="136"/>
      <c r="D196" s="20" t="s">
        <v>795</v>
      </c>
      <c r="E196" s="11"/>
      <c r="F196" s="20" t="s">
        <v>1337</v>
      </c>
      <c r="G196" s="16" t="n">
        <v>9.65</v>
      </c>
      <c r="H196" s="16" t="n">
        <v>11.56</v>
      </c>
      <c r="I196" s="16" t="n">
        <v>13.48</v>
      </c>
      <c r="J196" s="16" t="n">
        <v>15.39</v>
      </c>
      <c r="K196" s="16" t="n">
        <v>17.3</v>
      </c>
      <c r="L196" s="16" t="n">
        <v>19.21</v>
      </c>
      <c r="M196" s="16" t="n">
        <v>21.12</v>
      </c>
      <c r="N196" s="16" t="n">
        <v>23.03</v>
      </c>
      <c r="O196" s="16" t="n">
        <v>24.95</v>
      </c>
      <c r="P196" s="16" t="n">
        <v>26.86</v>
      </c>
      <c r="Q196" s="32">
        <f>G196+H196+I196+J196+K196+L196+M196+N196+O196+P196</f>
      </c>
      <c r="R196" s="13"/>
      <c r="S196" s="131"/>
      <c r="T196" s="13"/>
      <c r="U196" s="13"/>
      <c r="V196" s="13"/>
      <c r="W196" s="25"/>
      <c r="X196" s="26"/>
    </row>
    <row r="197" ht="15.0" customHeight="true" hidden="false">
      <c r="A197" s="131" t="s">
        <v>591</v>
      </c>
      <c r="B197" s="131"/>
      <c r="C197" s="136"/>
      <c r="D197" s="20" t="s">
        <v>795</v>
      </c>
      <c r="E197" s="11"/>
      <c r="F197" s="20" t="s">
        <v>1391</v>
      </c>
      <c r="G197" s="16" t="n">
        <v>10.28</v>
      </c>
      <c r="H197" s="16" t="n">
        <v>10.58</v>
      </c>
      <c r="I197" s="16" t="n">
        <v>10.88</v>
      </c>
      <c r="J197" s="16" t="n">
        <v>11.18</v>
      </c>
      <c r="K197" s="16" t="n">
        <v>11.48</v>
      </c>
      <c r="L197" s="16" t="n">
        <v>11.78</v>
      </c>
      <c r="M197" s="16" t="n">
        <v>12.08</v>
      </c>
      <c r="N197" s="16" t="n">
        <v>12.38</v>
      </c>
      <c r="O197" s="16" t="n">
        <v>12.68</v>
      </c>
      <c r="P197" s="16" t="n">
        <v>12.98</v>
      </c>
      <c r="Q197" s="32">
        <f>G197+H197+I197+J197+K197+L197+M197+N197+O197+P197</f>
      </c>
      <c r="R197" s="13"/>
      <c r="S197" s="131"/>
      <c r="T197" s="13"/>
      <c r="U197" s="13"/>
      <c r="V197" s="13"/>
      <c r="W197" s="25"/>
      <c r="X197" s="26"/>
    </row>
    <row r="198" spans="1:24">
      <c r="A198" s="131"/>
      <c r="B198" s="131"/>
      <c r="C198" s="131" t="s">
        <v>971</v>
      </c>
      <c r="D198" s="13"/>
      <c r="E198" s="157" t="s">
        <v>559</v>
      </c>
      <c r="F198" s="158"/>
      <c r="G198" s="158"/>
      <c r="H198" s="158"/>
      <c r="I198" s="158"/>
      <c r="J198" s="158"/>
      <c r="K198" s="158"/>
      <c r="L198" s="158"/>
      <c r="M198" s="158"/>
      <c r="N198" s="158"/>
      <c r="O198" s="158"/>
      <c r="P198" s="158"/>
      <c r="Q198" s="159"/>
      <c r="R198" s="13"/>
      <c r="S198" s="131"/>
      <c r="T198" s="13"/>
      <c r="U198" s="13"/>
      <c r="V198" s="13"/>
      <c r="W198" s="25"/>
      <c r="X198" s="26"/>
    </row>
    <row r="199" spans="1:24" hidden="1">
      <c r="A199" s="131"/>
      <c r="B199" s="131"/>
      <c r="C199" s="131" t="s">
        <v>974</v>
      </c>
      <c r="D199" s="131"/>
      <c r="E199" s="131"/>
      <c r="F199" s="131"/>
      <c r="G199" s="131"/>
      <c r="H199" s="131"/>
      <c r="I199" s="131"/>
      <c r="J199" s="131"/>
      <c r="K199" s="131"/>
      <c r="L199" s="131"/>
      <c r="M199" s="131"/>
      <c r="N199" s="131"/>
      <c r="O199" s="131"/>
      <c r="P199" s="131"/>
      <c r="Q199" s="131"/>
      <c r="R199" s="131"/>
      <c r="S199" s="131" t="s">
        <v>975</v>
      </c>
      <c r="T199" s="13"/>
      <c r="U199" s="13"/>
      <c r="V199" s="13"/>
      <c r="W199" s="25"/>
      <c r="X199" s="26"/>
    </row>
    <row r="200" spans="1:24" hidden="1">
      <c r="A200" s="13"/>
      <c r="B200" s="13"/>
      <c r="C200" s="13"/>
      <c r="D200" s="13"/>
      <c r="E200" s="13"/>
      <c r="F200" s="13"/>
      <c r="G200" s="13"/>
      <c r="H200" s="13"/>
      <c r="I200" s="13"/>
      <c r="J200" s="13"/>
      <c r="K200" s="13"/>
      <c r="L200" s="13"/>
      <c r="M200" s="13"/>
      <c r="N200" s="13"/>
      <c r="O200" s="13"/>
      <c r="P200" s="13"/>
      <c r="Q200" s="13"/>
      <c r="R200" s="13"/>
      <c r="S200" s="13"/>
      <c r="T200" s="25"/>
      <c r="U200" s="26"/>
    </row>
    <row r="201" spans="1:24" hidden="1">
      <c r="A201" s="131"/>
      <c r="B201" s="131"/>
      <c r="C201" s="131" t="s">
        <v>353</v>
      </c>
      <c r="D201" s="131"/>
      <c r="E201" s="131"/>
      <c r="F201" s="131"/>
      <c r="G201" s="131"/>
      <c r="H201" s="131"/>
      <c r="I201" s="131"/>
      <c r="J201" s="131"/>
      <c r="K201" s="131"/>
      <c r="L201" s="131"/>
      <c r="M201" s="131"/>
      <c r="N201" s="131"/>
      <c r="O201" s="131"/>
      <c r="P201" s="131"/>
      <c r="Q201" s="131"/>
      <c r="R201" s="131"/>
      <c r="S201" s="131"/>
      <c r="T201" s="13"/>
      <c r="U201" s="13"/>
      <c r="V201" s="13"/>
      <c r="W201" s="25"/>
      <c r="X201" s="26"/>
    </row>
    <row r="202" spans="1:24" hidden="1">
      <c r="A202" s="131"/>
      <c r="B202" s="131"/>
      <c r="C202" s="131"/>
      <c r="D202" s="131"/>
      <c r="E202" s="131"/>
      <c r="F202" s="131"/>
      <c r="G202" s="131"/>
      <c r="H202" s="131"/>
      <c r="I202" s="131"/>
      <c r="J202" s="131"/>
      <c r="K202" s="131"/>
      <c r="L202" s="131"/>
      <c r="M202" s="131"/>
      <c r="N202" s="131"/>
      <c r="O202" s="131"/>
      <c r="P202" s="131"/>
      <c r="Q202" s="131"/>
      <c r="R202" s="131"/>
      <c r="S202" s="131"/>
      <c r="T202" s="13"/>
      <c r="U202" s="13"/>
      <c r="V202" s="13"/>
      <c r="W202" s="25"/>
      <c r="X202" s="26"/>
    </row>
    <row r="203" spans="1:24" hidden="1">
      <c r="A203" s="131"/>
      <c r="B203" s="131"/>
      <c r="C203" s="131"/>
      <c r="D203" s="131" t="s">
        <v>327</v>
      </c>
      <c r="E203" s="131"/>
      <c r="F203" s="131"/>
      <c r="G203" s="131" t="s">
        <v>234</v>
      </c>
      <c r="H203" s="131" t="s">
        <v>235</v>
      </c>
      <c r="I203" s="131" t="s">
        <v>236</v>
      </c>
      <c r="J203" s="131" t="s">
        <v>237</v>
      </c>
      <c r="K203" s="131" t="s">
        <v>238</v>
      </c>
      <c r="L203" s="131" t="s">
        <v>239</v>
      </c>
      <c r="M203" s="131" t="s">
        <v>240</v>
      </c>
      <c r="N203" s="131" t="s">
        <v>241</v>
      </c>
      <c r="O203" s="131" t="s">
        <v>243</v>
      </c>
      <c r="P203" s="131" t="s">
        <v>244</v>
      </c>
      <c r="Q203" s="131" t="s">
        <v>245</v>
      </c>
      <c r="R203" s="131"/>
      <c r="S203" s="131"/>
      <c r="T203" s="13"/>
      <c r="U203" s="13"/>
      <c r="V203" s="13"/>
      <c r="W203" s="25"/>
      <c r="X203" s="26"/>
    </row>
    <row r="204" spans="1:24" hidden="1">
      <c r="A204" s="131"/>
      <c r="B204" s="131"/>
      <c r="C204" s="131" t="s">
        <v>972</v>
      </c>
      <c r="D204" s="131" t="s">
        <v>284</v>
      </c>
      <c r="E204" s="131" t="s">
        <v>976</v>
      </c>
      <c r="F204" s="131" t="s">
        <v>976</v>
      </c>
      <c r="G204" s="131"/>
      <c r="H204" s="131"/>
      <c r="I204" s="131"/>
      <c r="J204" s="131"/>
      <c r="K204" s="131"/>
      <c r="L204" s="131"/>
      <c r="M204" s="131"/>
      <c r="N204" s="131"/>
      <c r="O204" s="131"/>
      <c r="P204" s="131"/>
      <c r="Q204" s="131"/>
      <c r="R204" s="131" t="s">
        <v>971</v>
      </c>
      <c r="S204" s="131" t="s">
        <v>973</v>
      </c>
      <c r="T204" s="13"/>
      <c r="U204" s="13"/>
      <c r="V204" s="13"/>
      <c r="W204" s="25"/>
      <c r="X204" s="26"/>
    </row>
    <row r="205" spans="1:24" hidden="1">
      <c r="A205" s="131"/>
      <c r="B205" s="131"/>
      <c r="C205" s="131" t="s">
        <v>268</v>
      </c>
      <c r="D205" s="13"/>
      <c r="E205" s="13"/>
      <c r="F205" s="18" t="s">
        <v>267</v>
      </c>
      <c r="G205" s="19" t="s">
        <v>799</v>
      </c>
      <c r="H205" s="19" t="s">
        <v>799</v>
      </c>
      <c r="I205" s="19" t="s">
        <v>799</v>
      </c>
      <c r="J205" s="19" t="s">
        <v>799</v>
      </c>
      <c r="K205" s="19" t="s">
        <v>799</v>
      </c>
      <c r="L205" s="19" t="s">
        <v>799</v>
      </c>
      <c r="M205" s="19" t="s">
        <v>799</v>
      </c>
      <c r="N205" s="19" t="s">
        <v>799</v>
      </c>
      <c r="O205" s="19" t="s">
        <v>799</v>
      </c>
      <c r="P205" s="19" t="s">
        <v>799</v>
      </c>
      <c r="Q205" s="19" t="s">
        <v>799</v>
      </c>
      <c r="R205" s="13"/>
      <c r="S205" s="131"/>
      <c r="T205" s="13"/>
      <c r="U205" s="13"/>
      <c r="V205" s="13"/>
      <c r="W205" s="25"/>
      <c r="X205" s="26"/>
    </row>
    <row r="206" spans="1:24" hidden="1">
      <c r="A206" s="131"/>
      <c r="B206" s="131"/>
      <c r="C206" s="131" t="s">
        <v>971</v>
      </c>
      <c r="D206" s="13"/>
      <c r="E206" s="13"/>
      <c r="F206" s="13"/>
      <c r="G206" s="13"/>
      <c r="H206" s="13"/>
      <c r="I206" s="13"/>
      <c r="J206" s="13"/>
      <c r="K206" s="13"/>
      <c r="L206" s="13"/>
      <c r="M206" s="13"/>
      <c r="N206" s="13"/>
      <c r="O206" s="13"/>
      <c r="P206" s="13"/>
      <c r="Q206" s="13"/>
      <c r="R206" s="13"/>
      <c r="S206" s="131"/>
      <c r="T206" s="13"/>
      <c r="U206" s="13"/>
      <c r="V206" s="13"/>
      <c r="W206" s="25"/>
      <c r="X206" s="26"/>
    </row>
    <row r="207" spans="1:24">
      <c r="A207" s="131" t="s">
        <v>23</v>
      </c>
      <c r="B207" s="131"/>
      <c r="C207" s="131"/>
      <c r="D207" s="20" t="s">
        <v>795</v>
      </c>
      <c r="E207" s="30">
        <v>3</v>
      </c>
      <c r="F207" s="33" t="s">
        <v>308</v>
      </c>
      <c r="G207" s="32">
        <f>G126+G167</f>
        <v>0</v>
      </c>
      <c r="H207" s="32">
        <f>H126+H167</f>
        <v>0</v>
      </c>
      <c r="I207" s="32">
        <f t="shared" ref="I207:P207" si="14">I126+I167</f>
        <v>0</v>
      </c>
      <c r="J207" s="32">
        <f t="shared" si="14"/>
        <v>0</v>
      </c>
      <c r="K207" s="32">
        <f t="shared" si="14"/>
        <v>0</v>
      </c>
      <c r="L207" s="32">
        <f t="shared" si="14"/>
        <v>0</v>
      </c>
      <c r="M207" s="32">
        <f t="shared" si="14"/>
        <v>0</v>
      </c>
      <c r="N207" s="32">
        <f t="shared" si="14"/>
        <v>0</v>
      </c>
      <c r="O207" s="32">
        <f t="shared" si="14"/>
        <v>0</v>
      </c>
      <c r="P207" s="32">
        <f t="shared" si="14"/>
        <v>0</v>
      </c>
      <c r="Q207" s="32">
        <f>G207+H207+I207+J207+K207+L207+M207+N207+O207+P207</f>
        <v>0</v>
      </c>
      <c r="R207" s="13"/>
      <c r="S207" s="131"/>
      <c r="T207" s="13"/>
      <c r="U207" s="13"/>
      <c r="V207" s="13"/>
      <c r="W207" s="25"/>
      <c r="X207" s="26"/>
    </row>
    <row r="208" spans="1:24">
      <c r="A208" s="131" t="s">
        <v>114</v>
      </c>
      <c r="B208" s="131"/>
      <c r="C208" s="131"/>
      <c r="D208" s="20" t="s">
        <v>795</v>
      </c>
      <c r="E208" s="30">
        <v>4</v>
      </c>
      <c r="F208" s="33" t="s">
        <v>556</v>
      </c>
      <c r="G208" s="34" t="n">
        <v>612.79</v>
      </c>
      <c r="H208" s="34" t="n">
        <v>622.79</v>
      </c>
      <c r="I208" s="34" t="n">
        <v>632.79</v>
      </c>
      <c r="J208" s="34" t="n">
        <v>642.79</v>
      </c>
      <c r="K208" s="34" t="n">
        <v>652.79</v>
      </c>
      <c r="L208" s="34" t="n">
        <v>662.79</v>
      </c>
      <c r="M208" s="34" t="n">
        <v>672.79</v>
      </c>
      <c r="N208" s="34" t="n">
        <v>682.79</v>
      </c>
      <c r="O208" s="34" t="n">
        <v>692.79</v>
      </c>
      <c r="P208" s="34" t="n">
        <v>702.79</v>
      </c>
      <c r="Q208" s="32">
        <f>G208+H208+I208+J208+K208+L208+M208+N208+O208+P208</f>
        <v>0</v>
      </c>
      <c r="R208" s="13"/>
      <c r="S208" s="131"/>
      <c r="T208" s="13"/>
      <c r="U208" s="13"/>
      <c r="V208" s="13"/>
      <c r="W208" s="25"/>
      <c r="X208" s="26"/>
    </row>
    <row r="209" spans="1:24">
      <c r="A209" s="131" t="s">
        <v>24</v>
      </c>
      <c r="B209" s="131"/>
      <c r="C209" s="131"/>
      <c r="D209" s="20" t="s">
        <v>795</v>
      </c>
      <c r="E209" s="33"/>
      <c r="F209" s="31" t="s">
        <v>309</v>
      </c>
      <c r="G209" s="32">
        <f t="shared" ref="G209:Q209" si="15">G207-G109</f>
        <v>0</v>
      </c>
      <c r="H209" s="32">
        <f t="shared" si="15"/>
        <v>0</v>
      </c>
      <c r="I209" s="32">
        <f t="shared" si="15"/>
        <v>0</v>
      </c>
      <c r="J209" s="32">
        <f t="shared" si="15"/>
        <v>0</v>
      </c>
      <c r="K209" s="32">
        <f t="shared" si="15"/>
        <v>0</v>
      </c>
      <c r="L209" s="32">
        <f t="shared" si="15"/>
        <v>0</v>
      </c>
      <c r="M209" s="32">
        <f t="shared" si="15"/>
        <v>0</v>
      </c>
      <c r="N209" s="32">
        <f t="shared" si="15"/>
        <v>0</v>
      </c>
      <c r="O209" s="32">
        <f t="shared" si="15"/>
        <v>0</v>
      </c>
      <c r="P209" s="32">
        <f t="shared" si="15"/>
        <v>0</v>
      </c>
      <c r="Q209" s="32">
        <f t="shared" si="15"/>
        <v>0</v>
      </c>
      <c r="R209" s="13"/>
      <c r="S209" s="131"/>
      <c r="T209" s="13"/>
      <c r="U209" s="13"/>
      <c r="V209" s="13"/>
      <c r="W209" s="25"/>
      <c r="X209" s="26"/>
    </row>
    <row r="210" spans="1:24">
      <c r="A210" s="131"/>
      <c r="B210" s="131"/>
      <c r="C210" s="131"/>
      <c r="D210" s="20" t="s">
        <v>795</v>
      </c>
      <c r="E210" s="171" t="s">
        <v>330</v>
      </c>
      <c r="F210" s="172"/>
      <c r="G210" s="172"/>
      <c r="H210" s="172"/>
      <c r="I210" s="172"/>
      <c r="J210" s="172"/>
      <c r="K210" s="172"/>
      <c r="L210" s="172"/>
      <c r="M210" s="172"/>
      <c r="N210" s="172"/>
      <c r="O210" s="172"/>
      <c r="P210" s="172"/>
      <c r="Q210" s="173"/>
      <c r="R210" s="13"/>
      <c r="S210" s="131"/>
      <c r="T210" s="13"/>
      <c r="U210" s="13"/>
      <c r="V210" s="13"/>
      <c r="W210" s="25"/>
      <c r="X210" s="26"/>
    </row>
    <row r="211" spans="1:24">
      <c r="A211" s="131"/>
      <c r="B211" s="131"/>
      <c r="C211" s="131" t="s">
        <v>971</v>
      </c>
      <c r="D211" s="13"/>
      <c r="E211" s="13"/>
      <c r="F211" s="13"/>
      <c r="G211" s="13"/>
      <c r="H211" s="13"/>
      <c r="I211" s="13"/>
      <c r="J211" s="13"/>
      <c r="K211" s="13"/>
      <c r="L211" s="13"/>
      <c r="M211" s="13"/>
      <c r="N211" s="13"/>
      <c r="O211" s="13"/>
      <c r="P211" s="13"/>
      <c r="Q211" s="13"/>
      <c r="R211" s="13"/>
      <c r="S211" s="131"/>
      <c r="T211" s="13"/>
      <c r="U211" s="13"/>
      <c r="V211" s="13"/>
      <c r="W211" s="25"/>
      <c r="X211" s="26"/>
    </row>
    <row r="212" spans="1:24">
      <c r="A212" s="131"/>
      <c r="B212" s="131"/>
      <c r="C212" s="131" t="s">
        <v>974</v>
      </c>
      <c r="D212" s="131"/>
      <c r="E212" s="131"/>
      <c r="F212" s="131"/>
      <c r="G212" s="131"/>
      <c r="H212" s="131"/>
      <c r="I212" s="131"/>
      <c r="J212" s="131"/>
      <c r="K212" s="131"/>
      <c r="L212" s="131"/>
      <c r="M212" s="131"/>
      <c r="N212" s="131"/>
      <c r="O212" s="131"/>
      <c r="P212" s="131"/>
      <c r="Q212" s="131"/>
      <c r="R212" s="131"/>
      <c r="S212" s="131" t="s">
        <v>975</v>
      </c>
      <c r="T212" s="13"/>
      <c r="U212" s="13"/>
      <c r="V212" s="13"/>
      <c r="W212" s="25"/>
      <c r="X212" s="26"/>
    </row>
    <row r="213" spans="1:24">
      <c r="A213" s="13"/>
      <c r="B213" s="13"/>
      <c r="C213" s="13"/>
      <c r="D213" s="13"/>
      <c r="E213" s="13"/>
      <c r="F213" s="13"/>
      <c r="G213" s="13"/>
      <c r="H213" s="13"/>
      <c r="I213" s="13"/>
      <c r="J213" s="13"/>
      <c r="K213" s="13"/>
      <c r="L213" s="13"/>
      <c r="M213" s="13"/>
      <c r="N213" s="13"/>
      <c r="O213" s="13"/>
      <c r="P213" s="13"/>
      <c r="Q213" s="13"/>
      <c r="R213" s="13"/>
      <c r="S213" s="13"/>
      <c r="T213" s="25"/>
      <c r="U213" s="26"/>
    </row>
    <row r="214" spans="1:24">
      <c r="A214" s="13"/>
      <c r="B214" s="13"/>
      <c r="C214" s="13"/>
      <c r="D214" s="13"/>
      <c r="E214" s="13"/>
      <c r="F214" s="13"/>
      <c r="G214" s="13"/>
      <c r="H214" s="13"/>
      <c r="I214" s="13"/>
      <c r="J214" s="13"/>
      <c r="K214" s="13"/>
      <c r="L214" s="13"/>
      <c r="M214" s="13"/>
      <c r="N214" s="13"/>
      <c r="O214" s="13"/>
      <c r="P214" s="13"/>
      <c r="Q214" s="13"/>
      <c r="R214" s="13"/>
      <c r="S214" s="13"/>
      <c r="T214" s="25"/>
      <c r="U214" s="26"/>
    </row>
    <row r="215" spans="1:24">
      <c r="A215" s="25"/>
      <c r="B215" s="25"/>
      <c r="C215" s="25"/>
      <c r="D215" s="26"/>
      <c r="E215" s="26"/>
      <c r="F215" s="26"/>
      <c r="G215" s="26"/>
      <c r="H215" s="26"/>
      <c r="I215" s="26"/>
      <c r="J215" s="26"/>
      <c r="K215" s="26"/>
      <c r="L215" s="26"/>
      <c r="M215" s="26"/>
      <c r="N215" s="26"/>
      <c r="O215" s="26"/>
      <c r="P215" s="26"/>
      <c r="Q215" s="26"/>
      <c r="R215" s="26"/>
      <c r="S215" s="26"/>
      <c r="T215" s="26"/>
      <c r="U215" s="26"/>
    </row>
    <row r="216" spans="1:24" s="37" customFormat="1"/>
    <row r="217" spans="1:21" s="37" customFormat="1"/>
    <row r="218" spans="1:21" s="37" customFormat="1"/>
    <row r="219" spans="1:21" s="37" customFormat="1"/>
    <row r="220" spans="1:21" s="37" customFormat="1"/>
    <row r="221" spans="1:21" s="37" customFormat="1"/>
    <row r="222" spans="1:21" s="37" customFormat="1" ht="15" customHeight="1"/>
    <row r="223" spans="1:21" s="37" customFormat="1"/>
    <row r="224" spans="1:21" s="37" customFormat="1"/>
    <row r="225" spans="1:21" s="37" customFormat="1" ht="30" customHeight="1"/>
    <row r="226" spans="1:21" s="37" customFormat="1" ht="30" customHeight="1"/>
    <row r="227" spans="1:21" s="37" customFormat="1" ht="30" customHeight="1"/>
    <row r="228" spans="1:21" s="37" customFormat="1"/>
    <row r="229" spans="1:21" s="37" customFormat="1"/>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ht="30" customHeight="1">
      <c r="A232" s="25"/>
      <c r="B232" s="25"/>
      <c r="C232" s="25"/>
      <c r="D232" s="26"/>
      <c r="E232" s="26"/>
      <c r="F232" s="26"/>
      <c r="G232" s="26"/>
      <c r="H232" s="26"/>
      <c r="I232" s="26"/>
      <c r="J232" s="26"/>
      <c r="K232" s="26"/>
      <c r="L232" s="26"/>
      <c r="M232" s="26"/>
      <c r="N232" s="26"/>
      <c r="O232" s="26"/>
      <c r="P232" s="26"/>
      <c r="Q232" s="26"/>
      <c r="R232" s="26"/>
      <c r="S232" s="26"/>
      <c r="T232" s="26"/>
      <c r="U232" s="26"/>
    </row>
    <row r="233" spans="1:21" ht="14.25" customHeight="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row r="306" spans="1:21">
      <c r="A306" s="25"/>
      <c r="B306" s="25"/>
      <c r="C306" s="25"/>
      <c r="D306" s="26"/>
      <c r="E306" s="26"/>
      <c r="F306" s="26"/>
      <c r="G306" s="26"/>
      <c r="H306" s="26"/>
      <c r="I306" s="26"/>
      <c r="J306" s="26"/>
      <c r="K306" s="26"/>
      <c r="L306" s="26"/>
      <c r="M306" s="26"/>
      <c r="N306" s="26"/>
      <c r="O306" s="26"/>
      <c r="P306" s="26"/>
      <c r="Q306" s="26"/>
      <c r="R306" s="26"/>
      <c r="S306" s="26"/>
      <c r="T306" s="26"/>
      <c r="U306" s="26"/>
    </row>
    <row r="307" spans="1:21">
      <c r="A307" s="25"/>
      <c r="B307" s="25"/>
      <c r="C307" s="25"/>
      <c r="D307" s="26"/>
      <c r="E307" s="26"/>
      <c r="F307" s="26"/>
      <c r="G307" s="26"/>
      <c r="H307" s="26"/>
      <c r="I307" s="26"/>
      <c r="J307" s="26"/>
      <c r="K307" s="26"/>
      <c r="L307" s="26"/>
      <c r="M307" s="26"/>
      <c r="N307" s="26"/>
      <c r="O307" s="26"/>
      <c r="P307" s="26"/>
      <c r="Q307" s="26"/>
      <c r="R307" s="26"/>
      <c r="S307" s="26"/>
      <c r="T307" s="26"/>
      <c r="U307" s="26"/>
    </row>
    <row r="308" spans="1:21">
      <c r="A308" s="25"/>
      <c r="B308" s="25"/>
      <c r="C308" s="25"/>
      <c r="D308" s="26"/>
      <c r="E308" s="26"/>
      <c r="F308" s="26"/>
      <c r="G308" s="26"/>
      <c r="H308" s="26"/>
      <c r="I308" s="26"/>
      <c r="J308" s="26"/>
      <c r="K308" s="26"/>
      <c r="L308" s="26"/>
      <c r="M308" s="26"/>
      <c r="N308" s="26"/>
      <c r="O308" s="26"/>
      <c r="P308" s="26"/>
      <c r="Q308" s="26"/>
      <c r="R308" s="26"/>
      <c r="S308" s="26"/>
      <c r="T308" s="26"/>
      <c r="U308" s="26"/>
    </row>
    <row r="309" spans="1:21">
      <c r="A309" s="25"/>
      <c r="B309" s="25"/>
      <c r="C309" s="25"/>
      <c r="D309" s="26"/>
      <c r="E309" s="26"/>
      <c r="F309" s="26"/>
      <c r="G309" s="26"/>
      <c r="H309" s="26"/>
      <c r="I309" s="26"/>
      <c r="J309" s="26"/>
      <c r="K309" s="26"/>
      <c r="L309" s="26"/>
      <c r="M309" s="26"/>
      <c r="N309" s="26"/>
      <c r="O309" s="26"/>
      <c r="P309" s="26"/>
      <c r="Q309" s="26"/>
      <c r="R309" s="26"/>
      <c r="S309" s="26"/>
      <c r="T309" s="26"/>
      <c r="U309" s="26"/>
    </row>
    <row r="310" spans="1:21">
      <c r="A310" s="25"/>
      <c r="B310" s="25"/>
      <c r="C310" s="25"/>
      <c r="D310" s="26"/>
      <c r="E310" s="26"/>
      <c r="F310" s="26"/>
      <c r="G310" s="26"/>
      <c r="H310" s="26"/>
      <c r="I310" s="26"/>
      <c r="J310" s="26"/>
      <c r="K310" s="26"/>
      <c r="L310" s="26"/>
      <c r="M310" s="26"/>
      <c r="N310" s="26"/>
      <c r="O310" s="26"/>
      <c r="P310" s="26"/>
      <c r="Q310" s="26"/>
      <c r="R310" s="26"/>
      <c r="S310" s="26"/>
      <c r="T310" s="26"/>
      <c r="U310" s="26"/>
    </row>
    <row r="311" spans="1:21">
      <c r="A311" s="25"/>
      <c r="B311" s="25"/>
      <c r="C311" s="25"/>
      <c r="D311" s="26"/>
      <c r="E311" s="26"/>
      <c r="F311" s="26"/>
      <c r="G311" s="26"/>
      <c r="H311" s="26"/>
      <c r="I311" s="26"/>
      <c r="J311" s="26"/>
      <c r="K311" s="26"/>
      <c r="L311" s="26"/>
      <c r="M311" s="26"/>
      <c r="N311" s="26"/>
      <c r="O311" s="26"/>
      <c r="P311" s="26"/>
      <c r="Q311" s="26"/>
      <c r="R311" s="26"/>
      <c r="S311" s="26"/>
      <c r="T311" s="26"/>
      <c r="U311" s="26"/>
    </row>
    <row r="312" spans="1:21">
      <c r="A312" s="25"/>
      <c r="B312" s="25"/>
      <c r="C312" s="25"/>
      <c r="D312" s="26"/>
      <c r="E312" s="26"/>
      <c r="F312" s="26"/>
      <c r="G312" s="26"/>
      <c r="H312" s="26"/>
      <c r="I312" s="26"/>
      <c r="J312" s="26"/>
      <c r="K312" s="26"/>
      <c r="L312" s="26"/>
      <c r="M312" s="26"/>
      <c r="N312" s="26"/>
      <c r="O312" s="26"/>
      <c r="P312" s="26"/>
      <c r="Q312" s="26"/>
      <c r="R312" s="26"/>
      <c r="S312" s="26"/>
      <c r="T312" s="26"/>
      <c r="U312" s="26"/>
    </row>
    <row r="313" spans="1:21">
      <c r="A313" s="25"/>
      <c r="B313" s="25"/>
      <c r="C313" s="25"/>
      <c r="D313" s="26"/>
      <c r="E313" s="26"/>
      <c r="F313" s="26"/>
      <c r="G313" s="26"/>
      <c r="H313" s="26"/>
      <c r="I313" s="26"/>
      <c r="J313" s="26"/>
      <c r="K313" s="26"/>
      <c r="L313" s="26"/>
      <c r="M313" s="26"/>
      <c r="N313" s="26"/>
      <c r="O313" s="26"/>
      <c r="P313" s="26"/>
      <c r="Q313" s="26"/>
      <c r="R313" s="26"/>
      <c r="S313" s="26"/>
      <c r="T313" s="26"/>
      <c r="U313" s="26"/>
    </row>
    <row r="314" spans="1:21">
      <c r="A314" s="25"/>
      <c r="B314" s="25"/>
      <c r="C314" s="25"/>
      <c r="D314" s="26"/>
      <c r="E314" s="26"/>
      <c r="F314" s="26"/>
      <c r="G314" s="26"/>
      <c r="H314" s="26"/>
      <c r="I314" s="26"/>
      <c r="J314" s="26"/>
      <c r="K314" s="26"/>
      <c r="L314" s="26"/>
      <c r="M314" s="26"/>
      <c r="N314" s="26"/>
      <c r="O314" s="26"/>
      <c r="P314" s="26"/>
      <c r="Q314" s="26"/>
      <c r="R314" s="26"/>
      <c r="S314" s="26"/>
      <c r="T314" s="26"/>
      <c r="U314" s="26"/>
    </row>
    <row r="315" spans="1:21">
      <c r="A315" s="25"/>
      <c r="B315" s="25"/>
      <c r="C315" s="25"/>
      <c r="D315" s="26"/>
      <c r="E315" s="26"/>
      <c r="F315" s="26"/>
      <c r="G315" s="26"/>
      <c r="H315" s="26"/>
      <c r="I315" s="26"/>
      <c r="J315" s="26"/>
      <c r="K315" s="26"/>
      <c r="L315" s="26"/>
      <c r="M315" s="26"/>
      <c r="N315" s="26"/>
      <c r="O315" s="26"/>
      <c r="P315" s="26"/>
      <c r="Q315" s="26"/>
      <c r="R315" s="26"/>
      <c r="S315" s="26"/>
      <c r="T315" s="26"/>
      <c r="U315" s="26"/>
    </row>
    <row r="316" spans="1:21">
      <c r="A316" s="25"/>
      <c r="B316" s="25"/>
      <c r="C316" s="25"/>
      <c r="D316" s="26"/>
      <c r="E316" s="26"/>
      <c r="F316" s="26"/>
      <c r="G316" s="26"/>
      <c r="H316" s="26"/>
      <c r="I316" s="26"/>
      <c r="J316" s="26"/>
      <c r="K316" s="26"/>
      <c r="L316" s="26"/>
      <c r="M316" s="26"/>
      <c r="N316" s="26"/>
      <c r="O316" s="26"/>
      <c r="P316" s="26"/>
      <c r="Q316" s="26"/>
      <c r="R316" s="26"/>
      <c r="S316" s="26"/>
      <c r="T316" s="26"/>
      <c r="U316" s="26"/>
    </row>
    <row r="317" spans="1:21">
      <c r="A317" s="25"/>
      <c r="B317" s="25"/>
      <c r="C317" s="25"/>
      <c r="D317" s="26"/>
      <c r="E317" s="26"/>
      <c r="F317" s="26"/>
      <c r="G317" s="26"/>
      <c r="H317" s="26"/>
      <c r="I317" s="26"/>
      <c r="J317" s="26"/>
      <c r="K317" s="26"/>
      <c r="L317" s="26"/>
      <c r="M317" s="26"/>
      <c r="N317" s="26"/>
      <c r="O317" s="26"/>
      <c r="P317" s="26"/>
      <c r="Q317" s="26"/>
      <c r="R317" s="26"/>
      <c r="S317" s="26"/>
      <c r="T317" s="26"/>
      <c r="U317" s="26"/>
    </row>
    <row r="318" spans="1:21">
      <c r="A318" s="25"/>
      <c r="B318" s="25"/>
      <c r="C318" s="25"/>
      <c r="D318" s="26"/>
      <c r="E318" s="26"/>
      <c r="F318" s="26"/>
      <c r="G318" s="26"/>
      <c r="H318" s="26"/>
      <c r="I318" s="26"/>
      <c r="J318" s="26"/>
      <c r="K318" s="26"/>
      <c r="L318" s="26"/>
      <c r="M318" s="26"/>
      <c r="N318" s="26"/>
      <c r="O318" s="26"/>
      <c r="P318" s="26"/>
      <c r="Q318" s="26"/>
      <c r="R318" s="26"/>
      <c r="S318" s="26"/>
      <c r="T318" s="26"/>
      <c r="U318" s="26"/>
    </row>
    <row r="319" spans="1:21">
      <c r="A319" s="25"/>
      <c r="B319" s="25"/>
      <c r="C319" s="25"/>
      <c r="D319" s="26"/>
      <c r="E319" s="26"/>
      <c r="F319" s="26"/>
      <c r="G319" s="26"/>
      <c r="H319" s="26"/>
      <c r="I319" s="26"/>
      <c r="J319" s="26"/>
      <c r="K319" s="26"/>
      <c r="L319" s="26"/>
      <c r="M319" s="26"/>
      <c r="N319" s="26"/>
      <c r="O319" s="26"/>
      <c r="P319" s="26"/>
      <c r="Q319" s="26"/>
      <c r="R319" s="26"/>
      <c r="S319" s="26"/>
      <c r="T319" s="26"/>
      <c r="U319" s="26"/>
    </row>
    <row r="320" spans="1:21">
      <c r="A320" s="25"/>
      <c r="B320" s="25"/>
      <c r="C320" s="25"/>
      <c r="D320" s="26"/>
      <c r="E320" s="26"/>
      <c r="F320" s="26"/>
      <c r="G320" s="26"/>
      <c r="H320" s="26"/>
      <c r="I320" s="26"/>
      <c r="J320" s="26"/>
      <c r="K320" s="26"/>
      <c r="L320" s="26"/>
      <c r="M320" s="26"/>
      <c r="N320" s="26"/>
      <c r="O320" s="26"/>
      <c r="P320" s="26"/>
      <c r="Q320" s="26"/>
      <c r="R320" s="26"/>
      <c r="S320" s="26"/>
      <c r="T320" s="26"/>
      <c r="U320" s="26"/>
    </row>
    <row r="321" spans="1:21">
      <c r="A321" s="25"/>
      <c r="B321" s="25"/>
      <c r="C321" s="25"/>
      <c r="D321" s="26"/>
      <c r="E321" s="26"/>
      <c r="F321" s="26"/>
      <c r="G321" s="26"/>
      <c r="H321" s="26"/>
      <c r="I321" s="26"/>
      <c r="J321" s="26"/>
      <c r="K321" s="26"/>
      <c r="L321" s="26"/>
      <c r="M321" s="26"/>
      <c r="N321" s="26"/>
      <c r="O321" s="26"/>
      <c r="P321" s="26"/>
      <c r="Q321" s="26"/>
      <c r="R321" s="26"/>
      <c r="S321" s="26"/>
      <c r="T321" s="26"/>
      <c r="U321" s="26"/>
    </row>
    <row r="322" spans="1:21">
      <c r="A322" s="25"/>
      <c r="B322" s="25"/>
      <c r="C322" s="25"/>
      <c r="D322" s="26"/>
      <c r="E322" s="26"/>
      <c r="F322" s="26"/>
      <c r="G322" s="26"/>
      <c r="H322" s="26"/>
      <c r="I322" s="26"/>
      <c r="J322" s="26"/>
      <c r="K322" s="26"/>
      <c r="L322" s="26"/>
      <c r="M322" s="26"/>
      <c r="N322" s="26"/>
      <c r="O322" s="26"/>
      <c r="P322" s="26"/>
      <c r="Q322" s="26"/>
      <c r="R322" s="26"/>
      <c r="S322" s="26"/>
      <c r="T322" s="26"/>
      <c r="U322" s="26"/>
    </row>
    <row r="323" spans="1:21">
      <c r="A323" s="25"/>
      <c r="B323" s="25"/>
      <c r="C323" s="25"/>
      <c r="D323" s="26"/>
      <c r="E323" s="26"/>
      <c r="F323" s="26"/>
      <c r="G323" s="26"/>
      <c r="H323" s="26"/>
      <c r="I323" s="26"/>
      <c r="J323" s="26"/>
      <c r="K323" s="26"/>
      <c r="L323" s="26"/>
      <c r="M323" s="26"/>
      <c r="N323" s="26"/>
      <c r="O323" s="26"/>
      <c r="P323" s="26"/>
      <c r="Q323" s="26"/>
      <c r="R323" s="26"/>
      <c r="S323" s="26"/>
      <c r="T323" s="26"/>
      <c r="U323" s="26"/>
    </row>
    <row r="324" spans="1:21">
      <c r="A324" s="25"/>
      <c r="B324" s="25"/>
      <c r="C324" s="25"/>
      <c r="D324" s="26"/>
      <c r="E324" s="26"/>
      <c r="F324" s="26"/>
      <c r="G324" s="26"/>
      <c r="H324" s="26"/>
      <c r="I324" s="26"/>
      <c r="J324" s="26"/>
      <c r="K324" s="26"/>
      <c r="L324" s="26"/>
      <c r="M324" s="26"/>
      <c r="N324" s="26"/>
      <c r="O324" s="26"/>
      <c r="P324" s="26"/>
      <c r="Q324" s="26"/>
      <c r="R324" s="26"/>
      <c r="S324" s="26"/>
      <c r="T324" s="26"/>
      <c r="U324" s="26"/>
    </row>
    <row r="325" spans="1:21">
      <c r="A325" s="25"/>
      <c r="B325" s="25"/>
      <c r="C325" s="25"/>
      <c r="D325" s="26"/>
      <c r="E325" s="26"/>
      <c r="F325" s="26"/>
      <c r="G325" s="26"/>
      <c r="H325" s="26"/>
      <c r="I325" s="26"/>
      <c r="J325" s="26"/>
      <c r="K325" s="26"/>
      <c r="L325" s="26"/>
      <c r="M325" s="26"/>
      <c r="N325" s="26"/>
      <c r="O325" s="26"/>
      <c r="P325" s="26"/>
      <c r="Q325" s="26"/>
      <c r="R325" s="26"/>
      <c r="S325" s="26"/>
      <c r="T325" s="26"/>
      <c r="U325" s="26"/>
    </row>
    <row r="326" spans="1:21">
      <c r="A326" s="25"/>
      <c r="B326" s="25"/>
      <c r="C326" s="25"/>
      <c r="D326" s="26"/>
      <c r="E326" s="26"/>
      <c r="F326" s="26"/>
      <c r="G326" s="26"/>
      <c r="H326" s="26"/>
      <c r="I326" s="26"/>
      <c r="J326" s="26"/>
      <c r="K326" s="26"/>
      <c r="L326" s="26"/>
      <c r="M326" s="26"/>
      <c r="N326" s="26"/>
      <c r="O326" s="26"/>
      <c r="P326" s="26"/>
      <c r="Q326" s="26"/>
      <c r="R326" s="26"/>
      <c r="S326" s="26"/>
      <c r="T326" s="26"/>
      <c r="U326" s="26"/>
    </row>
    <row r="327" spans="1:21">
      <c r="A327" s="25"/>
      <c r="B327" s="25"/>
      <c r="C327" s="25"/>
      <c r="D327" s="26"/>
      <c r="E327" s="26"/>
      <c r="F327" s="26"/>
      <c r="G327" s="26"/>
      <c r="H327" s="26"/>
      <c r="I327" s="26"/>
      <c r="J327" s="26"/>
      <c r="K327" s="26"/>
      <c r="L327" s="26"/>
      <c r="M327" s="26"/>
      <c r="N327" s="26"/>
      <c r="O327" s="26"/>
      <c r="P327" s="26"/>
      <c r="Q327" s="26"/>
      <c r="R327" s="26"/>
      <c r="S327" s="26"/>
      <c r="T327" s="26"/>
      <c r="U327" s="26"/>
    </row>
    <row r="328" spans="1:21">
      <c r="A328" s="25"/>
      <c r="B328" s="25"/>
      <c r="C328" s="25"/>
      <c r="D328" s="26"/>
      <c r="E328" s="26"/>
      <c r="F328" s="26"/>
      <c r="G328" s="26"/>
      <c r="H328" s="26"/>
      <c r="I328" s="26"/>
      <c r="J328" s="26"/>
      <c r="K328" s="26"/>
      <c r="L328" s="26"/>
      <c r="M328" s="26"/>
      <c r="N328" s="26"/>
      <c r="O328" s="26"/>
      <c r="P328" s="26"/>
      <c r="Q328" s="26"/>
      <c r="R328" s="26"/>
      <c r="S328" s="26"/>
      <c r="T328" s="26"/>
      <c r="U328" s="26"/>
    </row>
    <row r="329" spans="1:21">
      <c r="A329" s="25"/>
      <c r="B329" s="25"/>
      <c r="C329" s="25"/>
      <c r="D329" s="26"/>
      <c r="E329" s="26"/>
      <c r="F329" s="26"/>
      <c r="G329" s="26"/>
      <c r="H329" s="26"/>
      <c r="I329" s="26"/>
      <c r="J329" s="26"/>
      <c r="K329" s="26"/>
      <c r="L329" s="26"/>
      <c r="M329" s="26"/>
      <c r="N329" s="26"/>
      <c r="O329" s="26"/>
      <c r="P329" s="26"/>
      <c r="Q329" s="26"/>
      <c r="R329" s="26"/>
      <c r="S329" s="26"/>
      <c r="T329" s="26"/>
      <c r="U329" s="26"/>
    </row>
    <row r="330" spans="1:21">
      <c r="A330" s="25"/>
      <c r="B330" s="25"/>
      <c r="C330" s="25"/>
      <c r="D330" s="26"/>
      <c r="E330" s="26"/>
      <c r="F330" s="26"/>
      <c r="G330" s="26"/>
      <c r="H330" s="26"/>
      <c r="I330" s="26"/>
      <c r="J330" s="26"/>
      <c r="K330" s="26"/>
      <c r="L330" s="26"/>
      <c r="M330" s="26"/>
      <c r="N330" s="26"/>
      <c r="O330" s="26"/>
      <c r="P330" s="26"/>
      <c r="Q330" s="26"/>
      <c r="R330" s="26"/>
      <c r="S330" s="26"/>
      <c r="T330" s="26"/>
      <c r="U330" s="26"/>
    </row>
    <row r="331" spans="1:21">
      <c r="A331" s="25"/>
      <c r="B331" s="25"/>
      <c r="C331" s="25"/>
      <c r="D331" s="26"/>
      <c r="E331" s="26"/>
      <c r="F331" s="26"/>
      <c r="G331" s="26"/>
      <c r="H331" s="26"/>
      <c r="I331" s="26"/>
      <c r="J331" s="26"/>
      <c r="K331" s="26"/>
      <c r="L331" s="26"/>
      <c r="M331" s="26"/>
      <c r="N331" s="26"/>
      <c r="O331" s="26"/>
      <c r="P331" s="26"/>
      <c r="Q331" s="26"/>
      <c r="R331" s="26"/>
      <c r="S331" s="26"/>
      <c r="T331" s="26"/>
      <c r="U331" s="26"/>
    </row>
    <row r="332" spans="1:21">
      <c r="A332" s="25"/>
      <c r="B332" s="25"/>
      <c r="C332" s="25"/>
      <c r="D332" s="26"/>
      <c r="E332" s="26"/>
      <c r="F332" s="26"/>
      <c r="G332" s="26"/>
      <c r="H332" s="26"/>
      <c r="I332" s="26"/>
      <c r="J332" s="26"/>
      <c r="K332" s="26"/>
      <c r="L332" s="26"/>
      <c r="M332" s="26"/>
      <c r="N332" s="26"/>
      <c r="O332" s="26"/>
      <c r="P332" s="26"/>
      <c r="Q332" s="26"/>
      <c r="R332" s="26"/>
      <c r="S332" s="26"/>
      <c r="T332" s="26"/>
      <c r="U332" s="26"/>
    </row>
    <row r="333" spans="1:21">
      <c r="A333" s="25"/>
      <c r="B333" s="25"/>
      <c r="C333" s="25"/>
      <c r="D333" s="26"/>
      <c r="E333" s="26"/>
      <c r="F333" s="26"/>
      <c r="G333" s="26"/>
      <c r="H333" s="26"/>
      <c r="I333" s="26"/>
      <c r="J333" s="26"/>
      <c r="K333" s="26"/>
      <c r="L333" s="26"/>
      <c r="M333" s="26"/>
      <c r="N333" s="26"/>
      <c r="O333" s="26"/>
      <c r="P333" s="26"/>
      <c r="Q333" s="26"/>
      <c r="R333" s="26"/>
      <c r="S333" s="26"/>
      <c r="T333" s="26"/>
      <c r="U333" s="26"/>
    </row>
    <row r="334" spans="1:21">
      <c r="A334" s="25"/>
      <c r="B334" s="25"/>
      <c r="C334" s="25"/>
      <c r="D334" s="26"/>
      <c r="E334" s="26"/>
      <c r="F334" s="26"/>
      <c r="G334" s="26"/>
      <c r="H334" s="26"/>
      <c r="I334" s="26"/>
      <c r="J334" s="26"/>
      <c r="K334" s="26"/>
      <c r="L334" s="26"/>
      <c r="M334" s="26"/>
      <c r="N334" s="26"/>
      <c r="O334" s="26"/>
      <c r="P334" s="26"/>
      <c r="Q334" s="26"/>
      <c r="R334" s="26"/>
      <c r="S334" s="26"/>
      <c r="T334" s="26"/>
      <c r="U334" s="26"/>
    </row>
    <row r="335" spans="1:21">
      <c r="A335" s="25"/>
      <c r="B335" s="25"/>
      <c r="C335" s="25"/>
      <c r="D335" s="26"/>
      <c r="E335" s="26"/>
      <c r="F335" s="26"/>
      <c r="G335" s="26"/>
      <c r="H335" s="26"/>
      <c r="I335" s="26"/>
      <c r="J335" s="26"/>
      <c r="K335" s="26"/>
      <c r="L335" s="26"/>
      <c r="M335" s="26"/>
      <c r="N335" s="26"/>
      <c r="O335" s="26"/>
      <c r="P335" s="26"/>
      <c r="Q335" s="26"/>
      <c r="R335" s="26"/>
      <c r="S335" s="26"/>
      <c r="T335" s="26"/>
      <c r="U335" s="26"/>
    </row>
    <row r="336" spans="1:21">
      <c r="A336" s="25"/>
      <c r="B336" s="25"/>
      <c r="C336" s="25"/>
      <c r="D336" s="26"/>
      <c r="E336" s="26"/>
      <c r="F336" s="26"/>
      <c r="G336" s="26"/>
      <c r="H336" s="26"/>
      <c r="I336" s="26"/>
      <c r="J336" s="26"/>
      <c r="K336" s="26"/>
      <c r="L336" s="26"/>
      <c r="M336" s="26"/>
      <c r="N336" s="26"/>
      <c r="O336" s="26"/>
      <c r="P336" s="26"/>
      <c r="Q336" s="26"/>
      <c r="R336" s="26"/>
      <c r="S336" s="26"/>
      <c r="T336" s="26"/>
      <c r="U336" s="26"/>
    </row>
    <row r="337" spans="1:21">
      <c r="A337" s="25"/>
      <c r="B337" s="25"/>
      <c r="C337" s="25"/>
      <c r="D337" s="26"/>
      <c r="E337" s="26"/>
      <c r="F337" s="26"/>
      <c r="G337" s="26"/>
      <c r="H337" s="26"/>
      <c r="I337" s="26"/>
      <c r="J337" s="26"/>
      <c r="K337" s="26"/>
      <c r="L337" s="26"/>
      <c r="M337" s="26"/>
      <c r="N337" s="26"/>
      <c r="O337" s="26"/>
      <c r="P337" s="26"/>
      <c r="Q337" s="26"/>
      <c r="R337" s="26"/>
      <c r="S337" s="26"/>
      <c r="T337" s="26"/>
      <c r="U337" s="26"/>
    </row>
    <row r="338" spans="1:21">
      <c r="A338" s="25"/>
      <c r="B338" s="25"/>
      <c r="C338" s="25"/>
      <c r="D338" s="26"/>
      <c r="E338" s="26"/>
      <c r="F338" s="26"/>
      <c r="G338" s="26"/>
      <c r="H338" s="26"/>
      <c r="I338" s="26"/>
      <c r="J338" s="26"/>
      <c r="K338" s="26"/>
      <c r="L338" s="26"/>
      <c r="M338" s="26"/>
      <c r="N338" s="26"/>
      <c r="O338" s="26"/>
      <c r="P338" s="26"/>
      <c r="Q338" s="26"/>
      <c r="R338" s="26"/>
      <c r="S338" s="26"/>
      <c r="T338" s="26"/>
      <c r="U338" s="26"/>
    </row>
    <row r="339" spans="1:21">
      <c r="A339" s="25"/>
      <c r="B339" s="25"/>
      <c r="C339" s="25"/>
      <c r="D339" s="26"/>
      <c r="E339" s="26"/>
      <c r="F339" s="26"/>
      <c r="G339" s="26"/>
      <c r="H339" s="26"/>
      <c r="I339" s="26"/>
      <c r="J339" s="26"/>
      <c r="K339" s="26"/>
      <c r="L339" s="26"/>
      <c r="M339" s="26"/>
      <c r="N339" s="26"/>
      <c r="O339" s="26"/>
      <c r="P339" s="26"/>
      <c r="Q339" s="26"/>
      <c r="R339" s="26"/>
      <c r="S339" s="26"/>
      <c r="T339" s="26"/>
      <c r="U339" s="26"/>
    </row>
    <row r="340" spans="1:21">
      <c r="A340" s="25"/>
      <c r="B340" s="25"/>
      <c r="C340" s="25"/>
      <c r="D340" s="26"/>
      <c r="E340" s="26"/>
      <c r="F340" s="26"/>
      <c r="G340" s="26"/>
      <c r="H340" s="26"/>
      <c r="I340" s="26"/>
      <c r="J340" s="26"/>
      <c r="K340" s="26"/>
      <c r="L340" s="26"/>
      <c r="M340" s="26"/>
      <c r="N340" s="26"/>
      <c r="O340" s="26"/>
      <c r="P340" s="26"/>
      <c r="Q340" s="26"/>
      <c r="R340" s="26"/>
      <c r="S340" s="26"/>
      <c r="T340" s="26"/>
      <c r="U340" s="26"/>
    </row>
    <row r="341" spans="1:21">
      <c r="A341" s="25"/>
      <c r="B341" s="25"/>
      <c r="C341" s="25"/>
      <c r="D341" s="26"/>
      <c r="E341" s="26"/>
      <c r="F341" s="26"/>
      <c r="G341" s="26"/>
      <c r="H341" s="26"/>
      <c r="I341" s="26"/>
      <c r="J341" s="26"/>
      <c r="K341" s="26"/>
      <c r="L341" s="26"/>
      <c r="M341" s="26"/>
      <c r="N341" s="26"/>
      <c r="O341" s="26"/>
      <c r="P341" s="26"/>
      <c r="Q341" s="26"/>
      <c r="R341" s="26"/>
      <c r="S341" s="26"/>
      <c r="T341" s="26"/>
      <c r="U341" s="26"/>
    </row>
    <row r="342" spans="1:21">
      <c r="A342" s="25"/>
      <c r="B342" s="25"/>
      <c r="C342" s="25"/>
      <c r="D342" s="26"/>
      <c r="E342" s="26"/>
      <c r="F342" s="26"/>
      <c r="G342" s="26"/>
      <c r="H342" s="26"/>
      <c r="I342" s="26"/>
      <c r="J342" s="26"/>
      <c r="K342" s="26"/>
      <c r="L342" s="26"/>
      <c r="M342" s="26"/>
      <c r="N342" s="26"/>
      <c r="O342" s="26"/>
      <c r="P342" s="26"/>
      <c r="Q342" s="26"/>
      <c r="R342" s="26"/>
      <c r="S342" s="26"/>
      <c r="T342" s="26"/>
      <c r="U342" s="26"/>
    </row>
    <row r="343" spans="1:21">
      <c r="A343" s="25"/>
      <c r="B343" s="25"/>
      <c r="C343" s="25"/>
      <c r="D343" s="26"/>
      <c r="E343" s="26"/>
      <c r="F343" s="26"/>
      <c r="G343" s="26"/>
      <c r="H343" s="26"/>
      <c r="I343" s="26"/>
      <c r="J343" s="26"/>
      <c r="K343" s="26"/>
      <c r="L343" s="26"/>
      <c r="M343" s="26"/>
      <c r="N343" s="26"/>
      <c r="O343" s="26"/>
      <c r="P343" s="26"/>
      <c r="Q343" s="26"/>
      <c r="R343" s="26"/>
      <c r="S343" s="26"/>
      <c r="T343" s="26"/>
      <c r="U343" s="26"/>
    </row>
    <row r="344" spans="1:21">
      <c r="A344" s="25"/>
      <c r="B344" s="25"/>
      <c r="C344" s="25"/>
      <c r="D344" s="26"/>
      <c r="E344" s="26"/>
      <c r="F344" s="26"/>
      <c r="G344" s="26"/>
      <c r="H344" s="26"/>
      <c r="I344" s="26"/>
      <c r="J344" s="26"/>
      <c r="K344" s="26"/>
      <c r="L344" s="26"/>
      <c r="M344" s="26"/>
      <c r="N344" s="26"/>
      <c r="O344" s="26"/>
      <c r="P344" s="26"/>
      <c r="Q344" s="26"/>
      <c r="R344" s="26"/>
      <c r="S344" s="26"/>
      <c r="T344" s="26"/>
      <c r="U344" s="26"/>
    </row>
    <row r="345" spans="1:21">
      <c r="A345" s="25"/>
      <c r="B345" s="25"/>
      <c r="C345" s="25"/>
      <c r="D345" s="26"/>
      <c r="E345" s="26"/>
      <c r="F345" s="26"/>
      <c r="G345" s="26"/>
      <c r="H345" s="26"/>
      <c r="I345" s="26"/>
      <c r="J345" s="26"/>
      <c r="K345" s="26"/>
      <c r="L345" s="26"/>
      <c r="M345" s="26"/>
      <c r="N345" s="26"/>
      <c r="O345" s="26"/>
      <c r="P345" s="26"/>
      <c r="Q345" s="26"/>
      <c r="R345" s="26"/>
      <c r="S345" s="26"/>
      <c r="T345" s="26"/>
      <c r="U345" s="26"/>
    </row>
  </sheetData>
  <sheetProtection password="A44A" sheet="1" objects="1" scenarios="1"/>
  <mergeCells count="22">
    <mergeCell ref="E27:Q27"/>
    <mergeCell ref="D1:Q1"/>
    <mergeCell ref="E10:I10"/>
    <mergeCell ref="E11:I11"/>
    <mergeCell ref="E13:F13"/>
    <mergeCell ref="E32:E41"/>
    <mergeCell ref="E14:F14"/>
    <mergeCell ref="G14:I14"/>
    <mergeCell ref="G13:I13"/>
    <mergeCell ref="E15:I15"/>
    <mergeCell ref="E26:Q26"/>
    <mergeCell ref="E72:E79"/>
    <mergeCell ref="E62:Q62"/>
    <mergeCell ref="E127:E135"/>
    <mergeCell ref="E100:Q100"/>
    <mergeCell ref="E111:Q111"/>
    <mergeCell ref="E112:Q112"/>
    <mergeCell ref="E172:E176"/>
    <mergeCell ref="E156:Q156"/>
    <mergeCell ref="E168:E171"/>
    <mergeCell ref="E198:Q198"/>
    <mergeCell ref="E210:Q210"/>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xl/worksheets/sheet11.xml><?xml version="1.0" encoding="utf-8"?>
<worksheet xmlns="http://schemas.openxmlformats.org/spreadsheetml/2006/main" xmlns:r="http://schemas.openxmlformats.org/officeDocument/2006/relationships">
  <sheetPr codeName="Sheet10"/>
  <dimension ref="A1:X305"/>
  <sheetViews>
    <sheetView windowProtection="1"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919</v>
      </c>
      <c r="B1" s="13"/>
      <c r="C1" s="13"/>
      <c r="D1" s="148" t="s">
        <v>370</v>
      </c>
      <c r="E1" s="148"/>
      <c r="F1" s="148"/>
      <c r="G1" s="148"/>
      <c r="H1" s="148"/>
      <c r="I1" s="148"/>
      <c r="J1" s="148"/>
      <c r="K1" s="148"/>
      <c r="L1" s="148"/>
      <c r="M1" s="148"/>
      <c r="N1" s="148"/>
      <c r="O1" s="148"/>
      <c r="P1" s="148"/>
      <c r="Q1" s="148"/>
    </row>
    <row r="2" spans="1:21" ht="27.95" hidden="1" customHeight="1">
      <c r="A2"/>
      <c r="B2"/>
      <c r="C2"/>
    </row>
    <row r="3" spans="1:21" hidden="1">
      <c r="A3" s="13"/>
      <c r="B3" s="13"/>
      <c r="C3" s="13"/>
      <c r="F3" s="43"/>
      <c r="G3" s="21"/>
      <c r="I3" s="21"/>
    </row>
    <row r="4" spans="1:21">
      <c r="A4" s="13"/>
      <c r="B4" s="13"/>
      <c r="C4" s="13"/>
    </row>
    <row r="5" spans="1:21">
      <c r="A5" s="13"/>
      <c r="B5" s="13"/>
      <c r="C5" s="13"/>
      <c r="G5" s="96" t="s">
        <v>1116</v>
      </c>
    </row>
    <row r="6" spans="1:21" ht="15" customHeight="1">
      <c r="A6" s="131"/>
      <c r="B6" s="131"/>
      <c r="C6" s="133" t="s">
        <v>333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327</v>
      </c>
      <c r="E8" s="131"/>
      <c r="F8" s="131"/>
      <c r="G8" s="131"/>
      <c r="H8" s="131"/>
      <c r="I8" s="131"/>
      <c r="J8" s="131"/>
      <c r="K8" s="131"/>
      <c r="L8" s="26"/>
      <c r="M8" s="26"/>
      <c r="N8" s="26"/>
      <c r="O8" s="26"/>
      <c r="P8" s="26"/>
      <c r="Q8" s="26"/>
      <c r="R8" s="26"/>
      <c r="S8" s="26"/>
      <c r="T8" s="26"/>
      <c r="U8" s="26"/>
    </row>
    <row r="9" spans="1:21" ht="15" hidden="1" customHeight="1">
      <c r="A9" s="131"/>
      <c r="B9" s="131"/>
      <c r="C9" s="131" t="s">
        <v>972</v>
      </c>
      <c r="D9" s="131" t="s">
        <v>284</v>
      </c>
      <c r="E9" s="131" t="s">
        <v>976</v>
      </c>
      <c r="F9" s="131" t="s">
        <v>976</v>
      </c>
      <c r="G9" s="131"/>
      <c r="H9" s="131"/>
      <c r="I9" s="131"/>
      <c r="J9" s="131" t="s">
        <v>971</v>
      </c>
      <c r="K9" s="131" t="s">
        <v>973</v>
      </c>
      <c r="L9" s="26"/>
      <c r="M9" s="26"/>
      <c r="N9" s="26"/>
      <c r="O9" s="26"/>
      <c r="P9" s="26"/>
      <c r="Q9" s="26"/>
      <c r="R9" s="26"/>
      <c r="S9" s="26"/>
      <c r="T9" s="26"/>
      <c r="U9" s="26"/>
    </row>
    <row r="10" spans="1:21">
      <c r="A10" s="131"/>
      <c r="B10" s="131"/>
      <c r="C10" s="131" t="s">
        <v>976</v>
      </c>
      <c r="D10" s="25"/>
      <c r="E10" s="174" t="s">
        <v>321</v>
      </c>
      <c r="F10" s="175"/>
      <c r="G10" s="175"/>
      <c r="H10" s="175"/>
      <c r="I10" s="176"/>
      <c r="J10" s="25"/>
      <c r="K10" s="131"/>
      <c r="L10" s="26"/>
      <c r="M10" s="26"/>
      <c r="N10" s="26"/>
      <c r="O10" s="26"/>
      <c r="P10" s="26"/>
      <c r="Q10" s="26"/>
      <c r="R10" s="26"/>
      <c r="S10" s="26"/>
      <c r="T10" s="26"/>
      <c r="U10" s="26"/>
    </row>
    <row r="11" spans="1:21">
      <c r="A11" s="131"/>
      <c r="B11" s="131"/>
      <c r="C11" s="131" t="s">
        <v>976</v>
      </c>
      <c r="D11" s="25"/>
      <c r="E11" s="171" t="str">
        <f>CONCATENATE("Selected Unit : ",D13)</f>
        <v>GBP</v>
      </c>
      <c r="F11" s="172" t="s">
        <v>1186</v>
      </c>
      <c r="G11" s="172" t="s">
        <v>1186</v>
      </c>
      <c r="H11" s="172" t="s">
        <v>1186</v>
      </c>
      <c r="I11" s="173" t="s">
        <v>1186</v>
      </c>
      <c r="J11" s="25"/>
      <c r="K11" s="131"/>
      <c r="L11" s="26"/>
      <c r="M11" s="26"/>
      <c r="N11" s="26"/>
      <c r="O11" s="26"/>
      <c r="P11" s="26"/>
      <c r="Q11" s="26"/>
      <c r="R11" s="26"/>
      <c r="S11" s="26"/>
      <c r="T11" s="26"/>
      <c r="U11" s="26"/>
    </row>
    <row r="12" spans="1:21">
      <c r="A12" s="131"/>
      <c r="B12" s="131"/>
      <c r="C12" s="131" t="s">
        <v>971</v>
      </c>
      <c r="D12" s="25"/>
      <c r="E12" s="25"/>
      <c r="F12" s="26"/>
      <c r="G12" s="26"/>
      <c r="H12" s="26"/>
      <c r="I12" s="26"/>
      <c r="J12" s="26"/>
      <c r="K12" s="131"/>
      <c r="L12" s="26"/>
      <c r="M12" s="26"/>
      <c r="N12" s="26"/>
      <c r="O12" s="26"/>
      <c r="P12" s="26"/>
      <c r="Q12" s="26"/>
      <c r="R12" s="26"/>
      <c r="S12" s="26"/>
      <c r="T12" s="26"/>
      <c r="U12" s="26"/>
    </row>
    <row r="13" spans="1:21" ht="15" customHeight="1">
      <c r="A13" s="131" t="s">
        <v>318</v>
      </c>
      <c r="B13" s="131"/>
      <c r="C13" s="131"/>
      <c r="D13" s="28" t="s">
        <v>654</v>
      </c>
      <c r="E13" s="174" t="s">
        <v>314</v>
      </c>
      <c r="F13" s="176"/>
      <c r="G13" s="184" t="str">
        <f>StartUp!D17</f>
        <v>AEBC</v>
      </c>
      <c r="H13" s="185"/>
      <c r="I13" s="186"/>
      <c r="J13" s="26"/>
      <c r="K13" s="131"/>
      <c r="L13" s="26"/>
      <c r="M13" s="26"/>
      <c r="N13" s="26"/>
      <c r="O13" s="26"/>
      <c r="P13" s="26"/>
      <c r="Q13" s="26"/>
      <c r="R13" s="26"/>
      <c r="S13" s="26"/>
      <c r="T13" s="26"/>
      <c r="U13" s="26"/>
    </row>
    <row r="14" spans="1:21">
      <c r="A14" s="131" t="s">
        <v>320</v>
      </c>
      <c r="B14" s="131"/>
      <c r="C14" s="131"/>
      <c r="D14" s="28" t="s">
        <v>654</v>
      </c>
      <c r="E14" s="174" t="s">
        <v>315</v>
      </c>
      <c r="F14" s="176"/>
      <c r="G14" s="181" t="str">
        <f>StartUp!G9</f>
        <v>31-Mar-2015</v>
      </c>
      <c r="H14" s="182"/>
      <c r="I14" s="183"/>
      <c r="J14" s="26"/>
      <c r="K14" s="131"/>
      <c r="L14" s="26"/>
      <c r="M14" s="26"/>
      <c r="N14" s="26"/>
      <c r="O14" s="26"/>
      <c r="P14" s="26"/>
      <c r="Q14" s="26"/>
      <c r="R14" s="26"/>
      <c r="S14" s="26"/>
      <c r="T14" s="26"/>
      <c r="U14" s="26"/>
    </row>
    <row r="15" spans="1:21">
      <c r="A15" s="131"/>
      <c r="B15" s="131"/>
      <c r="C15" s="131"/>
      <c r="D15" s="48" t="s">
        <v>654</v>
      </c>
      <c r="E15" s="187" t="str">
        <f>CONCATENATE("Note: Enter only ",StartUp!D23," digits after decimal.")</f>
        <v>Note: Enter only 2 digits after decimal.</v>
      </c>
      <c r="F15" s="187"/>
      <c r="G15" s="187"/>
      <c r="H15" s="187"/>
      <c r="I15" s="187"/>
      <c r="J15" s="26"/>
      <c r="K15" s="131"/>
      <c r="L15" s="26"/>
      <c r="M15" s="26"/>
      <c r="N15" s="26"/>
      <c r="O15" s="26"/>
      <c r="P15" s="26"/>
      <c r="Q15" s="26"/>
      <c r="R15" s="26"/>
      <c r="S15" s="26"/>
      <c r="T15" s="26"/>
      <c r="U15" s="26"/>
    </row>
    <row r="16" spans="1:21">
      <c r="A16" s="131"/>
      <c r="B16" s="131"/>
      <c r="C16" s="131" t="s">
        <v>971</v>
      </c>
      <c r="D16" s="25"/>
      <c r="E16" s="25"/>
      <c r="F16" s="26"/>
      <c r="G16" s="26"/>
      <c r="H16" s="26"/>
      <c r="I16" s="26"/>
      <c r="J16" s="26"/>
      <c r="K16" s="131"/>
      <c r="L16" s="26"/>
      <c r="M16" s="26"/>
      <c r="N16" s="26"/>
      <c r="O16" s="26"/>
      <c r="P16" s="26"/>
      <c r="Q16" s="26"/>
      <c r="R16" s="26"/>
      <c r="S16" s="26"/>
      <c r="T16" s="26"/>
      <c r="U16" s="26"/>
    </row>
    <row r="17" spans="1:21">
      <c r="A17" s="131"/>
      <c r="B17" s="131"/>
      <c r="C17" s="131" t="s">
        <v>974</v>
      </c>
      <c r="D17" s="131"/>
      <c r="E17" s="131"/>
      <c r="F17" s="131"/>
      <c r="G17" s="131"/>
      <c r="H17" s="131"/>
      <c r="I17" s="131"/>
      <c r="J17" s="131"/>
      <c r="K17" s="131" t="s">
        <v>975</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334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327</v>
      </c>
      <c r="E23" s="131"/>
      <c r="F23" s="131"/>
      <c r="G23" s="131" t="s">
        <v>234</v>
      </c>
      <c r="H23" s="131" t="s">
        <v>235</v>
      </c>
      <c r="I23" s="131" t="s">
        <v>236</v>
      </c>
      <c r="J23" s="131" t="s">
        <v>237</v>
      </c>
      <c r="K23" s="131" t="s">
        <v>238</v>
      </c>
      <c r="L23" s="131" t="s">
        <v>239</v>
      </c>
      <c r="M23" s="131" t="s">
        <v>240</v>
      </c>
      <c r="N23" s="131" t="s">
        <v>241</v>
      </c>
      <c r="O23" s="131" t="s">
        <v>243</v>
      </c>
      <c r="P23" s="131" t="s">
        <v>244</v>
      </c>
      <c r="Q23" s="131" t="s">
        <v>245</v>
      </c>
      <c r="R23" s="131"/>
      <c r="S23" s="131"/>
      <c r="T23" s="25"/>
      <c r="U23" s="26"/>
    </row>
    <row r="24" spans="1:21" ht="15" hidden="1" customHeight="1">
      <c r="A24" s="131"/>
      <c r="B24" s="131"/>
      <c r="C24" s="131" t="s">
        <v>972</v>
      </c>
      <c r="D24" s="131" t="s">
        <v>284</v>
      </c>
      <c r="E24" s="131" t="s">
        <v>976</v>
      </c>
      <c r="F24" s="131" t="s">
        <v>976</v>
      </c>
      <c r="G24" s="131"/>
      <c r="H24" s="131"/>
      <c r="I24" s="131"/>
      <c r="J24" s="131"/>
      <c r="K24" s="131"/>
      <c r="L24" s="131"/>
      <c r="M24" s="131"/>
      <c r="N24" s="131"/>
      <c r="O24" s="131"/>
      <c r="P24" s="131"/>
      <c r="Q24" s="131"/>
      <c r="R24" s="131" t="s">
        <v>971</v>
      </c>
      <c r="S24" s="131" t="s">
        <v>973</v>
      </c>
      <c r="T24" s="25"/>
      <c r="U24" s="26"/>
    </row>
    <row r="25" spans="1:21" ht="15" hidden="1" customHeight="1">
      <c r="A25" s="131"/>
      <c r="B25" s="131"/>
      <c r="C25" s="131" t="s">
        <v>268</v>
      </c>
      <c r="D25" s="13"/>
      <c r="E25" s="13"/>
      <c r="F25" s="18" t="s">
        <v>267</v>
      </c>
      <c r="G25" s="19" t="s">
        <v>799</v>
      </c>
      <c r="H25" s="19" t="s">
        <v>799</v>
      </c>
      <c r="I25" s="19" t="s">
        <v>799</v>
      </c>
      <c r="J25" s="19" t="s">
        <v>799</v>
      </c>
      <c r="K25" s="19" t="s">
        <v>799</v>
      </c>
      <c r="L25" s="19" t="s">
        <v>799</v>
      </c>
      <c r="M25" s="19" t="s">
        <v>799</v>
      </c>
      <c r="N25" s="19" t="s">
        <v>799</v>
      </c>
      <c r="O25" s="19" t="s">
        <v>799</v>
      </c>
      <c r="P25" s="19" t="s">
        <v>799</v>
      </c>
      <c r="Q25" s="19" t="s">
        <v>799</v>
      </c>
      <c r="R25" s="13"/>
      <c r="S25" s="131"/>
      <c r="T25" s="25"/>
      <c r="U25" s="26"/>
    </row>
    <row r="26" spans="1:21" ht="30" customHeight="1">
      <c r="A26" s="131"/>
      <c r="B26" s="131"/>
      <c r="C26" s="131" t="s">
        <v>976</v>
      </c>
      <c r="D26" s="25"/>
      <c r="E26" s="188" t="s">
        <v>657</v>
      </c>
      <c r="F26" s="189"/>
      <c r="G26" s="189"/>
      <c r="H26" s="189"/>
      <c r="I26" s="189"/>
      <c r="J26" s="189"/>
      <c r="K26" s="189"/>
      <c r="L26" s="189"/>
      <c r="M26" s="189"/>
      <c r="N26" s="189"/>
      <c r="O26" s="189"/>
      <c r="P26" s="189"/>
      <c r="Q26" s="190"/>
      <c r="R26" s="27"/>
      <c r="S26" s="131"/>
      <c r="T26" s="25"/>
      <c r="U26" s="26"/>
    </row>
    <row r="27" spans="1:21">
      <c r="A27" s="131"/>
      <c r="B27" s="131"/>
      <c r="C27" s="131" t="s">
        <v>976</v>
      </c>
      <c r="D27" s="25"/>
      <c r="E27" s="191" t="str">
        <f>CONCATENATE("Amount in ",IF(D13="","foreign currency",D13)," in Million")</f>
        <v>Amount in GBP in Million</v>
      </c>
      <c r="F27" s="192"/>
      <c r="G27" s="192"/>
      <c r="H27" s="192"/>
      <c r="I27" s="192"/>
      <c r="J27" s="192"/>
      <c r="K27" s="192"/>
      <c r="L27" s="192"/>
      <c r="M27" s="192"/>
      <c r="N27" s="192"/>
      <c r="O27" s="192"/>
      <c r="P27" s="192"/>
      <c r="Q27" s="193"/>
      <c r="R27" s="27"/>
      <c r="S27" s="131"/>
      <c r="T27" s="25"/>
      <c r="U27" s="26"/>
    </row>
    <row r="28" spans="1:21" ht="45">
      <c r="A28" s="131"/>
      <c r="B28" s="131"/>
      <c r="C28" s="131" t="s">
        <v>976</v>
      </c>
      <c r="D28" s="25"/>
      <c r="E28" s="29"/>
      <c r="F28" s="29" t="s">
        <v>45</v>
      </c>
      <c r="G28" s="29" t="s">
        <v>46</v>
      </c>
      <c r="H28" s="29" t="s">
        <v>47</v>
      </c>
      <c r="I28" s="29" t="s">
        <v>48</v>
      </c>
      <c r="J28" s="29" t="s">
        <v>49</v>
      </c>
      <c r="K28" s="29" t="s">
        <v>50</v>
      </c>
      <c r="L28" s="29" t="s">
        <v>282</v>
      </c>
      <c r="M28" s="29" t="s">
        <v>51</v>
      </c>
      <c r="N28" s="29" t="s">
        <v>52</v>
      </c>
      <c r="O28" s="29" t="s">
        <v>101</v>
      </c>
      <c r="P28" s="29" t="s">
        <v>54</v>
      </c>
      <c r="Q28" s="29" t="s">
        <v>1023</v>
      </c>
      <c r="R28" s="26"/>
      <c r="S28" s="131"/>
      <c r="T28" s="25"/>
      <c r="U28" s="26"/>
    </row>
    <row r="29" spans="1:21">
      <c r="A29" s="131"/>
      <c r="B29" s="131"/>
      <c r="C29" s="131" t="s">
        <v>976</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971</v>
      </c>
      <c r="D30" s="25"/>
      <c r="E30" s="25"/>
      <c r="F30" s="26"/>
      <c r="G30" s="26"/>
      <c r="H30" s="26"/>
      <c r="I30" s="26"/>
      <c r="J30" s="26"/>
      <c r="K30" s="26"/>
      <c r="L30" s="26"/>
      <c r="M30" s="26"/>
      <c r="N30" s="26"/>
      <c r="O30" s="26"/>
      <c r="P30" s="26"/>
      <c r="Q30" s="26"/>
      <c r="R30" s="26"/>
      <c r="S30" s="131"/>
      <c r="T30" s="25"/>
      <c r="U30" s="26"/>
    </row>
    <row r="31" spans="1:21">
      <c r="A31" s="131" t="s">
        <v>335</v>
      </c>
      <c r="B31" s="131"/>
      <c r="C31" s="131"/>
      <c r="D31" s="28" t="s">
        <v>654</v>
      </c>
      <c r="E31" s="30">
        <v>1</v>
      </c>
      <c r="F31" s="31" t="s">
        <v>269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336</v>
      </c>
      <c r="B32" s="131"/>
      <c r="C32" s="131"/>
      <c r="D32" s="28" t="s">
        <v>654</v>
      </c>
      <c r="E32" s="177"/>
      <c r="F32" s="33" t="s">
        <v>270</v>
      </c>
      <c r="G32" s="34" t="n">
        <v>0.12</v>
      </c>
      <c r="H32" s="34" t="n">
        <v>0.13</v>
      </c>
      <c r="I32" s="34" t="n">
        <v>0.14</v>
      </c>
      <c r="J32" s="34" t="n">
        <v>0.14</v>
      </c>
      <c r="K32" s="34" t="n">
        <v>0.15</v>
      </c>
      <c r="L32" s="34" t="n">
        <v>0.16</v>
      </c>
      <c r="M32" s="34" t="n">
        <v>0.16</v>
      </c>
      <c r="N32" s="34" t="n">
        <v>0.17</v>
      </c>
      <c r="O32" s="34" t="n">
        <v>0.18</v>
      </c>
      <c r="P32" s="34" t="n">
        <v>0.19</v>
      </c>
      <c r="Q32" s="32">
        <f t="shared" si="1"/>
        <v>0</v>
      </c>
      <c r="R32" s="26"/>
      <c r="S32" s="131"/>
      <c r="T32" s="25"/>
      <c r="U32" s="26"/>
    </row>
    <row r="33" spans="1:21">
      <c r="A33" s="131" t="s">
        <v>337</v>
      </c>
      <c r="B33" s="131"/>
      <c r="C33" s="131"/>
      <c r="D33" s="28" t="s">
        <v>654</v>
      </c>
      <c r="E33" s="178"/>
      <c r="F33" s="33" t="s">
        <v>271</v>
      </c>
      <c r="G33" s="34" t="n">
        <v>0.65</v>
      </c>
      <c r="H33" s="34" t="n">
        <v>0.97</v>
      </c>
      <c r="I33" s="34" t="n">
        <v>1.29</v>
      </c>
      <c r="J33" s="34" t="n">
        <v>1.61</v>
      </c>
      <c r="K33" s="34" t="n">
        <v>1.93</v>
      </c>
      <c r="L33" s="34" t="n">
        <v>2.25</v>
      </c>
      <c r="M33" s="34" t="n">
        <v>2.57</v>
      </c>
      <c r="N33" s="34" t="n">
        <v>2.89</v>
      </c>
      <c r="O33" s="34" t="n">
        <v>3.21</v>
      </c>
      <c r="P33" s="34" t="n">
        <v>3.53</v>
      </c>
      <c r="Q33" s="32">
        <f t="shared" si="1"/>
        <v>0</v>
      </c>
      <c r="R33" s="26"/>
      <c r="S33" s="131"/>
      <c r="T33" s="25"/>
      <c r="U33" s="26"/>
    </row>
    <row r="34" spans="1:21">
      <c r="A34" s="131" t="s">
        <v>338</v>
      </c>
      <c r="B34" s="131"/>
      <c r="C34" s="131"/>
      <c r="D34" s="28" t="s">
        <v>654</v>
      </c>
      <c r="E34" s="178"/>
      <c r="F34" s="33" t="s">
        <v>272</v>
      </c>
      <c r="G34" s="34" t="n">
        <v>1.19</v>
      </c>
      <c r="H34" s="34" t="n">
        <v>1.82</v>
      </c>
      <c r="I34" s="34" t="n">
        <v>2.45</v>
      </c>
      <c r="J34" s="34" t="n">
        <v>3.08</v>
      </c>
      <c r="K34" s="34" t="n">
        <v>3.72</v>
      </c>
      <c r="L34" s="34" t="n">
        <v>4.35</v>
      </c>
      <c r="M34" s="34" t="n">
        <v>4.98</v>
      </c>
      <c r="N34" s="34" t="n">
        <v>5.61</v>
      </c>
      <c r="O34" s="34" t="n">
        <v>6.25</v>
      </c>
      <c r="P34" s="34" t="n">
        <v>6.88</v>
      </c>
      <c r="Q34" s="32">
        <f t="shared" si="1"/>
        <v>0</v>
      </c>
      <c r="R34" s="26"/>
      <c r="S34" s="131"/>
      <c r="T34" s="25"/>
      <c r="U34" s="26"/>
    </row>
    <row r="35" spans="1:21">
      <c r="A35" s="131" t="s">
        <v>339</v>
      </c>
      <c r="B35" s="131"/>
      <c r="C35" s="131"/>
      <c r="D35" s="28" t="s">
        <v>654</v>
      </c>
      <c r="E35" s="178"/>
      <c r="F35" s="33" t="s">
        <v>276</v>
      </c>
      <c r="G35" s="34" t="n">
        <v>1.72</v>
      </c>
      <c r="H35" s="34" t="n">
        <v>2.66</v>
      </c>
      <c r="I35" s="34" t="n">
        <v>3.61</v>
      </c>
      <c r="J35" s="34" t="n">
        <v>4.55</v>
      </c>
      <c r="K35" s="34" t="n">
        <v>5.5</v>
      </c>
      <c r="L35" s="34" t="n">
        <v>6.45</v>
      </c>
      <c r="M35" s="34" t="n">
        <v>7.39</v>
      </c>
      <c r="N35" s="34" t="n">
        <v>8.34</v>
      </c>
      <c r="O35" s="34" t="n">
        <v>9.28</v>
      </c>
      <c r="P35" s="34" t="n">
        <v>10.23</v>
      </c>
      <c r="Q35" s="32">
        <f t="shared" si="1"/>
        <v>0</v>
      </c>
      <c r="R35" s="26"/>
      <c r="S35" s="131"/>
      <c r="T35" s="25"/>
      <c r="U35" s="26"/>
    </row>
    <row r="36" spans="1:21" ht="30">
      <c r="A36" s="131" t="s">
        <v>561</v>
      </c>
      <c r="B36" s="131"/>
      <c r="C36" s="131"/>
      <c r="D36" s="28" t="s">
        <v>654</v>
      </c>
      <c r="E36" s="178"/>
      <c r="F36" s="33" t="s">
        <v>277</v>
      </c>
      <c r="G36" s="34" t="n">
        <v>2.25</v>
      </c>
      <c r="H36" s="34" t="n">
        <v>3.51</v>
      </c>
      <c r="I36" s="34" t="n">
        <v>4.77</v>
      </c>
      <c r="J36" s="34" t="n">
        <v>6.02</v>
      </c>
      <c r="K36" s="34" t="n">
        <v>7.28</v>
      </c>
      <c r="L36" s="34" t="n">
        <v>8.54</v>
      </c>
      <c r="M36" s="34" t="n">
        <v>9.8</v>
      </c>
      <c r="N36" s="34" t="n">
        <v>11.06</v>
      </c>
      <c r="O36" s="34" t="n">
        <v>12.32</v>
      </c>
      <c r="P36" s="34" t="n">
        <v>13.58</v>
      </c>
      <c r="Q36" s="32">
        <f t="shared" si="1"/>
        <v>0</v>
      </c>
      <c r="R36" s="26"/>
      <c r="S36" s="131"/>
      <c r="T36" s="25"/>
      <c r="U36" s="26"/>
    </row>
    <row r="37" spans="1:21" ht="30">
      <c r="A37" s="131" t="s">
        <v>564</v>
      </c>
      <c r="B37" s="131"/>
      <c r="C37" s="131"/>
      <c r="D37" s="28" t="s">
        <v>654</v>
      </c>
      <c r="E37" s="178"/>
      <c r="F37" s="33" t="s">
        <v>278</v>
      </c>
      <c r="G37" s="34" t="n">
        <v>2.78</v>
      </c>
      <c r="H37" s="34" t="n">
        <v>4.35</v>
      </c>
      <c r="I37" s="34" t="n">
        <v>5.92</v>
      </c>
      <c r="J37" s="34" t="n">
        <v>7.49</v>
      </c>
      <c r="K37" s="34" t="n">
        <v>9.07</v>
      </c>
      <c r="L37" s="34" t="n">
        <v>10.64</v>
      </c>
      <c r="M37" s="34" t="n">
        <v>12.21</v>
      </c>
      <c r="N37" s="34" t="n">
        <v>13.78</v>
      </c>
      <c r="O37" s="34" t="n">
        <v>15.35</v>
      </c>
      <c r="P37" s="34" t="n">
        <v>16.92</v>
      </c>
      <c r="Q37" s="32">
        <f t="shared" si="1"/>
        <v>0</v>
      </c>
      <c r="R37" s="26"/>
      <c r="S37" s="131"/>
      <c r="T37" s="25"/>
      <c r="U37" s="26"/>
    </row>
    <row r="38" spans="1:21">
      <c r="A38" s="131" t="s">
        <v>340</v>
      </c>
      <c r="B38" s="131"/>
      <c r="C38" s="131"/>
      <c r="D38" s="28" t="s">
        <v>654</v>
      </c>
      <c r="E38" s="178"/>
      <c r="F38" s="33" t="s">
        <v>279</v>
      </c>
      <c r="G38" s="34" t="n">
        <v>3.31</v>
      </c>
      <c r="H38" s="34" t="n">
        <v>5.2</v>
      </c>
      <c r="I38" s="34" t="n">
        <v>7.08</v>
      </c>
      <c r="J38" s="34" t="n">
        <v>8.96</v>
      </c>
      <c r="K38" s="34" t="n">
        <v>10.85</v>
      </c>
      <c r="L38" s="34" t="n">
        <v>12.73</v>
      </c>
      <c r="M38" s="34" t="n">
        <v>14.62</v>
      </c>
      <c r="N38" s="34" t="n">
        <v>16.5</v>
      </c>
      <c r="O38" s="34" t="n">
        <v>18.39</v>
      </c>
      <c r="P38" s="34" t="n">
        <v>20.27</v>
      </c>
      <c r="Q38" s="32">
        <f t="shared" si="1"/>
        <v>0</v>
      </c>
      <c r="R38" s="26"/>
      <c r="S38" s="131"/>
      <c r="T38" s="25"/>
      <c r="U38" s="26"/>
    </row>
    <row r="39" spans="1:21">
      <c r="A39" s="131" t="s">
        <v>341</v>
      </c>
      <c r="B39" s="131"/>
      <c r="C39" s="131"/>
      <c r="D39" s="28" t="s">
        <v>654</v>
      </c>
      <c r="E39" s="178"/>
      <c r="F39" s="33" t="s">
        <v>280</v>
      </c>
      <c r="G39" s="34" t="n">
        <v>3.84</v>
      </c>
      <c r="H39" s="34" t="n">
        <v>6.04</v>
      </c>
      <c r="I39" s="34" t="n">
        <v>8.24</v>
      </c>
      <c r="J39" s="34" t="n">
        <v>10.43</v>
      </c>
      <c r="K39" s="34" t="n">
        <v>12.63</v>
      </c>
      <c r="L39" s="34" t="n">
        <v>14.83</v>
      </c>
      <c r="M39" s="34" t="n">
        <v>17.03</v>
      </c>
      <c r="N39" s="34" t="n">
        <v>19.22</v>
      </c>
      <c r="O39" s="34" t="n">
        <v>21.42</v>
      </c>
      <c r="P39" s="34" t="n">
        <v>23.62</v>
      </c>
      <c r="Q39" s="32">
        <f t="shared" si="1"/>
        <v>0</v>
      </c>
      <c r="R39" s="26"/>
      <c r="S39" s="131"/>
      <c r="T39" s="25"/>
      <c r="U39" s="26"/>
    </row>
    <row r="40" spans="1:21">
      <c r="A40" s="131" t="s">
        <v>342</v>
      </c>
      <c r="B40" s="131"/>
      <c r="C40" s="131"/>
      <c r="D40" s="28" t="s">
        <v>654</v>
      </c>
      <c r="E40" s="178"/>
      <c r="F40" s="33" t="s">
        <v>281</v>
      </c>
      <c r="G40" s="34" t="n">
        <v>4.37</v>
      </c>
      <c r="H40" s="34" t="n">
        <v>6.88</v>
      </c>
      <c r="I40" s="34" t="n">
        <v>9.39</v>
      </c>
      <c r="J40" s="34" t="n">
        <v>11.9</v>
      </c>
      <c r="K40" s="34" t="n">
        <v>14.41</v>
      </c>
      <c r="L40" s="34" t="n">
        <v>16.92</v>
      </c>
      <c r="M40" s="34" t="n">
        <v>19.43</v>
      </c>
      <c r="N40" s="34" t="n">
        <v>21.94</v>
      </c>
      <c r="O40" s="34" t="n">
        <v>24.45</v>
      </c>
      <c r="P40" s="34" t="n">
        <v>26.96</v>
      </c>
      <c r="Q40" s="32">
        <f t="shared" si="1"/>
        <v>0</v>
      </c>
      <c r="R40" s="26"/>
      <c r="S40" s="131"/>
      <c r="T40" s="25"/>
      <c r="U40" s="26"/>
    </row>
    <row r="41" spans="1:21">
      <c r="A41" s="131" t="s">
        <v>344</v>
      </c>
      <c r="B41" s="131"/>
      <c r="C41" s="131"/>
      <c r="D41" s="28" t="s">
        <v>654</v>
      </c>
      <c r="E41" s="179"/>
      <c r="F41" s="33" t="s">
        <v>283</v>
      </c>
      <c r="G41" s="32">
        <f t="shared" ref="G41:P41" si="2">SUM(G51:G62)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971</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974</v>
      </c>
      <c r="D43" s="131"/>
      <c r="E43" s="134"/>
      <c r="F43" s="131"/>
      <c r="G43" s="131"/>
      <c r="H43" s="131"/>
      <c r="I43" s="131"/>
      <c r="J43" s="131"/>
      <c r="K43" s="131"/>
      <c r="L43" s="131"/>
      <c r="M43" s="131"/>
      <c r="N43" s="131"/>
      <c r="O43" s="131"/>
      <c r="P43" s="131"/>
      <c r="Q43" s="131"/>
      <c r="R43" s="131"/>
      <c r="S43" s="131" t="s">
        <v>975</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343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327</v>
      </c>
      <c r="E47" s="134"/>
      <c r="F47" s="131" t="s">
        <v>456</v>
      </c>
      <c r="G47" s="131" t="s">
        <v>234</v>
      </c>
      <c r="H47" s="131" t="s">
        <v>235</v>
      </c>
      <c r="I47" s="131" t="s">
        <v>236</v>
      </c>
      <c r="J47" s="131" t="s">
        <v>237</v>
      </c>
      <c r="K47" s="131" t="s">
        <v>238</v>
      </c>
      <c r="L47" s="131" t="s">
        <v>239</v>
      </c>
      <c r="M47" s="131" t="s">
        <v>240</v>
      </c>
      <c r="N47" s="131" t="s">
        <v>241</v>
      </c>
      <c r="O47" s="131" t="s">
        <v>243</v>
      </c>
      <c r="P47" s="131" t="s">
        <v>244</v>
      </c>
      <c r="Q47" s="131" t="s">
        <v>245</v>
      </c>
      <c r="R47" s="131"/>
      <c r="S47" s="131"/>
      <c r="T47" s="25"/>
      <c r="U47" s="26"/>
    </row>
    <row r="48" spans="1:21" ht="15" hidden="1" customHeight="1">
      <c r="A48" s="131"/>
      <c r="B48" s="131"/>
      <c r="C48" s="131" t="s">
        <v>972</v>
      </c>
      <c r="D48" s="131" t="s">
        <v>284</v>
      </c>
      <c r="E48" s="134" t="s">
        <v>976</v>
      </c>
      <c r="F48" s="131" t="s">
        <v>284</v>
      </c>
      <c r="G48" s="131"/>
      <c r="H48" s="131"/>
      <c r="I48" s="131"/>
      <c r="J48" s="131"/>
      <c r="K48" s="131"/>
      <c r="L48" s="131"/>
      <c r="M48" s="131"/>
      <c r="N48" s="131"/>
      <c r="O48" s="131"/>
      <c r="P48" s="131"/>
      <c r="Q48" s="131"/>
      <c r="R48" s="131" t="s">
        <v>971</v>
      </c>
      <c r="S48" s="131" t="s">
        <v>973</v>
      </c>
      <c r="T48" s="25"/>
      <c r="U48" s="26"/>
    </row>
    <row r="49" spans="1:21" ht="15" hidden="1" customHeight="1">
      <c r="A49" s="131"/>
      <c r="B49" s="131"/>
      <c r="C49" s="131" t="s">
        <v>268</v>
      </c>
      <c r="D49" s="13"/>
      <c r="E49" s="23"/>
      <c r="F49" s="18" t="s">
        <v>267</v>
      </c>
      <c r="G49" s="19" t="s">
        <v>799</v>
      </c>
      <c r="H49" s="19" t="s">
        <v>799</v>
      </c>
      <c r="I49" s="19" t="s">
        <v>799</v>
      </c>
      <c r="J49" s="19" t="s">
        <v>799</v>
      </c>
      <c r="K49" s="19" t="s">
        <v>799</v>
      </c>
      <c r="L49" s="19" t="s">
        <v>799</v>
      </c>
      <c r="M49" s="19" t="s">
        <v>799</v>
      </c>
      <c r="N49" s="19" t="s">
        <v>799</v>
      </c>
      <c r="O49" s="19" t="s">
        <v>799</v>
      </c>
      <c r="P49" s="19" t="s">
        <v>799</v>
      </c>
      <c r="Q49" s="19" t="s">
        <v>799</v>
      </c>
      <c r="R49" s="13"/>
      <c r="S49" s="131"/>
      <c r="T49" s="25"/>
      <c r="U49" s="26"/>
    </row>
    <row r="50" spans="1:21" ht="15" hidden="1" customHeight="1">
      <c r="A50" s="131"/>
      <c r="B50" s="131"/>
      <c r="C50" s="131" t="s">
        <v>971</v>
      </c>
      <c r="D50" s="25"/>
      <c r="E50" s="35"/>
      <c r="F50" s="26"/>
      <c r="G50" s="26"/>
      <c r="H50" s="26"/>
      <c r="I50" s="26"/>
      <c r="J50" s="26"/>
      <c r="K50" s="26"/>
      <c r="L50" s="26"/>
      <c r="M50" s="26"/>
      <c r="N50" s="26"/>
      <c r="O50" s="26"/>
      <c r="P50" s="26"/>
      <c r="Q50" s="26"/>
      <c r="R50" s="26"/>
      <c r="S50" s="131"/>
      <c r="T50" s="25"/>
      <c r="U50" s="26"/>
    </row>
    <row r="51" spans="1:21">
      <c r="A51" s="131" t="s">
        <v>344</v>
      </c>
      <c r="B51" s="131"/>
      <c r="C51" s="131"/>
      <c r="D51" s="28" t="s">
        <v>654</v>
      </c>
      <c r="E51" s="30"/>
      <c r="F51" s="28" t="s">
        <v>1334</v>
      </c>
      <c r="G51" s="34" t="n">
        <v>34.28</v>
      </c>
      <c r="H51" s="34" t="n">
        <v>35.38</v>
      </c>
      <c r="I51" s="34" t="n">
        <v>36.48</v>
      </c>
      <c r="J51" s="34" t="n">
        <v>37.58</v>
      </c>
      <c r="K51" s="34" t="n">
        <v>38.68</v>
      </c>
      <c r="L51" s="34" t="n">
        <v>39.78</v>
      </c>
      <c r="M51" s="34" t="n">
        <v>40.88</v>
      </c>
      <c r="N51" s="34" t="n">
        <v>41.98</v>
      </c>
      <c r="O51" s="34" t="n">
        <v>43.08</v>
      </c>
      <c r="P51" s="34" t="n">
        <v>44.18</v>
      </c>
      <c r="Q51" s="32">
        <f>G51+H51+I51+J51+K51+L51+M51+N51+O51+P51</f>
        <v>0</v>
      </c>
      <c r="R51" s="26"/>
      <c r="S51" s="131"/>
      <c r="T51" s="25"/>
      <c r="U51" s="26"/>
    </row>
    <row r="52" ht="15.0" customHeight="true" hidden="false">
      <c r="A52" s="131" t="s">
        <v>344</v>
      </c>
      <c r="B52" s="131"/>
      <c r="C52" s="131"/>
      <c r="D52" s="28" t="s">
        <v>654</v>
      </c>
      <c r="E52" s="30"/>
      <c r="F52" s="28" t="s">
        <v>1324</v>
      </c>
      <c r="G52" s="34" t="n">
        <v>37.28</v>
      </c>
      <c r="H52" s="34" t="n">
        <v>38.48</v>
      </c>
      <c r="I52" s="34" t="n">
        <v>39.68</v>
      </c>
      <c r="J52" s="34" t="n">
        <v>40.88</v>
      </c>
      <c r="K52" s="34" t="n">
        <v>42.08</v>
      </c>
      <c r="L52" s="34" t="n">
        <v>43.28</v>
      </c>
      <c r="M52" s="34" t="n">
        <v>44.48</v>
      </c>
      <c r="N52" s="34" t="n">
        <v>45.68</v>
      </c>
      <c r="O52" s="34" t="n">
        <v>46.88</v>
      </c>
      <c r="P52" s="34" t="n">
        <v>48.08</v>
      </c>
      <c r="Q52" s="32">
        <f>G52+H52+I52+J52+K52+L52+M52+N52+O52+P52</f>
      </c>
      <c r="R52" s="26"/>
      <c r="S52" s="131"/>
      <c r="T52" s="25"/>
      <c r="U52" s="26"/>
    </row>
    <row r="53" ht="15.0" customHeight="true" hidden="false">
      <c r="A53" s="131" t="s">
        <v>344</v>
      </c>
      <c r="B53" s="131"/>
      <c r="C53" s="131"/>
      <c r="D53" s="28" t="s">
        <v>654</v>
      </c>
      <c r="E53" s="30"/>
      <c r="F53" s="28" t="s">
        <v>1325</v>
      </c>
      <c r="G53" s="34" t="n">
        <v>19.28</v>
      </c>
      <c r="H53" s="34" t="n">
        <v>19.88</v>
      </c>
      <c r="I53" s="34" t="n">
        <v>20.48</v>
      </c>
      <c r="J53" s="34" t="n">
        <v>21.08</v>
      </c>
      <c r="K53" s="34" t="n">
        <v>21.68</v>
      </c>
      <c r="L53" s="34" t="n">
        <v>22.28</v>
      </c>
      <c r="M53" s="34" t="n">
        <v>22.88</v>
      </c>
      <c r="N53" s="34" t="n">
        <v>23.48</v>
      </c>
      <c r="O53" s="34" t="n">
        <v>24.08</v>
      </c>
      <c r="P53" s="34" t="n">
        <v>24.68</v>
      </c>
      <c r="Q53" s="32">
        <f>G53+H53+I53+J53+K53+L53+M53+N53+O53+P53</f>
      </c>
      <c r="R53" s="26"/>
      <c r="S53" s="131"/>
      <c r="T53" s="25"/>
      <c r="U53" s="26"/>
    </row>
    <row r="54" ht="15.0" customHeight="true" hidden="false">
      <c r="A54" s="131" t="s">
        <v>344</v>
      </c>
      <c r="B54" s="131"/>
      <c r="C54" s="131"/>
      <c r="D54" s="28" t="s">
        <v>654</v>
      </c>
      <c r="E54" s="30"/>
      <c r="F54" s="28" t="s">
        <v>1326</v>
      </c>
      <c r="G54" s="34" t="n">
        <v>31.28</v>
      </c>
      <c r="H54" s="34" t="n">
        <v>32.28</v>
      </c>
      <c r="I54" s="34" t="n">
        <v>33.28</v>
      </c>
      <c r="J54" s="34" t="n">
        <v>34.28</v>
      </c>
      <c r="K54" s="34" t="n">
        <v>35.28</v>
      </c>
      <c r="L54" s="34" t="n">
        <v>36.28</v>
      </c>
      <c r="M54" s="34" t="n">
        <v>37.28</v>
      </c>
      <c r="N54" s="34" t="n">
        <v>38.28</v>
      </c>
      <c r="O54" s="34" t="n">
        <v>39.28</v>
      </c>
      <c r="P54" s="34" t="n">
        <v>40.28</v>
      </c>
      <c r="Q54" s="32">
        <f>G54+H54+I54+J54+K54+L54+M54+N54+O54+P54</f>
      </c>
      <c r="R54" s="26"/>
      <c r="S54" s="131"/>
      <c r="T54" s="25"/>
      <c r="U54" s="26"/>
    </row>
    <row r="55" ht="15.0" customHeight="true" hidden="false">
      <c r="A55" s="131" t="s">
        <v>344</v>
      </c>
      <c r="B55" s="131"/>
      <c r="C55" s="131"/>
      <c r="D55" s="28" t="s">
        <v>654</v>
      </c>
      <c r="E55" s="30"/>
      <c r="F55" s="28" t="s">
        <v>1327</v>
      </c>
      <c r="G55" s="34" t="n">
        <v>13.28</v>
      </c>
      <c r="H55" s="34" t="n">
        <v>13.68</v>
      </c>
      <c r="I55" s="34" t="n">
        <v>14.08</v>
      </c>
      <c r="J55" s="34" t="n">
        <v>14.48</v>
      </c>
      <c r="K55" s="34" t="n">
        <v>14.88</v>
      </c>
      <c r="L55" s="34" t="n">
        <v>15.28</v>
      </c>
      <c r="M55" s="34" t="n">
        <v>15.68</v>
      </c>
      <c r="N55" s="34" t="n">
        <v>16.08</v>
      </c>
      <c r="O55" s="34" t="n">
        <v>16.48</v>
      </c>
      <c r="P55" s="34" t="n">
        <v>16.88</v>
      </c>
      <c r="Q55" s="32">
        <f>G55+H55+I55+J55+K55+L55+M55+N55+O55+P55</f>
      </c>
      <c r="R55" s="26"/>
      <c r="S55" s="131"/>
      <c r="T55" s="25"/>
      <c r="U55" s="26"/>
    </row>
    <row r="56" ht="15.0" customHeight="true" hidden="false">
      <c r="A56" s="131" t="s">
        <v>344</v>
      </c>
      <c r="B56" s="131"/>
      <c r="C56" s="131"/>
      <c r="D56" s="28" t="s">
        <v>654</v>
      </c>
      <c r="E56" s="30"/>
      <c r="F56" s="28" t="s">
        <v>1328</v>
      </c>
      <c r="G56" s="34" t="n">
        <v>25.28</v>
      </c>
      <c r="H56" s="34" t="n">
        <v>26.08</v>
      </c>
      <c r="I56" s="34" t="n">
        <v>26.88</v>
      </c>
      <c r="J56" s="34" t="n">
        <v>27.68</v>
      </c>
      <c r="K56" s="34" t="n">
        <v>28.48</v>
      </c>
      <c r="L56" s="34" t="n">
        <v>29.28</v>
      </c>
      <c r="M56" s="34" t="n">
        <v>30.08</v>
      </c>
      <c r="N56" s="34" t="n">
        <v>30.88</v>
      </c>
      <c r="O56" s="34" t="n">
        <v>31.68</v>
      </c>
      <c r="P56" s="34" t="n">
        <v>32.48</v>
      </c>
      <c r="Q56" s="32">
        <f>G56+H56+I56+J56+K56+L56+M56+N56+O56+P56</f>
      </c>
      <c r="R56" s="26"/>
      <c r="S56" s="131"/>
      <c r="T56" s="25"/>
      <c r="U56" s="26"/>
    </row>
    <row r="57" ht="15.0" customHeight="true" hidden="false">
      <c r="A57" s="131" t="s">
        <v>344</v>
      </c>
      <c r="B57" s="131"/>
      <c r="C57" s="131"/>
      <c r="D57" s="28" t="s">
        <v>654</v>
      </c>
      <c r="E57" s="30"/>
      <c r="F57" s="28" t="s">
        <v>1329</v>
      </c>
      <c r="G57" s="34" t="n">
        <v>16.28</v>
      </c>
      <c r="H57" s="34" t="n">
        <v>16.78</v>
      </c>
      <c r="I57" s="34" t="n">
        <v>17.28</v>
      </c>
      <c r="J57" s="34" t="n">
        <v>17.78</v>
      </c>
      <c r="K57" s="34" t="n">
        <v>18.28</v>
      </c>
      <c r="L57" s="34" t="n">
        <v>18.78</v>
      </c>
      <c r="M57" s="34" t="n">
        <v>19.28</v>
      </c>
      <c r="N57" s="34" t="n">
        <v>19.78</v>
      </c>
      <c r="O57" s="34" t="n">
        <v>20.28</v>
      </c>
      <c r="P57" s="34" t="n">
        <v>20.78</v>
      </c>
      <c r="Q57" s="32">
        <f>G57+H57+I57+J57+K57+L57+M57+N57+O57+P57</f>
      </c>
      <c r="R57" s="26"/>
      <c r="S57" s="131"/>
      <c r="T57" s="25"/>
      <c r="U57" s="26"/>
    </row>
    <row r="58" ht="15.0" customHeight="true" hidden="false">
      <c r="A58" s="131" t="s">
        <v>344</v>
      </c>
      <c r="B58" s="131"/>
      <c r="C58" s="131"/>
      <c r="D58" s="28" t="s">
        <v>654</v>
      </c>
      <c r="E58" s="30"/>
      <c r="F58" s="28" t="s">
        <v>1330</v>
      </c>
      <c r="G58" s="34" t="n">
        <v>28.28</v>
      </c>
      <c r="H58" s="34" t="n">
        <v>29.18</v>
      </c>
      <c r="I58" s="34" t="n">
        <v>30.08</v>
      </c>
      <c r="J58" s="34" t="n">
        <v>30.98</v>
      </c>
      <c r="K58" s="34" t="n">
        <v>31.88</v>
      </c>
      <c r="L58" s="34" t="n">
        <v>32.78</v>
      </c>
      <c r="M58" s="34" t="n">
        <v>33.68</v>
      </c>
      <c r="N58" s="34" t="n">
        <v>34.58</v>
      </c>
      <c r="O58" s="34" t="n">
        <v>35.48</v>
      </c>
      <c r="P58" s="34" t="n">
        <v>36.38</v>
      </c>
      <c r="Q58" s="32">
        <f>G58+H58+I58+J58+K58+L58+M58+N58+O58+P58</f>
      </c>
      <c r="R58" s="26"/>
      <c r="S58" s="131"/>
      <c r="T58" s="25"/>
      <c r="U58" s="26"/>
    </row>
    <row r="59" ht="15.0" customHeight="true" hidden="false">
      <c r="A59" s="131" t="s">
        <v>344</v>
      </c>
      <c r="B59" s="131"/>
      <c r="C59" s="131"/>
      <c r="D59" s="28" t="s">
        <v>654</v>
      </c>
      <c r="E59" s="30"/>
      <c r="F59" s="28" t="s">
        <v>1331</v>
      </c>
      <c r="G59" s="34" t="n">
        <v>22.28</v>
      </c>
      <c r="H59" s="34" t="n">
        <v>22.98</v>
      </c>
      <c r="I59" s="34" t="n">
        <v>23.68</v>
      </c>
      <c r="J59" s="34" t="n">
        <v>24.38</v>
      </c>
      <c r="K59" s="34" t="n">
        <v>25.08</v>
      </c>
      <c r="L59" s="34" t="n">
        <v>25.78</v>
      </c>
      <c r="M59" s="34" t="n">
        <v>26.48</v>
      </c>
      <c r="N59" s="34" t="n">
        <v>27.18</v>
      </c>
      <c r="O59" s="34" t="n">
        <v>27.88</v>
      </c>
      <c r="P59" s="34" t="n">
        <v>28.58</v>
      </c>
      <c r="Q59" s="32">
        <f>G59+H59+I59+J59+K59+L59+M59+N59+O59+P59</f>
      </c>
      <c r="R59" s="26"/>
      <c r="S59" s="131"/>
      <c r="T59" s="25"/>
      <c r="U59" s="26"/>
    </row>
    <row r="60" ht="15.0" customHeight="true" hidden="false">
      <c r="A60" s="131" t="s">
        <v>344</v>
      </c>
      <c r="B60" s="131"/>
      <c r="C60" s="131"/>
      <c r="D60" s="28" t="s">
        <v>654</v>
      </c>
      <c r="E60" s="30"/>
      <c r="F60" s="28" t="s">
        <v>1372</v>
      </c>
      <c r="G60" s="34" t="n">
        <v>6.55</v>
      </c>
      <c r="H60" s="34" t="n">
        <v>9.87</v>
      </c>
      <c r="I60" s="34" t="n">
        <v>13.2</v>
      </c>
      <c r="J60" s="34" t="n">
        <v>16.53</v>
      </c>
      <c r="K60" s="34" t="n">
        <v>19.85</v>
      </c>
      <c r="L60" s="34" t="n">
        <v>23.18</v>
      </c>
      <c r="M60" s="34" t="n">
        <v>26.51</v>
      </c>
      <c r="N60" s="34" t="n">
        <v>29.83</v>
      </c>
      <c r="O60" s="34" t="n">
        <v>33.16</v>
      </c>
      <c r="P60" s="34" t="n">
        <v>36.49</v>
      </c>
      <c r="Q60" s="32">
        <f>G60+H60+I60+J60+K60+L60+M60+N60+O60+P60</f>
      </c>
      <c r="R60" s="26"/>
      <c r="S60" s="131"/>
      <c r="T60" s="25"/>
      <c r="U60" s="26"/>
    </row>
    <row r="61" ht="15.0" customHeight="true" hidden="false">
      <c r="A61" s="131" t="s">
        <v>344</v>
      </c>
      <c r="B61" s="131"/>
      <c r="C61" s="131"/>
      <c r="D61" s="28" t="s">
        <v>654</v>
      </c>
      <c r="E61" s="30"/>
      <c r="F61" s="28" t="s">
        <v>1333</v>
      </c>
      <c r="G61" s="34" t="n">
        <v>10.28</v>
      </c>
      <c r="H61" s="34" t="n">
        <v>10.58</v>
      </c>
      <c r="I61" s="34" t="n">
        <v>10.88</v>
      </c>
      <c r="J61" s="34" t="n">
        <v>11.18</v>
      </c>
      <c r="K61" s="34" t="n">
        <v>11.48</v>
      </c>
      <c r="L61" s="34" t="n">
        <v>11.78</v>
      </c>
      <c r="M61" s="34" t="n">
        <v>12.08</v>
      </c>
      <c r="N61" s="34" t="n">
        <v>12.38</v>
      </c>
      <c r="O61" s="34" t="n">
        <v>12.68</v>
      </c>
      <c r="P61" s="34" t="n">
        <v>12.98</v>
      </c>
      <c r="Q61" s="32">
        <f>G61+H61+I61+J61+K61+L61+M61+N61+O61+P61</f>
      </c>
      <c r="R61" s="26"/>
      <c r="S61" s="131"/>
      <c r="T61" s="25"/>
      <c r="U61" s="26"/>
    </row>
    <row r="62" spans="1:21" ht="15" customHeight="1">
      <c r="A62" s="131"/>
      <c r="B62" s="131"/>
      <c r="C62" s="131" t="s">
        <v>971</v>
      </c>
      <c r="D62" s="25"/>
      <c r="E62" s="174" t="s">
        <v>559</v>
      </c>
      <c r="F62" s="175"/>
      <c r="G62" s="175"/>
      <c r="H62" s="175"/>
      <c r="I62" s="175"/>
      <c r="J62" s="175"/>
      <c r="K62" s="175"/>
      <c r="L62" s="175"/>
      <c r="M62" s="175"/>
      <c r="N62" s="175"/>
      <c r="O62" s="175"/>
      <c r="P62" s="175"/>
      <c r="Q62" s="176"/>
      <c r="R62" s="26"/>
      <c r="S62" s="131"/>
      <c r="T62" s="25"/>
      <c r="U62" s="26"/>
    </row>
    <row r="63" spans="1:21" ht="15" hidden="1" customHeight="1">
      <c r="A63" s="131"/>
      <c r="B63" s="131"/>
      <c r="C63" s="131" t="s">
        <v>974</v>
      </c>
      <c r="D63" s="131"/>
      <c r="E63" s="134"/>
      <c r="F63" s="131"/>
      <c r="G63" s="131"/>
      <c r="H63" s="131"/>
      <c r="I63" s="131"/>
      <c r="J63" s="131"/>
      <c r="K63" s="131"/>
      <c r="L63" s="131"/>
      <c r="M63" s="131"/>
      <c r="N63" s="131"/>
      <c r="O63" s="131"/>
      <c r="P63" s="131"/>
      <c r="Q63" s="131"/>
      <c r="R63" s="131"/>
      <c r="S63" s="131" t="s">
        <v>975</v>
      </c>
      <c r="T63" s="25"/>
      <c r="U63" s="26"/>
    </row>
    <row r="64" spans="1:21" ht="15" hidden="1" customHeight="1">
      <c r="A64" s="25"/>
      <c r="B64" s="25"/>
      <c r="C64" s="25"/>
      <c r="D64" s="26"/>
      <c r="E64" s="35"/>
      <c r="F64" s="26"/>
      <c r="G64" s="26"/>
      <c r="H64" s="26"/>
      <c r="I64" s="26"/>
      <c r="J64" s="26"/>
      <c r="K64" s="26"/>
      <c r="L64" s="26"/>
      <c r="M64" s="26"/>
      <c r="N64" s="26"/>
      <c r="O64" s="26"/>
      <c r="P64" s="26"/>
      <c r="Q64" s="26"/>
      <c r="R64" s="26"/>
      <c r="S64" s="26"/>
      <c r="T64" s="26"/>
      <c r="U64" s="26"/>
    </row>
    <row r="65" spans="1:21" ht="15" hidden="1" customHeight="1">
      <c r="A65" s="131"/>
      <c r="B65" s="131"/>
      <c r="C65" s="131" t="s">
        <v>345</v>
      </c>
      <c r="D65" s="131"/>
      <c r="E65" s="134"/>
      <c r="F65" s="131"/>
      <c r="G65" s="131"/>
      <c r="H65" s="131"/>
      <c r="I65" s="131"/>
      <c r="J65" s="131"/>
      <c r="K65" s="131"/>
      <c r="L65" s="131"/>
      <c r="M65" s="131"/>
      <c r="N65" s="131"/>
      <c r="O65" s="131"/>
      <c r="P65" s="131"/>
      <c r="Q65" s="131"/>
      <c r="R65" s="131"/>
      <c r="S65" s="131"/>
      <c r="T65" s="25"/>
      <c r="U65" s="26"/>
    </row>
    <row r="66" spans="1:21" ht="15" hidden="1" customHeight="1">
      <c r="A66" s="131"/>
      <c r="B66" s="131"/>
      <c r="C66" s="131"/>
      <c r="D66" s="131"/>
      <c r="E66" s="134"/>
      <c r="F66" s="131"/>
      <c r="G66" s="131"/>
      <c r="H66" s="131"/>
      <c r="I66" s="131"/>
      <c r="J66" s="131"/>
      <c r="K66" s="131"/>
      <c r="L66" s="131"/>
      <c r="M66" s="131"/>
      <c r="N66" s="131"/>
      <c r="O66" s="131"/>
      <c r="P66" s="131"/>
      <c r="Q66" s="131"/>
      <c r="R66" s="131"/>
      <c r="S66" s="131"/>
      <c r="T66" s="25"/>
      <c r="U66" s="26"/>
    </row>
    <row r="67" spans="1:21" ht="15" hidden="1" customHeight="1">
      <c r="A67" s="131"/>
      <c r="B67" s="131"/>
      <c r="C67" s="131"/>
      <c r="D67" s="131" t="s">
        <v>327</v>
      </c>
      <c r="E67" s="134"/>
      <c r="F67" s="131"/>
      <c r="G67" s="131" t="s">
        <v>234</v>
      </c>
      <c r="H67" s="131" t="s">
        <v>235</v>
      </c>
      <c r="I67" s="131" t="s">
        <v>236</v>
      </c>
      <c r="J67" s="131" t="s">
        <v>237</v>
      </c>
      <c r="K67" s="131" t="s">
        <v>238</v>
      </c>
      <c r="L67" s="131" t="s">
        <v>239</v>
      </c>
      <c r="M67" s="131" t="s">
        <v>240</v>
      </c>
      <c r="N67" s="131" t="s">
        <v>241</v>
      </c>
      <c r="O67" s="131" t="s">
        <v>243</v>
      </c>
      <c r="P67" s="131" t="s">
        <v>244</v>
      </c>
      <c r="Q67" s="131" t="s">
        <v>245</v>
      </c>
      <c r="R67" s="131"/>
      <c r="S67" s="131"/>
      <c r="T67" s="25"/>
      <c r="U67" s="26"/>
    </row>
    <row r="68" spans="1:21" ht="15" hidden="1" customHeight="1">
      <c r="A68" s="131"/>
      <c r="B68" s="131"/>
      <c r="C68" s="131" t="s">
        <v>972</v>
      </c>
      <c r="D68" s="131" t="s">
        <v>284</v>
      </c>
      <c r="E68" s="134" t="s">
        <v>976</v>
      </c>
      <c r="F68" s="131" t="s">
        <v>976</v>
      </c>
      <c r="G68" s="131"/>
      <c r="H68" s="131"/>
      <c r="I68" s="131"/>
      <c r="J68" s="131"/>
      <c r="K68" s="131"/>
      <c r="L68" s="131"/>
      <c r="M68" s="131"/>
      <c r="N68" s="131"/>
      <c r="O68" s="131"/>
      <c r="P68" s="131"/>
      <c r="Q68" s="131"/>
      <c r="R68" s="131" t="s">
        <v>971</v>
      </c>
      <c r="S68" s="131" t="s">
        <v>973</v>
      </c>
      <c r="T68" s="25"/>
      <c r="U68" s="26"/>
    </row>
    <row r="69" spans="1:21" ht="15" hidden="1" customHeight="1">
      <c r="A69" s="131"/>
      <c r="B69" s="131"/>
      <c r="C69" s="131" t="s">
        <v>268</v>
      </c>
      <c r="D69" s="13"/>
      <c r="E69" s="23"/>
      <c r="F69" s="18" t="s">
        <v>267</v>
      </c>
      <c r="G69" s="19" t="s">
        <v>799</v>
      </c>
      <c r="H69" s="19" t="s">
        <v>799</v>
      </c>
      <c r="I69" s="19" t="s">
        <v>799</v>
      </c>
      <c r="J69" s="19" t="s">
        <v>799</v>
      </c>
      <c r="K69" s="19" t="s">
        <v>799</v>
      </c>
      <c r="L69" s="19" t="s">
        <v>799</v>
      </c>
      <c r="M69" s="19" t="s">
        <v>799</v>
      </c>
      <c r="N69" s="19" t="s">
        <v>799</v>
      </c>
      <c r="O69" s="19" t="s">
        <v>799</v>
      </c>
      <c r="P69" s="19" t="s">
        <v>799</v>
      </c>
      <c r="Q69" s="19" t="s">
        <v>799</v>
      </c>
      <c r="R69" s="13"/>
      <c r="S69" s="131"/>
      <c r="T69" s="25"/>
      <c r="U69" s="26"/>
    </row>
    <row r="70" spans="1:21" ht="15" hidden="1" customHeight="1">
      <c r="A70" s="131"/>
      <c r="B70" s="131"/>
      <c r="C70" s="131" t="s">
        <v>971</v>
      </c>
      <c r="D70" s="25"/>
      <c r="E70" s="35"/>
      <c r="F70" s="26"/>
      <c r="G70" s="26"/>
      <c r="H70" s="26"/>
      <c r="I70" s="26"/>
      <c r="J70" s="26"/>
      <c r="K70" s="26"/>
      <c r="L70" s="26"/>
      <c r="M70" s="26"/>
      <c r="N70" s="26"/>
      <c r="O70" s="26"/>
      <c r="P70" s="26"/>
      <c r="Q70" s="26"/>
      <c r="R70" s="26"/>
      <c r="S70" s="131"/>
      <c r="T70" s="25"/>
      <c r="U70" s="26"/>
    </row>
    <row r="71" spans="1:21">
      <c r="A71" s="131" t="s">
        <v>346</v>
      </c>
      <c r="B71" s="131"/>
      <c r="C71" s="131"/>
      <c r="D71" s="20" t="s">
        <v>654</v>
      </c>
      <c r="E71" s="14">
        <v>2</v>
      </c>
      <c r="F71" s="14" t="s">
        <v>285</v>
      </c>
      <c r="G71" s="17">
        <f t="shared" ref="G71:P71" si="3">G72+G73+G74+G75+G76+G77+G78+G79</f>
        <v>0</v>
      </c>
      <c r="H71" s="17">
        <f t="shared" si="3"/>
        <v>0</v>
      </c>
      <c r="I71" s="17">
        <f t="shared" si="3"/>
        <v>0</v>
      </c>
      <c r="J71" s="17">
        <f t="shared" si="3"/>
        <v>0</v>
      </c>
      <c r="K71" s="17">
        <f t="shared" si="3"/>
        <v>0</v>
      </c>
      <c r="L71" s="17">
        <f t="shared" si="3"/>
        <v>0</v>
      </c>
      <c r="M71" s="17">
        <f t="shared" si="3"/>
        <v>0</v>
      </c>
      <c r="N71" s="17">
        <f t="shared" si="3"/>
        <v>0</v>
      </c>
      <c r="O71" s="17">
        <f t="shared" si="3"/>
        <v>0</v>
      </c>
      <c r="P71" s="17">
        <f t="shared" si="3"/>
        <v>0</v>
      </c>
      <c r="Q71" s="17">
        <f t="shared" ref="Q71:Q79" si="4">G71+H71+I71+J71+K71+L71+M71+N71+O71+P71</f>
        <v>0</v>
      </c>
      <c r="R71" s="26"/>
      <c r="S71" s="131"/>
      <c r="T71" s="25"/>
      <c r="U71" s="26"/>
    </row>
    <row r="72" spans="1:21">
      <c r="A72" s="131" t="s">
        <v>482</v>
      </c>
      <c r="B72" s="131"/>
      <c r="C72" s="131"/>
      <c r="D72" s="20" t="s">
        <v>654</v>
      </c>
      <c r="E72" s="180"/>
      <c r="F72" s="67" t="s">
        <v>286</v>
      </c>
      <c r="G72" s="16" t="n">
        <v>21.68</v>
      </c>
      <c r="H72" s="16" t="n">
        <v>21.98</v>
      </c>
      <c r="I72" s="16" t="n">
        <v>22.28</v>
      </c>
      <c r="J72" s="16" t="n">
        <v>22.58</v>
      </c>
      <c r="K72" s="16" t="n">
        <v>22.88</v>
      </c>
      <c r="L72" s="16" t="n">
        <v>23.18</v>
      </c>
      <c r="M72" s="16" t="n">
        <v>23.48</v>
      </c>
      <c r="N72" s="16" t="n">
        <v>23.78</v>
      </c>
      <c r="O72" s="16" t="n">
        <v>24.08</v>
      </c>
      <c r="P72" s="16" t="n">
        <v>24.38</v>
      </c>
      <c r="Q72" s="17">
        <f t="shared" si="4"/>
        <v>0</v>
      </c>
      <c r="R72" s="26"/>
      <c r="S72" s="131"/>
      <c r="T72" s="25"/>
      <c r="U72" s="26"/>
    </row>
    <row r="73" spans="1:21">
      <c r="A73" s="131" t="s">
        <v>483</v>
      </c>
      <c r="B73" s="131"/>
      <c r="C73" s="131"/>
      <c r="D73" s="20" t="s">
        <v>654</v>
      </c>
      <c r="E73" s="180"/>
      <c r="F73" s="67" t="s">
        <v>287</v>
      </c>
      <c r="G73" s="16" t="n">
        <v>28.48</v>
      </c>
      <c r="H73" s="16" t="n">
        <v>28.88</v>
      </c>
      <c r="I73" s="16" t="n">
        <v>29.28</v>
      </c>
      <c r="J73" s="16" t="n">
        <v>29.68</v>
      </c>
      <c r="K73" s="16" t="n">
        <v>30.08</v>
      </c>
      <c r="L73" s="16" t="n">
        <v>30.48</v>
      </c>
      <c r="M73" s="16" t="n">
        <v>30.88</v>
      </c>
      <c r="N73" s="16" t="n">
        <v>31.28</v>
      </c>
      <c r="O73" s="16" t="n">
        <v>31.68</v>
      </c>
      <c r="P73" s="16" t="n">
        <v>32.08</v>
      </c>
      <c r="Q73" s="17">
        <f t="shared" si="4"/>
        <v>0</v>
      </c>
      <c r="R73" s="26"/>
      <c r="S73" s="131"/>
      <c r="T73" s="25"/>
      <c r="U73" s="26"/>
    </row>
    <row r="74" spans="1:21">
      <c r="A74" s="131" t="s">
        <v>484</v>
      </c>
      <c r="B74" s="131"/>
      <c r="C74" s="131"/>
      <c r="D74" s="20" t="s">
        <v>654</v>
      </c>
      <c r="E74" s="180"/>
      <c r="F74" s="67" t="s">
        <v>288</v>
      </c>
      <c r="G74" s="16" t="n">
        <v>35.28</v>
      </c>
      <c r="H74" s="16" t="n">
        <v>35.78</v>
      </c>
      <c r="I74" s="16" t="n">
        <v>36.28</v>
      </c>
      <c r="J74" s="16" t="n">
        <v>36.78</v>
      </c>
      <c r="K74" s="16" t="n">
        <v>37.28</v>
      </c>
      <c r="L74" s="16" t="n">
        <v>37.78</v>
      </c>
      <c r="M74" s="16" t="n">
        <v>38.28</v>
      </c>
      <c r="N74" s="16" t="n">
        <v>38.78</v>
      </c>
      <c r="O74" s="16" t="n">
        <v>39.28</v>
      </c>
      <c r="P74" s="16" t="n">
        <v>39.78</v>
      </c>
      <c r="Q74" s="17">
        <f t="shared" si="4"/>
        <v>0</v>
      </c>
      <c r="R74" s="26"/>
      <c r="S74" s="131"/>
      <c r="T74" s="25"/>
      <c r="U74" s="26"/>
    </row>
    <row r="75" spans="1:24">
      <c r="A75" s="131" t="s">
        <v>485</v>
      </c>
      <c r="B75" s="131"/>
      <c r="C75" s="131"/>
      <c r="D75" s="20" t="s">
        <v>654</v>
      </c>
      <c r="E75" s="180"/>
      <c r="F75" s="67" t="s">
        <v>289</v>
      </c>
      <c r="G75" s="16" t="n">
        <v>42.08</v>
      </c>
      <c r="H75" s="16" t="n">
        <v>42.68</v>
      </c>
      <c r="I75" s="16" t="n">
        <v>43.28</v>
      </c>
      <c r="J75" s="16" t="n">
        <v>43.88</v>
      </c>
      <c r="K75" s="16" t="n">
        <v>44.48</v>
      </c>
      <c r="L75" s="16" t="n">
        <v>45.08</v>
      </c>
      <c r="M75" s="16" t="n">
        <v>45.68</v>
      </c>
      <c r="N75" s="16" t="n">
        <v>46.28</v>
      </c>
      <c r="O75" s="16" t="n">
        <v>46.88</v>
      </c>
      <c r="P75" s="16" t="n">
        <v>47.48</v>
      </c>
      <c r="Q75" s="17">
        <f t="shared" si="4"/>
        <v>0</v>
      </c>
      <c r="R75" s="26"/>
      <c r="S75" s="131"/>
      <c r="T75" s="25"/>
      <c r="U75" s="26"/>
    </row>
    <row r="76" spans="1:24">
      <c r="A76" s="131" t="s">
        <v>486</v>
      </c>
      <c r="B76" s="131"/>
      <c r="C76" s="131"/>
      <c r="D76" s="20" t="s">
        <v>654</v>
      </c>
      <c r="E76" s="180"/>
      <c r="F76" s="67" t="s">
        <v>290</v>
      </c>
      <c r="G76" s="16" t="n">
        <v>48.88</v>
      </c>
      <c r="H76" s="16" t="n">
        <v>49.58</v>
      </c>
      <c r="I76" s="16" t="n">
        <v>50.28</v>
      </c>
      <c r="J76" s="16" t="n">
        <v>50.98</v>
      </c>
      <c r="K76" s="16" t="n">
        <v>51.68</v>
      </c>
      <c r="L76" s="16" t="n">
        <v>52.38</v>
      </c>
      <c r="M76" s="16" t="n">
        <v>53.08</v>
      </c>
      <c r="N76" s="16" t="n">
        <v>53.78</v>
      </c>
      <c r="O76" s="16" t="n">
        <v>54.48</v>
      </c>
      <c r="P76" s="16" t="n">
        <v>55.18</v>
      </c>
      <c r="Q76" s="17">
        <f t="shared" si="4"/>
        <v>0</v>
      </c>
      <c r="R76" s="26"/>
      <c r="S76" s="131"/>
      <c r="T76" s="25"/>
      <c r="U76" s="26"/>
    </row>
    <row r="77" spans="1:24">
      <c r="A77" s="131" t="s">
        <v>487</v>
      </c>
      <c r="B77" s="131"/>
      <c r="C77" s="131"/>
      <c r="D77" s="20" t="s">
        <v>654</v>
      </c>
      <c r="E77" s="180"/>
      <c r="F77" s="67" t="s">
        <v>291</v>
      </c>
      <c r="G77" s="16" t="n">
        <v>55.68</v>
      </c>
      <c r="H77" s="16" t="n">
        <v>56.48</v>
      </c>
      <c r="I77" s="16" t="n">
        <v>57.28</v>
      </c>
      <c r="J77" s="16" t="n">
        <v>58.08</v>
      </c>
      <c r="K77" s="16" t="n">
        <v>58.88</v>
      </c>
      <c r="L77" s="16" t="n">
        <v>59.68</v>
      </c>
      <c r="M77" s="16" t="n">
        <v>60.48</v>
      </c>
      <c r="N77" s="16" t="n">
        <v>61.28</v>
      </c>
      <c r="O77" s="16" t="n">
        <v>62.08</v>
      </c>
      <c r="P77" s="16" t="n">
        <v>62.88</v>
      </c>
      <c r="Q77" s="17">
        <f t="shared" si="4"/>
        <v>0</v>
      </c>
      <c r="R77" s="26"/>
      <c r="S77" s="131"/>
      <c r="T77" s="25"/>
      <c r="U77" s="26"/>
    </row>
    <row r="78" spans="1:24">
      <c r="A78" s="131" t="s">
        <v>488</v>
      </c>
      <c r="B78" s="131"/>
      <c r="C78" s="131"/>
      <c r="D78" s="20" t="s">
        <v>654</v>
      </c>
      <c r="E78" s="180"/>
      <c r="F78" s="67" t="s">
        <v>292</v>
      </c>
      <c r="G78" s="16" t="n">
        <v>62.48</v>
      </c>
      <c r="H78" s="16" t="n">
        <v>63.38</v>
      </c>
      <c r="I78" s="16" t="n">
        <v>64.28</v>
      </c>
      <c r="J78" s="16" t="n">
        <v>65.18</v>
      </c>
      <c r="K78" s="16" t="n">
        <v>66.08</v>
      </c>
      <c r="L78" s="16" t="n">
        <v>66.98</v>
      </c>
      <c r="M78" s="16" t="n">
        <v>67.88</v>
      </c>
      <c r="N78" s="16" t="n">
        <v>68.78</v>
      </c>
      <c r="O78" s="16" t="n">
        <v>69.68</v>
      </c>
      <c r="P78" s="16" t="n">
        <v>70.58</v>
      </c>
      <c r="Q78" s="17">
        <f t="shared" si="4"/>
        <v>0</v>
      </c>
      <c r="R78" s="26"/>
      <c r="S78" s="131"/>
      <c r="T78" s="25"/>
      <c r="U78" s="26"/>
    </row>
    <row r="79" spans="1:24">
      <c r="A79" s="131" t="s">
        <v>574</v>
      </c>
      <c r="B79" s="131"/>
      <c r="C79" s="131"/>
      <c r="D79" s="20" t="s">
        <v>654</v>
      </c>
      <c r="E79" s="180"/>
      <c r="F79" s="67" t="s">
        <v>283</v>
      </c>
      <c r="G79" s="17">
        <f>SUM(G89:G100)</f>
        <v>0</v>
      </c>
      <c r="H79" s="17">
        <f t="shared" ref="H79:P79" si="5">SUM(H89:H100)</f>
        <v>0</v>
      </c>
      <c r="I79" s="17">
        <f t="shared" si="5"/>
        <v>0</v>
      </c>
      <c r="J79" s="17">
        <f t="shared" si="5"/>
        <v>0</v>
      </c>
      <c r="K79" s="17">
        <f t="shared" si="5"/>
        <v>0</v>
      </c>
      <c r="L79" s="17">
        <f t="shared" si="5"/>
        <v>0</v>
      </c>
      <c r="M79" s="17">
        <f t="shared" si="5"/>
        <v>0</v>
      </c>
      <c r="N79" s="17">
        <f t="shared" si="5"/>
        <v>0</v>
      </c>
      <c r="O79" s="17">
        <f t="shared" si="5"/>
        <v>0</v>
      </c>
      <c r="P79" s="17">
        <f t="shared" si="5"/>
        <v>0</v>
      </c>
      <c r="Q79" s="17">
        <f t="shared" si="4"/>
        <v>0</v>
      </c>
      <c r="R79" s="26"/>
      <c r="S79" s="131"/>
      <c r="T79" s="25"/>
      <c r="U79" s="26"/>
    </row>
    <row r="80" spans="1:24" ht="15" hidden="1" customHeight="1">
      <c r="A80" s="131"/>
      <c r="B80" s="131"/>
      <c r="C80" s="131" t="s">
        <v>971</v>
      </c>
      <c r="D80" s="25"/>
      <c r="E80" s="25"/>
      <c r="F80" s="26"/>
      <c r="G80" s="26"/>
      <c r="H80" s="26"/>
      <c r="I80" s="26"/>
      <c r="J80" s="26"/>
      <c r="K80" s="26"/>
      <c r="L80" s="26"/>
      <c r="M80" s="26"/>
      <c r="N80" s="26"/>
      <c r="O80" s="26"/>
      <c r="P80" s="26"/>
      <c r="Q80" s="26"/>
      <c r="R80" s="26"/>
      <c r="S80" s="131"/>
      <c r="T80" s="25"/>
      <c r="U80" s="26"/>
    </row>
    <row r="81" spans="1:24" ht="15" hidden="1" customHeight="1">
      <c r="A81" s="131"/>
      <c r="B81" s="131"/>
      <c r="C81" s="131" t="s">
        <v>974</v>
      </c>
      <c r="D81" s="131"/>
      <c r="E81" s="131"/>
      <c r="F81" s="131"/>
      <c r="G81" s="131"/>
      <c r="H81" s="131"/>
      <c r="I81" s="131"/>
      <c r="J81" s="131"/>
      <c r="K81" s="131"/>
      <c r="L81" s="131"/>
      <c r="M81" s="131"/>
      <c r="N81" s="131"/>
      <c r="O81" s="131"/>
      <c r="P81" s="131"/>
      <c r="Q81" s="131"/>
      <c r="R81" s="131"/>
      <c r="S81" s="131" t="s">
        <v>975</v>
      </c>
      <c r="T81" s="25"/>
      <c r="U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543</v>
      </c>
      <c r="D83" s="131"/>
      <c r="E83" s="131"/>
      <c r="F83" s="131"/>
      <c r="G83" s="131"/>
      <c r="H83" s="131"/>
      <c r="I83" s="131"/>
      <c r="J83" s="131"/>
      <c r="K83" s="131"/>
      <c r="L83" s="131"/>
      <c r="M83" s="131"/>
      <c r="N83" s="131"/>
      <c r="O83" s="131"/>
      <c r="P83" s="131"/>
      <c r="Q83" s="131"/>
      <c r="R83" s="131"/>
      <c r="S83" s="131"/>
      <c r="T83" s="25"/>
      <c r="U83" s="25"/>
      <c r="V83" s="25"/>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25"/>
      <c r="U84" s="25"/>
      <c r="V84" s="25"/>
      <c r="W84" s="25"/>
      <c r="X84" s="26"/>
    </row>
    <row r="85" spans="1:24" ht="15" hidden="1" customHeight="1">
      <c r="A85" s="131"/>
      <c r="B85" s="131"/>
      <c r="C85" s="131"/>
      <c r="D85" s="131" t="s">
        <v>327</v>
      </c>
      <c r="E85" s="131"/>
      <c r="F85" s="131" t="s">
        <v>544</v>
      </c>
      <c r="G85" s="131" t="s">
        <v>234</v>
      </c>
      <c r="H85" s="131" t="s">
        <v>235</v>
      </c>
      <c r="I85" s="131" t="s">
        <v>236</v>
      </c>
      <c r="J85" s="131" t="s">
        <v>237</v>
      </c>
      <c r="K85" s="131" t="s">
        <v>238</v>
      </c>
      <c r="L85" s="131" t="s">
        <v>239</v>
      </c>
      <c r="M85" s="131" t="s">
        <v>240</v>
      </c>
      <c r="N85" s="131" t="s">
        <v>241</v>
      </c>
      <c r="O85" s="131" t="s">
        <v>243</v>
      </c>
      <c r="P85" s="131" t="s">
        <v>244</v>
      </c>
      <c r="Q85" s="131" t="s">
        <v>245</v>
      </c>
      <c r="R85" s="131"/>
      <c r="S85" s="131"/>
      <c r="T85" s="25"/>
      <c r="U85" s="25"/>
      <c r="V85" s="25"/>
      <c r="W85" s="25"/>
      <c r="X85" s="26"/>
    </row>
    <row r="86" spans="1:24" ht="15" hidden="1" customHeight="1">
      <c r="A86" s="131"/>
      <c r="B86" s="131"/>
      <c r="C86" s="131" t="s">
        <v>972</v>
      </c>
      <c r="D86" s="131" t="s">
        <v>284</v>
      </c>
      <c r="E86" s="131" t="s">
        <v>976</v>
      </c>
      <c r="F86" s="131" t="s">
        <v>284</v>
      </c>
      <c r="G86" s="131"/>
      <c r="H86" s="131"/>
      <c r="I86" s="131"/>
      <c r="J86" s="131"/>
      <c r="K86" s="131"/>
      <c r="L86" s="131"/>
      <c r="M86" s="131"/>
      <c r="N86" s="131"/>
      <c r="O86" s="131"/>
      <c r="P86" s="131"/>
      <c r="Q86" s="131"/>
      <c r="R86" s="131" t="s">
        <v>971</v>
      </c>
      <c r="S86" s="131" t="s">
        <v>973</v>
      </c>
      <c r="T86" s="25"/>
      <c r="U86" s="25"/>
      <c r="V86" s="25"/>
      <c r="W86" s="25"/>
      <c r="X86" s="26"/>
    </row>
    <row r="87" spans="1:24" ht="15" hidden="1" customHeight="1">
      <c r="A87" s="131"/>
      <c r="B87" s="131"/>
      <c r="C87" s="131" t="s">
        <v>268</v>
      </c>
      <c r="D87" s="13"/>
      <c r="E87" s="13"/>
      <c r="F87" s="18" t="s">
        <v>267</v>
      </c>
      <c r="G87" s="19" t="s">
        <v>799</v>
      </c>
      <c r="H87" s="19" t="s">
        <v>799</v>
      </c>
      <c r="I87" s="19" t="s">
        <v>799</v>
      </c>
      <c r="J87" s="19" t="s">
        <v>799</v>
      </c>
      <c r="K87" s="19" t="s">
        <v>799</v>
      </c>
      <c r="L87" s="19" t="s">
        <v>799</v>
      </c>
      <c r="M87" s="19" t="s">
        <v>799</v>
      </c>
      <c r="N87" s="19" t="s">
        <v>799</v>
      </c>
      <c r="O87" s="19" t="s">
        <v>799</v>
      </c>
      <c r="P87" s="19" t="s">
        <v>799</v>
      </c>
      <c r="Q87" s="19" t="s">
        <v>799</v>
      </c>
      <c r="R87" s="13"/>
      <c r="S87" s="131"/>
      <c r="T87" s="25"/>
      <c r="U87" s="25"/>
      <c r="V87" s="25"/>
      <c r="W87" s="25"/>
      <c r="X87" s="26"/>
    </row>
    <row r="88" spans="1:24" ht="15" hidden="1" customHeight="1">
      <c r="A88" s="131"/>
      <c r="B88" s="131"/>
      <c r="C88" s="131" t="s">
        <v>971</v>
      </c>
      <c r="D88" s="13"/>
      <c r="E88" s="13"/>
      <c r="F88" s="13"/>
      <c r="G88" s="13"/>
      <c r="H88" s="13"/>
      <c r="I88" s="13"/>
      <c r="J88" s="13"/>
      <c r="K88" s="13"/>
      <c r="L88" s="13"/>
      <c r="M88" s="13"/>
      <c r="N88" s="13"/>
      <c r="O88" s="13"/>
      <c r="P88" s="13"/>
      <c r="Q88" s="13"/>
      <c r="R88" s="13"/>
      <c r="S88" s="131"/>
      <c r="T88" s="25"/>
      <c r="U88" s="25"/>
      <c r="V88" s="25"/>
      <c r="W88" s="25"/>
      <c r="X88" s="26"/>
    </row>
    <row r="89" spans="1:24" ht="15" customHeight="1">
      <c r="A89" s="131" t="s">
        <v>574</v>
      </c>
      <c r="B89" s="131"/>
      <c r="C89" s="136"/>
      <c r="D89" s="20" t="s">
        <v>654</v>
      </c>
      <c r="E89" s="11"/>
      <c r="F89" s="20" t="s">
        <v>1334</v>
      </c>
      <c r="G89" s="16" t="n">
        <v>38.68</v>
      </c>
      <c r="H89" s="16" t="n">
        <v>39.78</v>
      </c>
      <c r="I89" s="16" t="n">
        <v>40.88</v>
      </c>
      <c r="J89" s="16" t="n">
        <v>41.98</v>
      </c>
      <c r="K89" s="16" t="n">
        <v>43.08</v>
      </c>
      <c r="L89" s="16" t="n">
        <v>44.18</v>
      </c>
      <c r="M89" s="16" t="n">
        <v>45.28</v>
      </c>
      <c r="N89" s="16" t="n">
        <v>46.38</v>
      </c>
      <c r="O89" s="16" t="n">
        <v>47.48</v>
      </c>
      <c r="P89" s="16" t="n">
        <v>48.58</v>
      </c>
      <c r="Q89" s="17">
        <f>G89+H89+I89+J89+K89+L89+M89+N89+O89+P89</f>
        <v>0</v>
      </c>
      <c r="R89" s="13"/>
      <c r="S89" s="131"/>
      <c r="T89" s="25"/>
      <c r="U89" s="25"/>
      <c r="V89" s="25"/>
      <c r="W89" s="25"/>
      <c r="X89" s="26"/>
    </row>
    <row r="90" ht="15.0" customHeight="true" hidden="false">
      <c r="A90" s="131" t="s">
        <v>574</v>
      </c>
      <c r="B90" s="131"/>
      <c r="C90" s="136"/>
      <c r="D90" s="20" t="s">
        <v>654</v>
      </c>
      <c r="E90" s="11"/>
      <c r="F90" s="20" t="s">
        <v>1324</v>
      </c>
      <c r="G90" s="16" t="n">
        <v>42.08</v>
      </c>
      <c r="H90" s="16" t="n">
        <v>43.28</v>
      </c>
      <c r="I90" s="16" t="n">
        <v>44.48</v>
      </c>
      <c r="J90" s="16" t="n">
        <v>45.68</v>
      </c>
      <c r="K90" s="16" t="n">
        <v>46.88</v>
      </c>
      <c r="L90" s="16" t="n">
        <v>48.08</v>
      </c>
      <c r="M90" s="16" t="n">
        <v>49.28</v>
      </c>
      <c r="N90" s="16" t="n">
        <v>50.48</v>
      </c>
      <c r="O90" s="16" t="n">
        <v>51.68</v>
      </c>
      <c r="P90" s="16" t="n">
        <v>52.88</v>
      </c>
      <c r="Q90" s="17">
        <f>G90+H90+I90+J90+K90+L90+M90+N90+O90+P90</f>
      </c>
      <c r="R90" s="13"/>
      <c r="S90" s="131"/>
      <c r="T90" s="25"/>
      <c r="U90" s="25"/>
      <c r="V90" s="25"/>
      <c r="W90" s="25"/>
      <c r="X90" s="26"/>
    </row>
    <row r="91" ht="15.0" customHeight="true" hidden="false">
      <c r="A91" s="131" t="s">
        <v>574</v>
      </c>
      <c r="B91" s="131"/>
      <c r="C91" s="136"/>
      <c r="D91" s="20" t="s">
        <v>654</v>
      </c>
      <c r="E91" s="11"/>
      <c r="F91" s="20" t="s">
        <v>1325</v>
      </c>
      <c r="G91" s="16" t="n">
        <v>21.68</v>
      </c>
      <c r="H91" s="16" t="n">
        <v>22.28</v>
      </c>
      <c r="I91" s="16" t="n">
        <v>22.88</v>
      </c>
      <c r="J91" s="16" t="n">
        <v>23.48</v>
      </c>
      <c r="K91" s="16" t="n">
        <v>24.08</v>
      </c>
      <c r="L91" s="16" t="n">
        <v>24.68</v>
      </c>
      <c r="M91" s="16" t="n">
        <v>25.28</v>
      </c>
      <c r="N91" s="16" t="n">
        <v>25.88</v>
      </c>
      <c r="O91" s="16" t="n">
        <v>26.48</v>
      </c>
      <c r="P91" s="16" t="n">
        <v>27.08</v>
      </c>
      <c r="Q91" s="17">
        <f>G91+H91+I91+J91+K91+L91+M91+N91+O91+P91</f>
      </c>
      <c r="R91" s="13"/>
      <c r="S91" s="131"/>
      <c r="T91" s="25"/>
      <c r="U91" s="25"/>
      <c r="V91" s="25"/>
      <c r="W91" s="25"/>
      <c r="X91" s="26"/>
    </row>
    <row r="92" ht="15.0" customHeight="true" hidden="false">
      <c r="A92" s="131" t="s">
        <v>574</v>
      </c>
      <c r="B92" s="131"/>
      <c r="C92" s="136"/>
      <c r="D92" s="20" t="s">
        <v>654</v>
      </c>
      <c r="E92" s="11"/>
      <c r="F92" s="20" t="s">
        <v>1326</v>
      </c>
      <c r="G92" s="16" t="n">
        <v>35.28</v>
      </c>
      <c r="H92" s="16" t="n">
        <v>36.28</v>
      </c>
      <c r="I92" s="16" t="n">
        <v>37.28</v>
      </c>
      <c r="J92" s="16" t="n">
        <v>38.28</v>
      </c>
      <c r="K92" s="16" t="n">
        <v>39.28</v>
      </c>
      <c r="L92" s="16" t="n">
        <v>40.28</v>
      </c>
      <c r="M92" s="16" t="n">
        <v>41.28</v>
      </c>
      <c r="N92" s="16" t="n">
        <v>42.28</v>
      </c>
      <c r="O92" s="16" t="n">
        <v>43.28</v>
      </c>
      <c r="P92" s="16" t="n">
        <v>44.28</v>
      </c>
      <c r="Q92" s="17">
        <f>G92+H92+I92+J92+K92+L92+M92+N92+O92+P92</f>
      </c>
      <c r="R92" s="13"/>
      <c r="S92" s="131"/>
      <c r="T92" s="25"/>
      <c r="U92" s="25"/>
      <c r="V92" s="25"/>
      <c r="W92" s="25"/>
      <c r="X92" s="26"/>
    </row>
    <row r="93" ht="15.0" customHeight="true" hidden="false">
      <c r="A93" s="131" t="s">
        <v>574</v>
      </c>
      <c r="B93" s="131"/>
      <c r="C93" s="136"/>
      <c r="D93" s="20" t="s">
        <v>654</v>
      </c>
      <c r="E93" s="11"/>
      <c r="F93" s="20" t="s">
        <v>1327</v>
      </c>
      <c r="G93" s="16" t="n">
        <v>14.88</v>
      </c>
      <c r="H93" s="16" t="n">
        <v>15.28</v>
      </c>
      <c r="I93" s="16" t="n">
        <v>15.68</v>
      </c>
      <c r="J93" s="16" t="n">
        <v>16.08</v>
      </c>
      <c r="K93" s="16" t="n">
        <v>16.48</v>
      </c>
      <c r="L93" s="16" t="n">
        <v>16.88</v>
      </c>
      <c r="M93" s="16" t="n">
        <v>17.28</v>
      </c>
      <c r="N93" s="16" t="n">
        <v>17.68</v>
      </c>
      <c r="O93" s="16" t="n">
        <v>18.08</v>
      </c>
      <c r="P93" s="16" t="n">
        <v>18.48</v>
      </c>
      <c r="Q93" s="17">
        <f>G93+H93+I93+J93+K93+L93+M93+N93+O93+P93</f>
      </c>
      <c r="R93" s="13"/>
      <c r="S93" s="131"/>
      <c r="T93" s="25"/>
      <c r="U93" s="25"/>
      <c r="V93" s="25"/>
      <c r="W93" s="25"/>
      <c r="X93" s="26"/>
    </row>
    <row r="94" ht="15.0" customHeight="true" hidden="false">
      <c r="A94" s="131" t="s">
        <v>574</v>
      </c>
      <c r="B94" s="131"/>
      <c r="C94" s="136"/>
      <c r="D94" s="20" t="s">
        <v>654</v>
      </c>
      <c r="E94" s="11"/>
      <c r="F94" s="20" t="s">
        <v>1328</v>
      </c>
      <c r="G94" s="16" t="n">
        <v>28.48</v>
      </c>
      <c r="H94" s="16" t="n">
        <v>29.28</v>
      </c>
      <c r="I94" s="16" t="n">
        <v>30.08</v>
      </c>
      <c r="J94" s="16" t="n">
        <v>30.88</v>
      </c>
      <c r="K94" s="16" t="n">
        <v>31.68</v>
      </c>
      <c r="L94" s="16" t="n">
        <v>32.48</v>
      </c>
      <c r="M94" s="16" t="n">
        <v>33.28</v>
      </c>
      <c r="N94" s="16" t="n">
        <v>34.08</v>
      </c>
      <c r="O94" s="16" t="n">
        <v>34.88</v>
      </c>
      <c r="P94" s="16" t="n">
        <v>35.68</v>
      </c>
      <c r="Q94" s="17">
        <f>G94+H94+I94+J94+K94+L94+M94+N94+O94+P94</f>
      </c>
      <c r="R94" s="13"/>
      <c r="S94" s="131"/>
      <c r="T94" s="25"/>
      <c r="U94" s="25"/>
      <c r="V94" s="25"/>
      <c r="W94" s="25"/>
      <c r="X94" s="26"/>
    </row>
    <row r="95" ht="15.0" customHeight="true" hidden="false">
      <c r="A95" s="131" t="s">
        <v>574</v>
      </c>
      <c r="B95" s="131"/>
      <c r="C95" s="136"/>
      <c r="D95" s="20" t="s">
        <v>654</v>
      </c>
      <c r="E95" s="11"/>
      <c r="F95" s="20" t="s">
        <v>1329</v>
      </c>
      <c r="G95" s="16" t="n">
        <v>18.28</v>
      </c>
      <c r="H95" s="16" t="n">
        <v>18.78</v>
      </c>
      <c r="I95" s="16" t="n">
        <v>19.28</v>
      </c>
      <c r="J95" s="16" t="n">
        <v>19.78</v>
      </c>
      <c r="K95" s="16" t="n">
        <v>20.28</v>
      </c>
      <c r="L95" s="16" t="n">
        <v>20.78</v>
      </c>
      <c r="M95" s="16" t="n">
        <v>21.28</v>
      </c>
      <c r="N95" s="16" t="n">
        <v>21.78</v>
      </c>
      <c r="O95" s="16" t="n">
        <v>22.28</v>
      </c>
      <c r="P95" s="16" t="n">
        <v>22.78</v>
      </c>
      <c r="Q95" s="17">
        <f>G95+H95+I95+J95+K95+L95+M95+N95+O95+P95</f>
      </c>
      <c r="R95" s="13"/>
      <c r="S95" s="131"/>
      <c r="T95" s="25"/>
      <c r="U95" s="25"/>
      <c r="V95" s="25"/>
      <c r="W95" s="25"/>
      <c r="X95" s="26"/>
    </row>
    <row r="96" ht="15.0" customHeight="true" hidden="false">
      <c r="A96" s="131" t="s">
        <v>574</v>
      </c>
      <c r="B96" s="131"/>
      <c r="C96" s="136"/>
      <c r="D96" s="20" t="s">
        <v>654</v>
      </c>
      <c r="E96" s="11"/>
      <c r="F96" s="20" t="s">
        <v>1330</v>
      </c>
      <c r="G96" s="16" t="n">
        <v>31.88</v>
      </c>
      <c r="H96" s="16" t="n">
        <v>32.78</v>
      </c>
      <c r="I96" s="16" t="n">
        <v>33.68</v>
      </c>
      <c r="J96" s="16" t="n">
        <v>34.58</v>
      </c>
      <c r="K96" s="16" t="n">
        <v>35.48</v>
      </c>
      <c r="L96" s="16" t="n">
        <v>36.38</v>
      </c>
      <c r="M96" s="16" t="n">
        <v>37.28</v>
      </c>
      <c r="N96" s="16" t="n">
        <v>38.18</v>
      </c>
      <c r="O96" s="16" t="n">
        <v>39.08</v>
      </c>
      <c r="P96" s="16" t="n">
        <v>39.98</v>
      </c>
      <c r="Q96" s="17">
        <f>G96+H96+I96+J96+K96+L96+M96+N96+O96+P96</f>
      </c>
      <c r="R96" s="13"/>
      <c r="S96" s="131"/>
      <c r="T96" s="25"/>
      <c r="U96" s="25"/>
      <c r="V96" s="25"/>
      <c r="W96" s="25"/>
      <c r="X96" s="26"/>
    </row>
    <row r="97" ht="15.0" customHeight="true" hidden="false">
      <c r="A97" s="131" t="s">
        <v>574</v>
      </c>
      <c r="B97" s="131"/>
      <c r="C97" s="136"/>
      <c r="D97" s="20" t="s">
        <v>654</v>
      </c>
      <c r="E97" s="11"/>
      <c r="F97" s="20" t="s">
        <v>1331</v>
      </c>
      <c r="G97" s="16" t="n">
        <v>25.08</v>
      </c>
      <c r="H97" s="16" t="n">
        <v>25.78</v>
      </c>
      <c r="I97" s="16" t="n">
        <v>26.48</v>
      </c>
      <c r="J97" s="16" t="n">
        <v>27.18</v>
      </c>
      <c r="K97" s="16" t="n">
        <v>27.88</v>
      </c>
      <c r="L97" s="16" t="n">
        <v>28.58</v>
      </c>
      <c r="M97" s="16" t="n">
        <v>29.28</v>
      </c>
      <c r="N97" s="16" t="n">
        <v>29.98</v>
      </c>
      <c r="O97" s="16" t="n">
        <v>30.68</v>
      </c>
      <c r="P97" s="16" t="n">
        <v>31.38</v>
      </c>
      <c r="Q97" s="17">
        <f>G97+H97+I97+J97+K97+L97+M97+N97+O97+P97</f>
      </c>
      <c r="R97" s="13"/>
      <c r="S97" s="131"/>
      <c r="T97" s="25"/>
      <c r="U97" s="25"/>
      <c r="V97" s="25"/>
      <c r="W97" s="25"/>
      <c r="X97" s="26"/>
    </row>
    <row r="98" ht="15.0" customHeight="true" hidden="false">
      <c r="A98" s="131" t="s">
        <v>574</v>
      </c>
      <c r="B98" s="131"/>
      <c r="C98" s="136"/>
      <c r="D98" s="20" t="s">
        <v>654</v>
      </c>
      <c r="E98" s="11"/>
      <c r="F98" s="20" t="s">
        <v>1372</v>
      </c>
      <c r="G98" s="16" t="n">
        <v>69.64</v>
      </c>
      <c r="H98" s="16" t="n">
        <v>78.96</v>
      </c>
      <c r="I98" s="16" t="n">
        <v>88.28</v>
      </c>
      <c r="J98" s="16" t="n">
        <v>97.6</v>
      </c>
      <c r="K98" s="16" t="n">
        <v>106.91</v>
      </c>
      <c r="L98" s="16" t="n">
        <v>116.23</v>
      </c>
      <c r="M98" s="16" t="n">
        <v>125.55</v>
      </c>
      <c r="N98" s="16" t="n">
        <v>134.87</v>
      </c>
      <c r="O98" s="16" t="n">
        <v>144.19</v>
      </c>
      <c r="P98" s="16" t="n">
        <v>153.51</v>
      </c>
      <c r="Q98" s="17">
        <f>G98+H98+I98+J98+K98+L98+M98+N98+O98+P98</f>
      </c>
      <c r="R98" s="13"/>
      <c r="S98" s="131"/>
      <c r="T98" s="25"/>
      <c r="U98" s="25"/>
      <c r="V98" s="25"/>
      <c r="W98" s="25"/>
      <c r="X98" s="26"/>
    </row>
    <row r="99" ht="15.0" customHeight="true" hidden="false">
      <c r="A99" s="131" t="s">
        <v>574</v>
      </c>
      <c r="B99" s="131"/>
      <c r="C99" s="136"/>
      <c r="D99" s="20" t="s">
        <v>654</v>
      </c>
      <c r="E99" s="11"/>
      <c r="F99" s="20" t="s">
        <v>1333</v>
      </c>
      <c r="G99" s="16" t="n">
        <v>20.26</v>
      </c>
      <c r="H99" s="16" t="n">
        <v>20.82</v>
      </c>
      <c r="I99" s="16" t="n">
        <v>21.38</v>
      </c>
      <c r="J99" s="16" t="n">
        <v>21.94</v>
      </c>
      <c r="K99" s="16" t="n">
        <v>22.5</v>
      </c>
      <c r="L99" s="16" t="n">
        <v>23.05</v>
      </c>
      <c r="M99" s="16" t="n">
        <v>23.61</v>
      </c>
      <c r="N99" s="16" t="n">
        <v>24.17</v>
      </c>
      <c r="O99" s="16" t="n">
        <v>24.73</v>
      </c>
      <c r="P99" s="16" t="n">
        <v>25.29</v>
      </c>
      <c r="Q99" s="17">
        <f>G99+H99+I99+J99+K99+L99+M99+N99+O99+P99</f>
      </c>
      <c r="R99" s="13"/>
      <c r="S99" s="131"/>
      <c r="T99" s="25"/>
      <c r="U99" s="25"/>
      <c r="V99" s="25"/>
      <c r="W99" s="25"/>
      <c r="X99" s="26"/>
    </row>
    <row r="100" spans="1:24" ht="15" customHeight="1">
      <c r="A100" s="131"/>
      <c r="B100" s="131"/>
      <c r="C100" s="131" t="s">
        <v>971</v>
      </c>
      <c r="D100" s="13"/>
      <c r="E100" s="157" t="s">
        <v>559</v>
      </c>
      <c r="F100" s="158"/>
      <c r="G100" s="158"/>
      <c r="H100" s="158"/>
      <c r="I100" s="158"/>
      <c r="J100" s="158"/>
      <c r="K100" s="158"/>
      <c r="L100" s="158"/>
      <c r="M100" s="158"/>
      <c r="N100" s="158"/>
      <c r="O100" s="158"/>
      <c r="P100" s="158"/>
      <c r="Q100" s="159"/>
      <c r="R100" s="13"/>
      <c r="S100" s="131"/>
      <c r="T100" s="25"/>
      <c r="U100" s="25"/>
      <c r="V100" s="25"/>
      <c r="W100" s="25"/>
      <c r="X100" s="26"/>
    </row>
    <row r="101" spans="1:24" ht="15" hidden="1" customHeight="1">
      <c r="A101" s="131"/>
      <c r="B101" s="131"/>
      <c r="C101" s="131" t="s">
        <v>974</v>
      </c>
      <c r="D101" s="131"/>
      <c r="E101" s="131"/>
      <c r="F101" s="131"/>
      <c r="G101" s="131"/>
      <c r="H101" s="131"/>
      <c r="I101" s="131"/>
      <c r="J101" s="131"/>
      <c r="K101" s="131"/>
      <c r="L101" s="131"/>
      <c r="M101" s="131"/>
      <c r="N101" s="131"/>
      <c r="O101" s="131"/>
      <c r="P101" s="131"/>
      <c r="Q101" s="131"/>
      <c r="R101" s="131"/>
      <c r="S101" s="131" t="s">
        <v>975</v>
      </c>
      <c r="T101" s="25"/>
      <c r="U101" s="25"/>
      <c r="V101" s="25"/>
      <c r="W101" s="25"/>
      <c r="X101" s="26"/>
    </row>
    <row r="102" spans="1:24" ht="15" hidden="1" customHeight="1">
      <c r="A102" s="13"/>
      <c r="B102" s="13"/>
      <c r="C102" s="13"/>
      <c r="D102" s="13"/>
      <c r="E102" s="13"/>
      <c r="F102" s="13"/>
      <c r="G102" s="13"/>
      <c r="H102" s="13"/>
      <c r="I102" s="13"/>
      <c r="J102" s="13"/>
      <c r="K102" s="13"/>
      <c r="L102" s="13"/>
      <c r="M102" s="13"/>
      <c r="N102" s="13"/>
      <c r="O102" s="13"/>
      <c r="P102" s="13"/>
      <c r="Q102" s="13"/>
      <c r="R102" s="13"/>
      <c r="S102" s="13"/>
      <c r="T102" s="25"/>
      <c r="U102" s="26"/>
    </row>
    <row r="103" spans="1:24" ht="15" hidden="1" customHeight="1">
      <c r="A103" s="131"/>
      <c r="B103" s="131"/>
      <c r="C103" s="131" t="s">
        <v>545</v>
      </c>
      <c r="D103" s="131"/>
      <c r="E103" s="131"/>
      <c r="F103" s="131"/>
      <c r="G103" s="131"/>
      <c r="H103" s="131"/>
      <c r="I103" s="131"/>
      <c r="J103" s="131"/>
      <c r="K103" s="131"/>
      <c r="L103" s="131"/>
      <c r="M103" s="131"/>
      <c r="N103" s="131"/>
      <c r="O103" s="131"/>
      <c r="P103" s="131"/>
      <c r="Q103" s="131"/>
      <c r="R103" s="131"/>
      <c r="S103" s="131"/>
      <c r="T103" s="13"/>
      <c r="U103" s="13"/>
      <c r="V103" s="13"/>
      <c r="W103" s="25"/>
      <c r="X103" s="26"/>
    </row>
    <row r="104" spans="1:24" ht="15" hidden="1" customHeight="1">
      <c r="A104" s="131"/>
      <c r="B104" s="131"/>
      <c r="C104" s="131"/>
      <c r="D104" s="131"/>
      <c r="E104" s="131"/>
      <c r="F104" s="131"/>
      <c r="G104" s="131"/>
      <c r="H104" s="131"/>
      <c r="I104" s="131"/>
      <c r="J104" s="131"/>
      <c r="K104" s="131"/>
      <c r="L104" s="131"/>
      <c r="M104" s="131"/>
      <c r="N104" s="131"/>
      <c r="O104" s="131"/>
      <c r="P104" s="131"/>
      <c r="Q104" s="131"/>
      <c r="R104" s="131"/>
      <c r="S104" s="131"/>
      <c r="T104" s="13"/>
      <c r="U104" s="13"/>
      <c r="V104" s="13"/>
      <c r="W104" s="25"/>
      <c r="X104" s="26"/>
    </row>
    <row r="105" spans="1:24" ht="15" hidden="1" customHeight="1">
      <c r="A105" s="131"/>
      <c r="B105" s="131"/>
      <c r="C105" s="131"/>
      <c r="D105" s="131" t="s">
        <v>327</v>
      </c>
      <c r="E105" s="131"/>
      <c r="F105" s="131"/>
      <c r="G105" s="131" t="s">
        <v>234</v>
      </c>
      <c r="H105" s="131" t="s">
        <v>235</v>
      </c>
      <c r="I105" s="131" t="s">
        <v>236</v>
      </c>
      <c r="J105" s="131" t="s">
        <v>237</v>
      </c>
      <c r="K105" s="131" t="s">
        <v>238</v>
      </c>
      <c r="L105" s="131" t="s">
        <v>239</v>
      </c>
      <c r="M105" s="131" t="s">
        <v>240</v>
      </c>
      <c r="N105" s="131" t="s">
        <v>241</v>
      </c>
      <c r="O105" s="131" t="s">
        <v>243</v>
      </c>
      <c r="P105" s="131" t="s">
        <v>244</v>
      </c>
      <c r="Q105" s="131" t="s">
        <v>245</v>
      </c>
      <c r="R105" s="131"/>
      <c r="S105" s="131"/>
      <c r="T105" s="13"/>
      <c r="U105" s="13"/>
      <c r="V105" s="13"/>
      <c r="W105" s="25"/>
      <c r="X105" s="26"/>
    </row>
    <row r="106" spans="1:24" ht="15" hidden="1" customHeight="1">
      <c r="A106" s="131"/>
      <c r="B106" s="131"/>
      <c r="C106" s="131" t="s">
        <v>972</v>
      </c>
      <c r="D106" s="131" t="s">
        <v>284</v>
      </c>
      <c r="E106" s="131" t="s">
        <v>976</v>
      </c>
      <c r="F106" s="131" t="s">
        <v>976</v>
      </c>
      <c r="G106" s="131"/>
      <c r="H106" s="131"/>
      <c r="I106" s="131"/>
      <c r="J106" s="131"/>
      <c r="K106" s="131"/>
      <c r="L106" s="131"/>
      <c r="M106" s="131"/>
      <c r="N106" s="131"/>
      <c r="O106" s="131"/>
      <c r="P106" s="131"/>
      <c r="Q106" s="131"/>
      <c r="R106" s="131" t="s">
        <v>971</v>
      </c>
      <c r="S106" s="131" t="s">
        <v>973</v>
      </c>
      <c r="T106" s="13"/>
      <c r="U106" s="13"/>
      <c r="V106" s="13"/>
      <c r="W106" s="25"/>
      <c r="X106" s="26"/>
    </row>
    <row r="107" spans="1:24" ht="15" hidden="1" customHeight="1">
      <c r="A107" s="131"/>
      <c r="B107" s="131"/>
      <c r="C107" s="131" t="s">
        <v>268</v>
      </c>
      <c r="D107" s="13"/>
      <c r="E107" s="13"/>
      <c r="F107" s="18" t="s">
        <v>267</v>
      </c>
      <c r="G107" s="19" t="s">
        <v>799</v>
      </c>
      <c r="H107" s="19" t="s">
        <v>799</v>
      </c>
      <c r="I107" s="19" t="s">
        <v>799</v>
      </c>
      <c r="J107" s="19" t="s">
        <v>799</v>
      </c>
      <c r="K107" s="19" t="s">
        <v>799</v>
      </c>
      <c r="L107" s="19" t="s">
        <v>799</v>
      </c>
      <c r="M107" s="19" t="s">
        <v>799</v>
      </c>
      <c r="N107" s="19" t="s">
        <v>799</v>
      </c>
      <c r="O107" s="19" t="s">
        <v>799</v>
      </c>
      <c r="P107" s="19" t="s">
        <v>799</v>
      </c>
      <c r="Q107" s="19" t="s">
        <v>799</v>
      </c>
      <c r="R107" s="13"/>
      <c r="S107" s="131"/>
      <c r="T107" s="13"/>
      <c r="U107" s="13"/>
      <c r="V107" s="13"/>
      <c r="W107" s="25"/>
      <c r="X107" s="26"/>
    </row>
    <row r="108" spans="1:24" ht="15" hidden="1" customHeight="1">
      <c r="A108" s="131"/>
      <c r="B108" s="131"/>
      <c r="C108" s="131" t="s">
        <v>971</v>
      </c>
      <c r="D108" s="13"/>
      <c r="E108" s="13"/>
      <c r="F108" s="13"/>
      <c r="G108" s="13"/>
      <c r="H108" s="13"/>
      <c r="I108" s="13"/>
      <c r="J108" s="13"/>
      <c r="K108" s="13"/>
      <c r="L108" s="13"/>
      <c r="M108" s="13"/>
      <c r="N108" s="13"/>
      <c r="O108" s="13"/>
      <c r="P108" s="13"/>
      <c r="Q108" s="13"/>
      <c r="R108" s="13"/>
      <c r="S108" s="131"/>
      <c r="T108" s="13"/>
      <c r="U108" s="13"/>
      <c r="V108" s="13"/>
      <c r="W108" s="25"/>
      <c r="X108" s="26"/>
    </row>
    <row r="109" spans="1:24" ht="15" customHeight="1">
      <c r="A109" s="131" t="s">
        <v>1115</v>
      </c>
      <c r="B109" s="131"/>
      <c r="C109" s="131"/>
      <c r="D109" s="20" t="s">
        <v>654</v>
      </c>
      <c r="E109" s="30">
        <v>3</v>
      </c>
      <c r="F109" s="33" t="s">
        <v>293</v>
      </c>
      <c r="G109" s="32">
        <f>G31+G71</f>
        <v>0</v>
      </c>
      <c r="H109" s="32">
        <f t="shared" ref="H109:Q109" si="6">H31+H71</f>
        <v>0</v>
      </c>
      <c r="I109" s="32">
        <f t="shared" si="6"/>
        <v>0</v>
      </c>
      <c r="J109" s="32">
        <f t="shared" si="6"/>
        <v>0</v>
      </c>
      <c r="K109" s="32">
        <f t="shared" si="6"/>
        <v>0</v>
      </c>
      <c r="L109" s="32">
        <f t="shared" si="6"/>
        <v>0</v>
      </c>
      <c r="M109" s="32">
        <f t="shared" si="6"/>
        <v>0</v>
      </c>
      <c r="N109" s="32">
        <f t="shared" si="6"/>
        <v>0</v>
      </c>
      <c r="O109" s="32">
        <f t="shared" si="6"/>
        <v>0</v>
      </c>
      <c r="P109" s="32">
        <f t="shared" si="6"/>
        <v>0</v>
      </c>
      <c r="Q109" s="32">
        <f t="shared" si="6"/>
        <v>0</v>
      </c>
      <c r="R109" s="13"/>
      <c r="S109" s="131"/>
      <c r="T109" s="13"/>
      <c r="U109" s="13"/>
      <c r="V109" s="13"/>
      <c r="W109" s="25"/>
      <c r="X109" s="26"/>
    </row>
    <row r="110" spans="1:24" ht="15" customHeight="1">
      <c r="A110" s="131" t="s">
        <v>85</v>
      </c>
      <c r="B110" s="131"/>
      <c r="C110" s="131"/>
      <c r="D110" s="20" t="s">
        <v>654</v>
      </c>
      <c r="E110" s="30">
        <v>4</v>
      </c>
      <c r="F110" s="33" t="s">
        <v>555</v>
      </c>
      <c r="G110" s="34" t="n">
        <v>624.79</v>
      </c>
      <c r="H110" s="34" t="n">
        <v>633.79</v>
      </c>
      <c r="I110" s="34" t="n">
        <v>642.79</v>
      </c>
      <c r="J110" s="34" t="n">
        <v>651.79</v>
      </c>
      <c r="K110" s="34" t="n">
        <v>660.79</v>
      </c>
      <c r="L110" s="34" t="n">
        <v>669.79</v>
      </c>
      <c r="M110" s="34" t="n">
        <v>678.79</v>
      </c>
      <c r="N110" s="34" t="n">
        <v>687.79</v>
      </c>
      <c r="O110" s="34" t="n">
        <v>696.79</v>
      </c>
      <c r="P110" s="34" t="n">
        <v>705.79</v>
      </c>
      <c r="Q110" s="32">
        <f>G110+H110+I110+J110+K110+L110+M110+N110+O110+P110</f>
        <v>0</v>
      </c>
      <c r="R110" s="13"/>
      <c r="S110" s="131"/>
      <c r="T110" s="13"/>
      <c r="U110" s="13"/>
      <c r="V110" s="13"/>
      <c r="W110" s="25"/>
      <c r="X110" s="26"/>
    </row>
    <row r="111" spans="1:24" ht="15" customHeight="1">
      <c r="A111" s="131"/>
      <c r="B111" s="131"/>
      <c r="C111" s="131"/>
      <c r="D111" s="20" t="s">
        <v>654</v>
      </c>
      <c r="E111" s="171" t="s">
        <v>329</v>
      </c>
      <c r="F111" s="172"/>
      <c r="G111" s="172"/>
      <c r="H111" s="172"/>
      <c r="I111" s="172"/>
      <c r="J111" s="172"/>
      <c r="K111" s="172"/>
      <c r="L111" s="172"/>
      <c r="M111" s="172"/>
      <c r="N111" s="172"/>
      <c r="O111" s="172"/>
      <c r="P111" s="172"/>
      <c r="Q111" s="173"/>
      <c r="R111" s="13"/>
      <c r="S111" s="131"/>
      <c r="T111" s="13"/>
      <c r="U111" s="13"/>
      <c r="V111" s="13"/>
      <c r="W111" s="25"/>
      <c r="X111" s="26"/>
    </row>
    <row r="112" spans="1:24" ht="15" customHeight="1">
      <c r="A112" s="131"/>
      <c r="B112" s="131"/>
      <c r="C112" s="131"/>
      <c r="D112" s="20" t="s">
        <v>654</v>
      </c>
      <c r="E112" s="171" t="s">
        <v>356</v>
      </c>
      <c r="F112" s="172"/>
      <c r="G112" s="172"/>
      <c r="H112" s="172"/>
      <c r="I112" s="172"/>
      <c r="J112" s="172"/>
      <c r="K112" s="172"/>
      <c r="L112" s="172"/>
      <c r="M112" s="172"/>
      <c r="N112" s="172"/>
      <c r="O112" s="172"/>
      <c r="P112" s="172"/>
      <c r="Q112" s="173"/>
      <c r="R112" s="13"/>
      <c r="S112" s="131"/>
      <c r="T112" s="13"/>
      <c r="U112" s="13"/>
      <c r="V112" s="13"/>
      <c r="W112" s="25"/>
      <c r="X112" s="26"/>
    </row>
    <row r="113" spans="1:24" ht="15" customHeight="1">
      <c r="A113" s="131"/>
      <c r="B113" s="131"/>
      <c r="C113" s="131" t="s">
        <v>971</v>
      </c>
      <c r="D113" s="13"/>
      <c r="E113" s="13"/>
      <c r="F113" s="13"/>
      <c r="G113" s="13"/>
      <c r="H113" s="13"/>
      <c r="I113" s="13"/>
      <c r="J113" s="13"/>
      <c r="K113" s="13"/>
      <c r="L113" s="13"/>
      <c r="M113" s="13"/>
      <c r="N113" s="13"/>
      <c r="O113" s="13"/>
      <c r="P113" s="13"/>
      <c r="Q113" s="13"/>
      <c r="R113" s="13"/>
      <c r="S113" s="131"/>
      <c r="T113" s="13"/>
      <c r="U113" s="13"/>
      <c r="V113" s="13"/>
      <c r="W113" s="25"/>
      <c r="X113" s="26"/>
    </row>
    <row r="114" spans="1:24" ht="15" customHeight="1">
      <c r="A114" s="131"/>
      <c r="B114" s="131"/>
      <c r="C114" s="131" t="s">
        <v>974</v>
      </c>
      <c r="D114" s="131"/>
      <c r="E114" s="131"/>
      <c r="F114" s="131"/>
      <c r="G114" s="131"/>
      <c r="H114" s="131"/>
      <c r="I114" s="131"/>
      <c r="J114" s="131"/>
      <c r="K114" s="131"/>
      <c r="L114" s="131"/>
      <c r="M114" s="131"/>
      <c r="N114" s="131"/>
      <c r="O114" s="131"/>
      <c r="P114" s="131"/>
      <c r="Q114" s="131"/>
      <c r="R114" s="131"/>
      <c r="S114" s="131" t="s">
        <v>975</v>
      </c>
      <c r="T114" s="13"/>
      <c r="U114" s="13"/>
      <c r="V114" s="13"/>
      <c r="W114" s="25"/>
      <c r="X114" s="26"/>
    </row>
    <row r="115" spans="1:24" ht="15" hidden="1" customHeight="1">
      <c r="A115" s="13"/>
      <c r="B115" s="13"/>
      <c r="C115" s="13"/>
      <c r="D115" s="13"/>
      <c r="E115" s="13"/>
      <c r="F115" s="13"/>
      <c r="G115" s="13"/>
      <c r="H115" s="13"/>
      <c r="I115" s="13"/>
      <c r="J115" s="13"/>
      <c r="K115" s="13"/>
      <c r="L115" s="13"/>
      <c r="M115" s="13"/>
      <c r="N115" s="13"/>
      <c r="O115" s="13"/>
      <c r="P115" s="13"/>
      <c r="Q115" s="13"/>
      <c r="R115" s="13"/>
      <c r="S115" s="13"/>
      <c r="T115" s="25"/>
      <c r="U115" s="26"/>
    </row>
    <row r="116" spans="1:24" ht="15" hidden="1" customHeight="1">
      <c r="A116" s="13"/>
      <c r="B116" s="13"/>
      <c r="C116" s="13"/>
      <c r="D116" s="13"/>
      <c r="E116" s="13"/>
      <c r="F116" s="13"/>
      <c r="G116" s="13"/>
      <c r="H116" s="13"/>
      <c r="I116" s="13"/>
      <c r="J116" s="13"/>
      <c r="K116" s="13"/>
      <c r="L116" s="13"/>
      <c r="M116" s="13"/>
      <c r="N116" s="13"/>
      <c r="O116" s="13"/>
      <c r="P116" s="13"/>
      <c r="Q116" s="13"/>
      <c r="R116" s="13"/>
      <c r="S116" s="13"/>
      <c r="T116" s="25"/>
      <c r="U116" s="26"/>
    </row>
    <row r="117" spans="1:21" ht="15" hidden="1" customHeight="1">
      <c r="A117" s="25"/>
      <c r="B117" s="25"/>
      <c r="C117" s="25"/>
      <c r="D117" s="26"/>
      <c r="E117" s="26"/>
      <c r="F117" s="26"/>
      <c r="G117" s="26"/>
      <c r="H117" s="26"/>
      <c r="I117" s="26"/>
      <c r="J117" s="26"/>
      <c r="K117" s="26"/>
      <c r="L117" s="26"/>
      <c r="M117" s="26"/>
      <c r="N117" s="26"/>
      <c r="O117" s="26"/>
      <c r="P117" s="26"/>
      <c r="Q117" s="26"/>
      <c r="R117" s="26"/>
      <c r="S117" s="26"/>
      <c r="T117" s="26"/>
      <c r="U117" s="26"/>
    </row>
    <row r="118" spans="1:21" ht="15" hidden="1" customHeight="1">
      <c r="A118" s="131"/>
      <c r="B118" s="131"/>
      <c r="C118" s="131" t="s">
        <v>575</v>
      </c>
      <c r="D118" s="131"/>
      <c r="E118" s="131"/>
      <c r="F118" s="131"/>
      <c r="G118" s="131"/>
      <c r="H118" s="131"/>
      <c r="I118" s="131"/>
      <c r="J118" s="131"/>
      <c r="K118" s="131"/>
      <c r="L118" s="131"/>
      <c r="M118" s="131"/>
      <c r="N118" s="131"/>
      <c r="O118" s="131"/>
      <c r="P118" s="131"/>
      <c r="Q118" s="131"/>
      <c r="R118" s="131"/>
      <c r="S118" s="131"/>
      <c r="T118" s="25"/>
      <c r="U118" s="26"/>
    </row>
    <row r="119" spans="1:21" ht="15" hidden="1" customHeight="1">
      <c r="A119" s="131"/>
      <c r="B119" s="131"/>
      <c r="C119" s="131"/>
      <c r="D119" s="131"/>
      <c r="E119" s="131"/>
      <c r="F119" s="131"/>
      <c r="G119" s="131"/>
      <c r="H119" s="131"/>
      <c r="I119" s="131"/>
      <c r="J119" s="131"/>
      <c r="K119" s="131"/>
      <c r="L119" s="131"/>
      <c r="M119" s="131"/>
      <c r="N119" s="131"/>
      <c r="O119" s="131"/>
      <c r="P119" s="131"/>
      <c r="Q119" s="131"/>
      <c r="R119" s="131"/>
      <c r="S119" s="131"/>
      <c r="T119" s="25"/>
      <c r="U119" s="26"/>
    </row>
    <row r="120" spans="1:21" ht="15" hidden="1" customHeight="1">
      <c r="A120" s="131"/>
      <c r="B120" s="131"/>
      <c r="C120" s="131"/>
      <c r="D120" s="131" t="s">
        <v>327</v>
      </c>
      <c r="E120" s="131"/>
      <c r="F120" s="131"/>
      <c r="G120" s="131" t="s">
        <v>234</v>
      </c>
      <c r="H120" s="131" t="s">
        <v>235</v>
      </c>
      <c r="I120" s="131" t="s">
        <v>236</v>
      </c>
      <c r="J120" s="131" t="s">
        <v>237</v>
      </c>
      <c r="K120" s="131" t="s">
        <v>238</v>
      </c>
      <c r="L120" s="131" t="s">
        <v>239</v>
      </c>
      <c r="M120" s="131" t="s">
        <v>240</v>
      </c>
      <c r="N120" s="131" t="s">
        <v>241</v>
      </c>
      <c r="O120" s="131" t="s">
        <v>243</v>
      </c>
      <c r="P120" s="131" t="s">
        <v>244</v>
      </c>
      <c r="Q120" s="131" t="s">
        <v>245</v>
      </c>
      <c r="R120" s="131"/>
      <c r="S120" s="131"/>
      <c r="T120" s="25"/>
      <c r="U120" s="26"/>
    </row>
    <row r="121" spans="1:21" ht="15" hidden="1" customHeight="1">
      <c r="A121" s="131"/>
      <c r="B121" s="131"/>
      <c r="C121" s="131" t="s">
        <v>972</v>
      </c>
      <c r="D121" s="131" t="s">
        <v>284</v>
      </c>
      <c r="E121" s="131" t="s">
        <v>976</v>
      </c>
      <c r="F121" s="131" t="s">
        <v>976</v>
      </c>
      <c r="G121" s="131"/>
      <c r="H121" s="131"/>
      <c r="I121" s="131"/>
      <c r="J121" s="131"/>
      <c r="K121" s="131"/>
      <c r="L121" s="131"/>
      <c r="M121" s="131"/>
      <c r="N121" s="131"/>
      <c r="O121" s="131"/>
      <c r="P121" s="131"/>
      <c r="Q121" s="131"/>
      <c r="R121" s="131" t="s">
        <v>971</v>
      </c>
      <c r="S121" s="131" t="s">
        <v>973</v>
      </c>
      <c r="T121" s="25"/>
      <c r="U121" s="26"/>
    </row>
    <row r="122" spans="1:21" ht="15" hidden="1" customHeight="1">
      <c r="A122" s="131"/>
      <c r="B122" s="131"/>
      <c r="C122" s="131" t="s">
        <v>268</v>
      </c>
      <c r="D122" s="13"/>
      <c r="E122" s="13"/>
      <c r="F122" s="18" t="s">
        <v>267</v>
      </c>
      <c r="G122" s="19" t="s">
        <v>799</v>
      </c>
      <c r="H122" s="19" t="s">
        <v>799</v>
      </c>
      <c r="I122" s="19" t="s">
        <v>799</v>
      </c>
      <c r="J122" s="19" t="s">
        <v>799</v>
      </c>
      <c r="K122" s="19" t="s">
        <v>799</v>
      </c>
      <c r="L122" s="19" t="s">
        <v>799</v>
      </c>
      <c r="M122" s="19" t="s">
        <v>799</v>
      </c>
      <c r="N122" s="19" t="s">
        <v>799</v>
      </c>
      <c r="O122" s="19" t="s">
        <v>799</v>
      </c>
      <c r="P122" s="19" t="s">
        <v>799</v>
      </c>
      <c r="Q122" s="19" t="s">
        <v>799</v>
      </c>
      <c r="R122" s="13"/>
      <c r="S122" s="131"/>
      <c r="T122" s="25"/>
      <c r="U122" s="26"/>
    </row>
    <row r="123" spans="1:21" ht="45">
      <c r="A123" s="131"/>
      <c r="B123" s="131"/>
      <c r="C123" s="131" t="s">
        <v>976</v>
      </c>
      <c r="D123" s="25"/>
      <c r="E123" s="29"/>
      <c r="F123" s="29" t="s">
        <v>100</v>
      </c>
      <c r="G123" s="22" t="s">
        <v>46</v>
      </c>
      <c r="H123" s="22" t="s">
        <v>47</v>
      </c>
      <c r="I123" s="22" t="s">
        <v>48</v>
      </c>
      <c r="J123" s="22" t="s">
        <v>49</v>
      </c>
      <c r="K123" s="22" t="s">
        <v>50</v>
      </c>
      <c r="L123" s="22" t="s">
        <v>282</v>
      </c>
      <c r="M123" s="22" t="s">
        <v>51</v>
      </c>
      <c r="N123" s="22" t="s">
        <v>52</v>
      </c>
      <c r="O123" s="22" t="s">
        <v>101</v>
      </c>
      <c r="P123" s="22" t="s">
        <v>54</v>
      </c>
      <c r="Q123" s="22" t="s">
        <v>1023</v>
      </c>
      <c r="R123" s="26"/>
      <c r="S123" s="131"/>
      <c r="T123" s="25"/>
      <c r="U123" s="26"/>
    </row>
    <row r="124" spans="1:21">
      <c r="A124" s="131"/>
      <c r="B124" s="131"/>
      <c r="C124" s="131" t="s">
        <v>976</v>
      </c>
      <c r="D124" s="25"/>
      <c r="E124" s="29"/>
      <c r="F124" s="36"/>
      <c r="G124" s="22">
        <v>1</v>
      </c>
      <c r="H124" s="22">
        <v>2</v>
      </c>
      <c r="I124" s="22">
        <v>3</v>
      </c>
      <c r="J124" s="22">
        <v>4</v>
      </c>
      <c r="K124" s="22">
        <v>5</v>
      </c>
      <c r="L124" s="22">
        <v>6</v>
      </c>
      <c r="M124" s="22">
        <v>7</v>
      </c>
      <c r="N124" s="22">
        <v>8</v>
      </c>
      <c r="O124" s="22">
        <v>9</v>
      </c>
      <c r="P124" s="22">
        <v>10</v>
      </c>
      <c r="Q124" s="22">
        <v>11</v>
      </c>
      <c r="R124" s="26"/>
      <c r="S124" s="131"/>
      <c r="T124" s="25"/>
      <c r="U124" s="26"/>
    </row>
    <row r="125" spans="1:21" ht="15" customHeight="1">
      <c r="A125" s="131"/>
      <c r="B125" s="131"/>
      <c r="C125" s="131" t="s">
        <v>971</v>
      </c>
      <c r="D125" s="25"/>
      <c r="E125" s="25"/>
      <c r="F125" s="26"/>
      <c r="G125" s="26"/>
      <c r="H125" s="26"/>
      <c r="I125" s="26"/>
      <c r="J125" s="26"/>
      <c r="K125" s="26"/>
      <c r="L125" s="26"/>
      <c r="M125" s="26"/>
      <c r="N125" s="26"/>
      <c r="O125" s="26"/>
      <c r="P125" s="26"/>
      <c r="Q125" s="26"/>
      <c r="R125" s="26"/>
      <c r="S125" s="131"/>
      <c r="T125" s="25"/>
      <c r="U125" s="26"/>
    </row>
    <row r="126" spans="1:21">
      <c r="A126" s="131" t="s">
        <v>576</v>
      </c>
      <c r="B126" s="131"/>
      <c r="C126" s="131"/>
      <c r="D126" s="20" t="s">
        <v>654</v>
      </c>
      <c r="E126" s="14">
        <v>1</v>
      </c>
      <c r="F126" s="14" t="s">
        <v>294</v>
      </c>
      <c r="G126" s="17">
        <f t="shared" ref="G126:P126" si="7">G127+G128+G129+G130+G131+G132+G133+G134+G135</f>
        <v>0</v>
      </c>
      <c r="H126" s="17">
        <f t="shared" si="7"/>
        <v>0</v>
      </c>
      <c r="I126" s="17">
        <f t="shared" si="7"/>
        <v>0</v>
      </c>
      <c r="J126" s="17">
        <f t="shared" si="7"/>
        <v>0</v>
      </c>
      <c r="K126" s="17">
        <f t="shared" si="7"/>
        <v>0</v>
      </c>
      <c r="L126" s="17">
        <f t="shared" si="7"/>
        <v>0</v>
      </c>
      <c r="M126" s="17">
        <f t="shared" si="7"/>
        <v>0</v>
      </c>
      <c r="N126" s="17">
        <f t="shared" si="7"/>
        <v>0</v>
      </c>
      <c r="O126" s="17">
        <f t="shared" si="7"/>
        <v>0</v>
      </c>
      <c r="P126" s="17">
        <f t="shared" si="7"/>
        <v>0</v>
      </c>
      <c r="Q126" s="17">
        <f t="shared" ref="Q126:Q135" si="8">G126+H126+I126+J126+K126+L126+M126+N126+O126+P126</f>
        <v>0</v>
      </c>
      <c r="R126" s="26"/>
      <c r="S126" s="131"/>
      <c r="T126" s="25"/>
      <c r="U126" s="26"/>
    </row>
    <row r="127" spans="1:21">
      <c r="A127" s="131" t="s">
        <v>577</v>
      </c>
      <c r="B127" s="131"/>
      <c r="C127" s="131"/>
      <c r="D127" s="20" t="s">
        <v>654</v>
      </c>
      <c r="E127" s="180"/>
      <c r="F127" s="67" t="s">
        <v>295</v>
      </c>
      <c r="G127" s="16" t="n">
        <v>21.38</v>
      </c>
      <c r="H127" s="16" t="n">
        <v>21.68</v>
      </c>
      <c r="I127" s="16" t="n">
        <v>21.98</v>
      </c>
      <c r="J127" s="16" t="n">
        <v>22.28</v>
      </c>
      <c r="K127" s="16" t="n">
        <v>22.58</v>
      </c>
      <c r="L127" s="16" t="n">
        <v>22.88</v>
      </c>
      <c r="M127" s="16" t="n">
        <v>23.18</v>
      </c>
      <c r="N127" s="16" t="n">
        <v>23.48</v>
      </c>
      <c r="O127" s="16" t="n">
        <v>23.78</v>
      </c>
      <c r="P127" s="16" t="n">
        <v>24.08</v>
      </c>
      <c r="Q127" s="17">
        <f t="shared" si="8"/>
        <v>0</v>
      </c>
      <c r="R127" s="26"/>
      <c r="S127" s="131"/>
      <c r="T127" s="25"/>
      <c r="U127" s="26"/>
    </row>
    <row r="128" spans="1:21">
      <c r="A128" s="131" t="s">
        <v>578</v>
      </c>
      <c r="B128" s="131"/>
      <c r="C128" s="131"/>
      <c r="D128" s="20" t="s">
        <v>654</v>
      </c>
      <c r="E128" s="180"/>
      <c r="F128" s="67" t="s">
        <v>296</v>
      </c>
      <c r="G128" s="16" t="n">
        <v>28.08</v>
      </c>
      <c r="H128" s="16" t="n">
        <v>28.48</v>
      </c>
      <c r="I128" s="16" t="n">
        <v>28.88</v>
      </c>
      <c r="J128" s="16" t="n">
        <v>29.28</v>
      </c>
      <c r="K128" s="16" t="n">
        <v>29.68</v>
      </c>
      <c r="L128" s="16" t="n">
        <v>30.08</v>
      </c>
      <c r="M128" s="16" t="n">
        <v>30.48</v>
      </c>
      <c r="N128" s="16" t="n">
        <v>30.88</v>
      </c>
      <c r="O128" s="16" t="n">
        <v>31.28</v>
      </c>
      <c r="P128" s="16" t="n">
        <v>31.68</v>
      </c>
      <c r="Q128" s="17">
        <f t="shared" si="8"/>
        <v>0</v>
      </c>
      <c r="R128" s="26"/>
      <c r="S128" s="131"/>
      <c r="T128" s="25"/>
      <c r="U128" s="26"/>
    </row>
    <row r="129" spans="1:21">
      <c r="A129" s="131" t="s">
        <v>579</v>
      </c>
      <c r="B129" s="131"/>
      <c r="C129" s="131"/>
      <c r="D129" s="20" t="s">
        <v>654</v>
      </c>
      <c r="E129" s="180"/>
      <c r="F129" s="67" t="s">
        <v>297</v>
      </c>
      <c r="G129" s="16" t="n">
        <v>34.78</v>
      </c>
      <c r="H129" s="16" t="n">
        <v>35.28</v>
      </c>
      <c r="I129" s="16" t="n">
        <v>35.78</v>
      </c>
      <c r="J129" s="16" t="n">
        <v>36.28</v>
      </c>
      <c r="K129" s="16" t="n">
        <v>36.78</v>
      </c>
      <c r="L129" s="16" t="n">
        <v>37.28</v>
      </c>
      <c r="M129" s="16" t="n">
        <v>37.78</v>
      </c>
      <c r="N129" s="16" t="n">
        <v>38.28</v>
      </c>
      <c r="O129" s="16" t="n">
        <v>38.78</v>
      </c>
      <c r="P129" s="16" t="n">
        <v>39.28</v>
      </c>
      <c r="Q129" s="17">
        <f t="shared" si="8"/>
        <v>0</v>
      </c>
      <c r="R129" s="26"/>
      <c r="S129" s="131"/>
      <c r="T129" s="25"/>
      <c r="U129" s="26"/>
    </row>
    <row r="130" spans="1:21">
      <c r="A130" s="131" t="s">
        <v>581</v>
      </c>
      <c r="B130" s="131"/>
      <c r="C130" s="131"/>
      <c r="D130" s="20" t="s">
        <v>654</v>
      </c>
      <c r="E130" s="180"/>
      <c r="F130" s="67" t="s">
        <v>298</v>
      </c>
      <c r="G130" s="16" t="n">
        <v>41.48</v>
      </c>
      <c r="H130" s="16" t="n">
        <v>42.08</v>
      </c>
      <c r="I130" s="16" t="n">
        <v>42.68</v>
      </c>
      <c r="J130" s="16" t="n">
        <v>43.28</v>
      </c>
      <c r="K130" s="16" t="n">
        <v>43.88</v>
      </c>
      <c r="L130" s="16" t="n">
        <v>44.48</v>
      </c>
      <c r="M130" s="16" t="n">
        <v>45.08</v>
      </c>
      <c r="N130" s="16" t="n">
        <v>45.68</v>
      </c>
      <c r="O130" s="16" t="n">
        <v>46.28</v>
      </c>
      <c r="P130" s="16" t="n">
        <v>46.88</v>
      </c>
      <c r="Q130" s="17">
        <f t="shared" si="8"/>
        <v>0</v>
      </c>
      <c r="R130" s="26"/>
      <c r="S130" s="131"/>
      <c r="T130" s="25"/>
      <c r="U130" s="26"/>
    </row>
    <row r="131" spans="1:21" ht="30">
      <c r="A131" s="131" t="s">
        <v>562</v>
      </c>
      <c r="B131" s="131"/>
      <c r="C131" s="131"/>
      <c r="D131" s="20" t="s">
        <v>654</v>
      </c>
      <c r="E131" s="180"/>
      <c r="F131" s="67" t="s">
        <v>299</v>
      </c>
      <c r="G131" s="16" t="n">
        <v>48.18</v>
      </c>
      <c r="H131" s="16" t="n">
        <v>48.88</v>
      </c>
      <c r="I131" s="16" t="n">
        <v>49.58</v>
      </c>
      <c r="J131" s="16" t="n">
        <v>50.28</v>
      </c>
      <c r="K131" s="16" t="n">
        <v>50.98</v>
      </c>
      <c r="L131" s="16" t="n">
        <v>51.68</v>
      </c>
      <c r="M131" s="16" t="n">
        <v>52.38</v>
      </c>
      <c r="N131" s="16" t="n">
        <v>53.08</v>
      </c>
      <c r="O131" s="16" t="n">
        <v>53.78</v>
      </c>
      <c r="P131" s="16" t="n">
        <v>54.48</v>
      </c>
      <c r="Q131" s="17">
        <f t="shared" si="8"/>
        <v>0</v>
      </c>
      <c r="R131" s="26"/>
      <c r="S131" s="131"/>
      <c r="T131" s="25"/>
      <c r="U131" s="26"/>
    </row>
    <row r="132" spans="1:21" ht="30">
      <c r="A132" s="131" t="s">
        <v>563</v>
      </c>
      <c r="B132" s="131"/>
      <c r="C132" s="131"/>
      <c r="D132" s="20" t="s">
        <v>654</v>
      </c>
      <c r="E132" s="180"/>
      <c r="F132" s="67" t="s">
        <v>300</v>
      </c>
      <c r="G132" s="16" t="n">
        <v>54.88</v>
      </c>
      <c r="H132" s="16" t="n">
        <v>55.68</v>
      </c>
      <c r="I132" s="16" t="n">
        <v>56.48</v>
      </c>
      <c r="J132" s="16" t="n">
        <v>57.28</v>
      </c>
      <c r="K132" s="16" t="n">
        <v>58.08</v>
      </c>
      <c r="L132" s="16" t="n">
        <v>58.88</v>
      </c>
      <c r="M132" s="16" t="n">
        <v>59.68</v>
      </c>
      <c r="N132" s="16" t="n">
        <v>60.48</v>
      </c>
      <c r="O132" s="16" t="n">
        <v>61.28</v>
      </c>
      <c r="P132" s="16" t="n">
        <v>62.08</v>
      </c>
      <c r="Q132" s="17">
        <f t="shared" si="8"/>
        <v>0</v>
      </c>
      <c r="R132" s="26"/>
      <c r="S132" s="131"/>
      <c r="T132" s="25"/>
      <c r="U132" s="26"/>
    </row>
    <row r="133" spans="1:24">
      <c r="A133" s="131" t="s">
        <v>565</v>
      </c>
      <c r="B133" s="131"/>
      <c r="C133" s="131"/>
      <c r="D133" s="20" t="s">
        <v>654</v>
      </c>
      <c r="E133" s="180"/>
      <c r="F133" s="67" t="s">
        <v>279</v>
      </c>
      <c r="G133" s="16" t="n">
        <v>61.58</v>
      </c>
      <c r="H133" s="16" t="n">
        <v>62.48</v>
      </c>
      <c r="I133" s="16" t="n">
        <v>63.38</v>
      </c>
      <c r="J133" s="16" t="n">
        <v>64.28</v>
      </c>
      <c r="K133" s="16" t="n">
        <v>65.18</v>
      </c>
      <c r="L133" s="16" t="n">
        <v>66.08</v>
      </c>
      <c r="M133" s="16" t="n">
        <v>66.98</v>
      </c>
      <c r="N133" s="16" t="n">
        <v>67.88</v>
      </c>
      <c r="O133" s="16" t="n">
        <v>68.78</v>
      </c>
      <c r="P133" s="16" t="n">
        <v>69.68</v>
      </c>
      <c r="Q133" s="17">
        <f t="shared" si="8"/>
        <v>0</v>
      </c>
      <c r="R133" s="26"/>
      <c r="S133" s="131"/>
      <c r="T133" s="25"/>
      <c r="U133" s="26"/>
    </row>
    <row r="134" spans="1:24">
      <c r="A134" s="131" t="s">
        <v>566</v>
      </c>
      <c r="B134" s="131"/>
      <c r="C134" s="131"/>
      <c r="D134" s="20" t="s">
        <v>654</v>
      </c>
      <c r="E134" s="180"/>
      <c r="F134" s="67" t="s">
        <v>280</v>
      </c>
      <c r="G134" s="16" t="n">
        <v>68.28</v>
      </c>
      <c r="H134" s="16" t="n">
        <v>69.28</v>
      </c>
      <c r="I134" s="16" t="n">
        <v>70.28</v>
      </c>
      <c r="J134" s="16" t="n">
        <v>71.28</v>
      </c>
      <c r="K134" s="16" t="n">
        <v>72.28</v>
      </c>
      <c r="L134" s="16" t="n">
        <v>73.28</v>
      </c>
      <c r="M134" s="16" t="n">
        <v>74.28</v>
      </c>
      <c r="N134" s="16" t="n">
        <v>75.28</v>
      </c>
      <c r="O134" s="16" t="n">
        <v>76.28</v>
      </c>
      <c r="P134" s="16" t="n">
        <v>77.28</v>
      </c>
      <c r="Q134" s="17">
        <f t="shared" si="8"/>
        <v>0</v>
      </c>
      <c r="R134" s="26"/>
      <c r="S134" s="131"/>
      <c r="T134" s="25"/>
      <c r="U134" s="26"/>
    </row>
    <row r="135" spans="1:24">
      <c r="A135" s="131" t="s">
        <v>582</v>
      </c>
      <c r="B135" s="131"/>
      <c r="C135" s="131"/>
      <c r="D135" s="20" t="s">
        <v>654</v>
      </c>
      <c r="E135" s="180"/>
      <c r="F135" s="67" t="s">
        <v>283</v>
      </c>
      <c r="G135" s="17">
        <f>SUM(G145:G156)</f>
        <v>0</v>
      </c>
      <c r="H135" s="17">
        <f t="shared" ref="H135:P135" si="9">SUM(H145:H156)</f>
        <v>0</v>
      </c>
      <c r="I135" s="17">
        <f t="shared" si="9"/>
        <v>0</v>
      </c>
      <c r="J135" s="17">
        <f t="shared" si="9"/>
        <v>0</v>
      </c>
      <c r="K135" s="17">
        <f t="shared" si="9"/>
        <v>0</v>
      </c>
      <c r="L135" s="17">
        <f t="shared" si="9"/>
        <v>0</v>
      </c>
      <c r="M135" s="17">
        <f t="shared" si="9"/>
        <v>0</v>
      </c>
      <c r="N135" s="17">
        <f t="shared" si="9"/>
        <v>0</v>
      </c>
      <c r="O135" s="17">
        <f t="shared" si="9"/>
        <v>0</v>
      </c>
      <c r="P135" s="17">
        <f t="shared" si="9"/>
        <v>0</v>
      </c>
      <c r="Q135" s="17">
        <f t="shared" si="8"/>
        <v>0</v>
      </c>
      <c r="R135" s="26"/>
      <c r="S135" s="131"/>
      <c r="T135" s="25"/>
      <c r="U135" s="26"/>
    </row>
    <row r="136" spans="1:24" ht="15" hidden="1" customHeight="1">
      <c r="A136" s="131"/>
      <c r="B136" s="131"/>
      <c r="C136" s="131" t="s">
        <v>971</v>
      </c>
      <c r="D136" s="25"/>
      <c r="E136" s="25"/>
      <c r="F136" s="26"/>
      <c r="G136" s="26"/>
      <c r="H136" s="26"/>
      <c r="I136" s="26"/>
      <c r="J136" s="26"/>
      <c r="K136" s="26"/>
      <c r="L136" s="26"/>
      <c r="M136" s="26"/>
      <c r="N136" s="26"/>
      <c r="O136" s="26"/>
      <c r="P136" s="26"/>
      <c r="Q136" s="26"/>
      <c r="R136" s="26"/>
      <c r="S136" s="131"/>
      <c r="T136" s="25"/>
      <c r="U136" s="26"/>
    </row>
    <row r="137" spans="1:24" ht="15" hidden="1" customHeight="1">
      <c r="A137" s="131"/>
      <c r="B137" s="131"/>
      <c r="C137" s="131" t="s">
        <v>974</v>
      </c>
      <c r="D137" s="131"/>
      <c r="E137" s="131"/>
      <c r="F137" s="131"/>
      <c r="G137" s="131"/>
      <c r="H137" s="131"/>
      <c r="I137" s="131"/>
      <c r="J137" s="131"/>
      <c r="K137" s="131"/>
      <c r="L137" s="131"/>
      <c r="M137" s="131"/>
      <c r="N137" s="131"/>
      <c r="O137" s="131"/>
      <c r="P137" s="131"/>
      <c r="Q137" s="131"/>
      <c r="R137" s="131"/>
      <c r="S137" s="131" t="s">
        <v>975</v>
      </c>
      <c r="T137" s="25"/>
      <c r="U137" s="26"/>
    </row>
    <row r="138" spans="1:24" ht="15" hidden="1" customHeight="1">
      <c r="A138" s="13"/>
      <c r="B138" s="13"/>
      <c r="C138" s="13"/>
      <c r="D138" s="13"/>
      <c r="E138" s="13"/>
      <c r="F138" s="13"/>
      <c r="G138" s="13"/>
      <c r="H138" s="13"/>
      <c r="I138" s="13"/>
      <c r="J138" s="13"/>
      <c r="K138" s="13"/>
      <c r="L138" s="13"/>
      <c r="M138" s="13"/>
      <c r="N138" s="13"/>
      <c r="O138" s="13"/>
      <c r="P138" s="13"/>
      <c r="Q138" s="13"/>
      <c r="R138" s="13"/>
      <c r="S138" s="13"/>
      <c r="T138" s="25"/>
      <c r="U138" s="26"/>
    </row>
    <row r="139" spans="1:24" ht="15" hidden="1" customHeight="1">
      <c r="A139" s="131"/>
      <c r="B139" s="131"/>
      <c r="C139" s="131" t="s">
        <v>546</v>
      </c>
      <c r="D139" s="131"/>
      <c r="E139" s="131"/>
      <c r="F139" s="131"/>
      <c r="G139" s="131"/>
      <c r="H139" s="131"/>
      <c r="I139" s="131"/>
      <c r="J139" s="131"/>
      <c r="K139" s="131"/>
      <c r="L139" s="131"/>
      <c r="M139" s="131"/>
      <c r="N139" s="131"/>
      <c r="O139" s="131"/>
      <c r="P139" s="131"/>
      <c r="Q139" s="131"/>
      <c r="R139" s="131"/>
      <c r="S139" s="131"/>
      <c r="T139" s="13"/>
      <c r="U139" s="13"/>
      <c r="V139" s="13"/>
      <c r="W139" s="25"/>
      <c r="X139" s="26"/>
    </row>
    <row r="140" spans="1:24" ht="15" hidden="1" customHeight="1">
      <c r="A140" s="131"/>
      <c r="B140" s="131"/>
      <c r="C140" s="131"/>
      <c r="D140" s="131"/>
      <c r="E140" s="131"/>
      <c r="F140" s="131"/>
      <c r="G140" s="131"/>
      <c r="H140" s="131"/>
      <c r="I140" s="131"/>
      <c r="J140" s="131"/>
      <c r="K140" s="131"/>
      <c r="L140" s="131"/>
      <c r="M140" s="131"/>
      <c r="N140" s="131"/>
      <c r="O140" s="131"/>
      <c r="P140" s="131"/>
      <c r="Q140" s="131"/>
      <c r="R140" s="131"/>
      <c r="S140" s="131"/>
      <c r="T140" s="13"/>
      <c r="U140" s="13"/>
      <c r="V140" s="13"/>
      <c r="W140" s="25"/>
      <c r="X140" s="26"/>
    </row>
    <row r="141" spans="1:24" ht="15" hidden="1" customHeight="1">
      <c r="A141" s="131"/>
      <c r="B141" s="131"/>
      <c r="C141" s="131"/>
      <c r="D141" s="131" t="s">
        <v>327</v>
      </c>
      <c r="E141" s="131"/>
      <c r="F141" s="131" t="s">
        <v>547</v>
      </c>
      <c r="G141" s="131" t="s">
        <v>234</v>
      </c>
      <c r="H141" s="131" t="s">
        <v>235</v>
      </c>
      <c r="I141" s="131" t="s">
        <v>236</v>
      </c>
      <c r="J141" s="131" t="s">
        <v>237</v>
      </c>
      <c r="K141" s="131" t="s">
        <v>238</v>
      </c>
      <c r="L141" s="131" t="s">
        <v>239</v>
      </c>
      <c r="M141" s="131" t="s">
        <v>240</v>
      </c>
      <c r="N141" s="131" t="s">
        <v>241</v>
      </c>
      <c r="O141" s="131" t="s">
        <v>243</v>
      </c>
      <c r="P141" s="131" t="s">
        <v>244</v>
      </c>
      <c r="Q141" s="131" t="s">
        <v>245</v>
      </c>
      <c r="R141" s="131"/>
      <c r="S141" s="131"/>
      <c r="T141" s="13"/>
      <c r="U141" s="13"/>
      <c r="V141" s="13"/>
      <c r="W141" s="25"/>
      <c r="X141" s="26"/>
    </row>
    <row r="142" spans="1:24" ht="15" hidden="1" customHeight="1">
      <c r="A142" s="131"/>
      <c r="B142" s="131"/>
      <c r="C142" s="131" t="s">
        <v>972</v>
      </c>
      <c r="D142" s="131" t="s">
        <v>284</v>
      </c>
      <c r="E142" s="131" t="s">
        <v>976</v>
      </c>
      <c r="F142" s="131" t="s">
        <v>284</v>
      </c>
      <c r="G142" s="131"/>
      <c r="H142" s="131"/>
      <c r="I142" s="131"/>
      <c r="J142" s="131"/>
      <c r="K142" s="131"/>
      <c r="L142" s="131"/>
      <c r="M142" s="131"/>
      <c r="N142" s="131"/>
      <c r="O142" s="131"/>
      <c r="P142" s="131"/>
      <c r="Q142" s="131"/>
      <c r="R142" s="131" t="s">
        <v>971</v>
      </c>
      <c r="S142" s="131" t="s">
        <v>973</v>
      </c>
      <c r="T142" s="13"/>
      <c r="U142" s="13"/>
      <c r="V142" s="13"/>
      <c r="W142" s="25"/>
      <c r="X142" s="26"/>
    </row>
    <row r="143" spans="1:24" ht="15" hidden="1" customHeight="1">
      <c r="A143" s="131"/>
      <c r="B143" s="131"/>
      <c r="C143" s="131" t="s">
        <v>268</v>
      </c>
      <c r="D143" s="13"/>
      <c r="E143" s="13"/>
      <c r="F143" s="18" t="s">
        <v>267</v>
      </c>
      <c r="G143" s="19" t="s">
        <v>799</v>
      </c>
      <c r="H143" s="19" t="s">
        <v>799</v>
      </c>
      <c r="I143" s="19" t="s">
        <v>799</v>
      </c>
      <c r="J143" s="19" t="s">
        <v>799</v>
      </c>
      <c r="K143" s="19" t="s">
        <v>799</v>
      </c>
      <c r="L143" s="19" t="s">
        <v>799</v>
      </c>
      <c r="M143" s="19" t="s">
        <v>799</v>
      </c>
      <c r="N143" s="19" t="s">
        <v>799</v>
      </c>
      <c r="O143" s="19" t="s">
        <v>799</v>
      </c>
      <c r="P143" s="19" t="s">
        <v>799</v>
      </c>
      <c r="Q143" s="19" t="s">
        <v>799</v>
      </c>
      <c r="R143" s="13"/>
      <c r="S143" s="131"/>
      <c r="T143" s="13"/>
      <c r="U143" s="13"/>
      <c r="V143" s="13"/>
      <c r="W143" s="25"/>
      <c r="X143" s="26"/>
    </row>
    <row r="144" spans="1:24" ht="15" hidden="1" customHeight="1">
      <c r="A144" s="131"/>
      <c r="B144" s="131"/>
      <c r="C144" s="131" t="s">
        <v>971</v>
      </c>
      <c r="D144" s="13"/>
      <c r="E144" s="13"/>
      <c r="F144" s="13"/>
      <c r="G144" s="13"/>
      <c r="H144" s="13"/>
      <c r="I144" s="13"/>
      <c r="J144" s="13"/>
      <c r="K144" s="13"/>
      <c r="L144" s="13"/>
      <c r="M144" s="13"/>
      <c r="N144" s="13"/>
      <c r="O144" s="13"/>
      <c r="P144" s="13"/>
      <c r="Q144" s="13"/>
      <c r="R144" s="13"/>
      <c r="S144" s="131"/>
      <c r="T144" s="13"/>
      <c r="U144" s="13"/>
      <c r="V144" s="13"/>
      <c r="W144" s="25"/>
      <c r="X144" s="26"/>
    </row>
    <row r="145" spans="1:24">
      <c r="A145" s="131" t="s">
        <v>582</v>
      </c>
      <c r="B145" s="131"/>
      <c r="C145" s="136"/>
      <c r="D145" s="20" t="s">
        <v>654</v>
      </c>
      <c r="E145" s="11"/>
      <c r="F145" s="20" t="s">
        <v>1334</v>
      </c>
      <c r="G145" s="16" t="n">
        <v>34.28</v>
      </c>
      <c r="H145" s="16" t="n">
        <v>34.28</v>
      </c>
      <c r="I145" s="16" t="n">
        <v>34.28</v>
      </c>
      <c r="J145" s="16" t="n">
        <v>34.28</v>
      </c>
      <c r="K145" s="16" t="n">
        <v>34.28</v>
      </c>
      <c r="L145" s="16" t="n">
        <v>34.28</v>
      </c>
      <c r="M145" s="16" t="n">
        <v>34.28</v>
      </c>
      <c r="N145" s="16" t="n">
        <v>34.28</v>
      </c>
      <c r="O145" s="16" t="n">
        <v>34.28</v>
      </c>
      <c r="P145" s="16" t="n">
        <v>34.28</v>
      </c>
      <c r="Q145" s="32">
        <f>G145+H145+I145+J145+K145+L145+M145+N145+O145+P145</f>
        <v>0</v>
      </c>
      <c r="R145" s="13"/>
      <c r="S145" s="131"/>
      <c r="T145" s="13"/>
      <c r="U145" s="13"/>
      <c r="V145" s="13"/>
      <c r="W145" s="25"/>
      <c r="X145" s="26"/>
    </row>
    <row r="146" ht="15.0" customHeight="true" hidden="false">
      <c r="A146" s="131" t="s">
        <v>582</v>
      </c>
      <c r="B146" s="131"/>
      <c r="C146" s="136"/>
      <c r="D146" s="20" t="s">
        <v>654</v>
      </c>
      <c r="E146" s="11"/>
      <c r="F146" s="20" t="s">
        <v>1324</v>
      </c>
      <c r="G146" s="16" t="n">
        <v>37.28</v>
      </c>
      <c r="H146" s="16" t="n">
        <v>37.28</v>
      </c>
      <c r="I146" s="16" t="n">
        <v>37.28</v>
      </c>
      <c r="J146" s="16" t="n">
        <v>37.28</v>
      </c>
      <c r="K146" s="16" t="n">
        <v>37.28</v>
      </c>
      <c r="L146" s="16" t="n">
        <v>37.28</v>
      </c>
      <c r="M146" s="16" t="n">
        <v>37.28</v>
      </c>
      <c r="N146" s="16" t="n">
        <v>37.28</v>
      </c>
      <c r="O146" s="16" t="n">
        <v>37.28</v>
      </c>
      <c r="P146" s="16" t="n">
        <v>37.28</v>
      </c>
      <c r="Q146" s="32">
        <f>G146+H146+I146+J146+K146+L146+M146+N146+O146+P146</f>
      </c>
      <c r="R146" s="13"/>
      <c r="S146" s="131"/>
      <c r="T146" s="13"/>
      <c r="U146" s="13"/>
      <c r="V146" s="13"/>
      <c r="W146" s="25"/>
      <c r="X146" s="26"/>
    </row>
    <row r="147" ht="15.0" customHeight="true" hidden="false">
      <c r="A147" s="131" t="s">
        <v>582</v>
      </c>
      <c r="B147" s="131"/>
      <c r="C147" s="136"/>
      <c r="D147" s="20" t="s">
        <v>654</v>
      </c>
      <c r="E147" s="11"/>
      <c r="F147" s="20" t="s">
        <v>1325</v>
      </c>
      <c r="G147" s="16" t="n">
        <v>19.28</v>
      </c>
      <c r="H147" s="16" t="n">
        <v>19.28</v>
      </c>
      <c r="I147" s="16" t="n">
        <v>19.28</v>
      </c>
      <c r="J147" s="16" t="n">
        <v>19.28</v>
      </c>
      <c r="K147" s="16" t="n">
        <v>19.28</v>
      </c>
      <c r="L147" s="16" t="n">
        <v>19.28</v>
      </c>
      <c r="M147" s="16" t="n">
        <v>19.28</v>
      </c>
      <c r="N147" s="16" t="n">
        <v>19.28</v>
      </c>
      <c r="O147" s="16" t="n">
        <v>19.28</v>
      </c>
      <c r="P147" s="16" t="n">
        <v>19.28</v>
      </c>
      <c r="Q147" s="32">
        <f>G147+H147+I147+J147+K147+L147+M147+N147+O147+P147</f>
      </c>
      <c r="R147" s="13"/>
      <c r="S147" s="131"/>
      <c r="T147" s="13"/>
      <c r="U147" s="13"/>
      <c r="V147" s="13"/>
      <c r="W147" s="25"/>
      <c r="X147" s="26"/>
    </row>
    <row r="148" ht="15.0" customHeight="true" hidden="false">
      <c r="A148" s="131" t="s">
        <v>582</v>
      </c>
      <c r="B148" s="131"/>
      <c r="C148" s="136"/>
      <c r="D148" s="20" t="s">
        <v>654</v>
      </c>
      <c r="E148" s="11"/>
      <c r="F148" s="20" t="s">
        <v>1326</v>
      </c>
      <c r="G148" s="16" t="n">
        <v>31.28</v>
      </c>
      <c r="H148" s="16" t="n">
        <v>31.28</v>
      </c>
      <c r="I148" s="16" t="n">
        <v>31.28</v>
      </c>
      <c r="J148" s="16" t="n">
        <v>31.28</v>
      </c>
      <c r="K148" s="16" t="n">
        <v>31.28</v>
      </c>
      <c r="L148" s="16" t="n">
        <v>31.28</v>
      </c>
      <c r="M148" s="16" t="n">
        <v>31.28</v>
      </c>
      <c r="N148" s="16" t="n">
        <v>31.28</v>
      </c>
      <c r="O148" s="16" t="n">
        <v>31.28</v>
      </c>
      <c r="P148" s="16" t="n">
        <v>31.28</v>
      </c>
      <c r="Q148" s="32">
        <f>G148+H148+I148+J148+K148+L148+M148+N148+O148+P148</f>
      </c>
      <c r="R148" s="13"/>
      <c r="S148" s="131"/>
      <c r="T148" s="13"/>
      <c r="U148" s="13"/>
      <c r="V148" s="13"/>
      <c r="W148" s="25"/>
      <c r="X148" s="26"/>
    </row>
    <row r="149" ht="15.0" customHeight="true" hidden="false">
      <c r="A149" s="131" t="s">
        <v>582</v>
      </c>
      <c r="B149" s="131"/>
      <c r="C149" s="136"/>
      <c r="D149" s="20" t="s">
        <v>654</v>
      </c>
      <c r="E149" s="11"/>
      <c r="F149" s="20" t="s">
        <v>1327</v>
      </c>
      <c r="G149" s="16" t="n">
        <v>13.28</v>
      </c>
      <c r="H149" s="16" t="n">
        <v>13.28</v>
      </c>
      <c r="I149" s="16" t="n">
        <v>13.28</v>
      </c>
      <c r="J149" s="16" t="n">
        <v>13.28</v>
      </c>
      <c r="K149" s="16" t="n">
        <v>13.28</v>
      </c>
      <c r="L149" s="16" t="n">
        <v>13.28</v>
      </c>
      <c r="M149" s="16" t="n">
        <v>13.28</v>
      </c>
      <c r="N149" s="16" t="n">
        <v>13.28</v>
      </c>
      <c r="O149" s="16" t="n">
        <v>13.28</v>
      </c>
      <c r="P149" s="16" t="n">
        <v>13.28</v>
      </c>
      <c r="Q149" s="32">
        <f>G149+H149+I149+J149+K149+L149+M149+N149+O149+P149</f>
      </c>
      <c r="R149" s="13"/>
      <c r="S149" s="131"/>
      <c r="T149" s="13"/>
      <c r="U149" s="13"/>
      <c r="V149" s="13"/>
      <c r="W149" s="25"/>
      <c r="X149" s="26"/>
    </row>
    <row r="150" ht="15.0" customHeight="true" hidden="false">
      <c r="A150" s="131" t="s">
        <v>582</v>
      </c>
      <c r="B150" s="131"/>
      <c r="C150" s="136"/>
      <c r="D150" s="20" t="s">
        <v>654</v>
      </c>
      <c r="E150" s="11"/>
      <c r="F150" s="20" t="s">
        <v>1328</v>
      </c>
      <c r="G150" s="16" t="n">
        <v>25.28</v>
      </c>
      <c r="H150" s="16" t="n">
        <v>25.28</v>
      </c>
      <c r="I150" s="16" t="n">
        <v>25.28</v>
      </c>
      <c r="J150" s="16" t="n">
        <v>25.28</v>
      </c>
      <c r="K150" s="16" t="n">
        <v>25.28</v>
      </c>
      <c r="L150" s="16" t="n">
        <v>25.28</v>
      </c>
      <c r="M150" s="16" t="n">
        <v>25.28</v>
      </c>
      <c r="N150" s="16" t="n">
        <v>25.28</v>
      </c>
      <c r="O150" s="16" t="n">
        <v>25.28</v>
      </c>
      <c r="P150" s="16" t="n">
        <v>25.28</v>
      </c>
      <c r="Q150" s="32">
        <f>G150+H150+I150+J150+K150+L150+M150+N150+O150+P150</f>
      </c>
      <c r="R150" s="13"/>
      <c r="S150" s="131"/>
      <c r="T150" s="13"/>
      <c r="U150" s="13"/>
      <c r="V150" s="13"/>
      <c r="W150" s="25"/>
      <c r="X150" s="26"/>
    </row>
    <row r="151" ht="15.0" customHeight="true" hidden="false">
      <c r="A151" s="131" t="s">
        <v>582</v>
      </c>
      <c r="B151" s="131"/>
      <c r="C151" s="136"/>
      <c r="D151" s="20" t="s">
        <v>654</v>
      </c>
      <c r="E151" s="11"/>
      <c r="F151" s="20" t="s">
        <v>1329</v>
      </c>
      <c r="G151" s="16" t="n">
        <v>16.28</v>
      </c>
      <c r="H151" s="16" t="n">
        <v>16.28</v>
      </c>
      <c r="I151" s="16" t="n">
        <v>16.28</v>
      </c>
      <c r="J151" s="16" t="n">
        <v>16.28</v>
      </c>
      <c r="K151" s="16" t="n">
        <v>16.28</v>
      </c>
      <c r="L151" s="16" t="n">
        <v>16.28</v>
      </c>
      <c r="M151" s="16" t="n">
        <v>16.28</v>
      </c>
      <c r="N151" s="16" t="n">
        <v>16.28</v>
      </c>
      <c r="O151" s="16" t="n">
        <v>16.28</v>
      </c>
      <c r="P151" s="16" t="n">
        <v>16.28</v>
      </c>
      <c r="Q151" s="32">
        <f>G151+H151+I151+J151+K151+L151+M151+N151+O151+P151</f>
      </c>
      <c r="R151" s="13"/>
      <c r="S151" s="131"/>
      <c r="T151" s="13"/>
      <c r="U151" s="13"/>
      <c r="V151" s="13"/>
      <c r="W151" s="25"/>
      <c r="X151" s="26"/>
    </row>
    <row r="152" ht="15.0" customHeight="true" hidden="false">
      <c r="A152" s="131" t="s">
        <v>582</v>
      </c>
      <c r="B152" s="131"/>
      <c r="C152" s="136"/>
      <c r="D152" s="20" t="s">
        <v>654</v>
      </c>
      <c r="E152" s="11"/>
      <c r="F152" s="20" t="s">
        <v>1330</v>
      </c>
      <c r="G152" s="16" t="n">
        <v>28.28</v>
      </c>
      <c r="H152" s="16" t="n">
        <v>28.28</v>
      </c>
      <c r="I152" s="16" t="n">
        <v>28.28</v>
      </c>
      <c r="J152" s="16" t="n">
        <v>28.28</v>
      </c>
      <c r="K152" s="16" t="n">
        <v>28.28</v>
      </c>
      <c r="L152" s="16" t="n">
        <v>28.28</v>
      </c>
      <c r="M152" s="16" t="n">
        <v>28.28</v>
      </c>
      <c r="N152" s="16" t="n">
        <v>28.28</v>
      </c>
      <c r="O152" s="16" t="n">
        <v>28.28</v>
      </c>
      <c r="P152" s="16" t="n">
        <v>28.28</v>
      </c>
      <c r="Q152" s="32">
        <f>G152+H152+I152+J152+K152+L152+M152+N152+O152+P152</f>
      </c>
      <c r="R152" s="13"/>
      <c r="S152" s="131"/>
      <c r="T152" s="13"/>
      <c r="U152" s="13"/>
      <c r="V152" s="13"/>
      <c r="W152" s="25"/>
      <c r="X152" s="26"/>
    </row>
    <row r="153" ht="15.0" customHeight="true" hidden="false">
      <c r="A153" s="131" t="s">
        <v>582</v>
      </c>
      <c r="B153" s="131"/>
      <c r="C153" s="136"/>
      <c r="D153" s="20" t="s">
        <v>654</v>
      </c>
      <c r="E153" s="11"/>
      <c r="F153" s="20" t="s">
        <v>1331</v>
      </c>
      <c r="G153" s="16" t="n">
        <v>22.28</v>
      </c>
      <c r="H153" s="16" t="n">
        <v>22.28</v>
      </c>
      <c r="I153" s="16" t="n">
        <v>22.28</v>
      </c>
      <c r="J153" s="16" t="n">
        <v>22.28</v>
      </c>
      <c r="K153" s="16" t="n">
        <v>22.28</v>
      </c>
      <c r="L153" s="16" t="n">
        <v>22.28</v>
      </c>
      <c r="M153" s="16" t="n">
        <v>22.28</v>
      </c>
      <c r="N153" s="16" t="n">
        <v>22.28</v>
      </c>
      <c r="O153" s="16" t="n">
        <v>22.28</v>
      </c>
      <c r="P153" s="16" t="n">
        <v>22.28</v>
      </c>
      <c r="Q153" s="32">
        <f>G153+H153+I153+J153+K153+L153+M153+N153+O153+P153</f>
      </c>
      <c r="R153" s="13"/>
      <c r="S153" s="131"/>
      <c r="T153" s="13"/>
      <c r="U153" s="13"/>
      <c r="V153" s="13"/>
      <c r="W153" s="25"/>
      <c r="X153" s="26"/>
    </row>
    <row r="154" ht="15.0" customHeight="true" hidden="false">
      <c r="A154" s="131" t="s">
        <v>582</v>
      </c>
      <c r="B154" s="131"/>
      <c r="C154" s="136"/>
      <c r="D154" s="20" t="s">
        <v>654</v>
      </c>
      <c r="E154" s="11"/>
      <c r="F154" s="20" t="s">
        <v>1372</v>
      </c>
      <c r="G154" s="16" t="n">
        <v>23.56</v>
      </c>
      <c r="H154" s="16" t="n">
        <v>48.57</v>
      </c>
      <c r="I154" s="16" t="n">
        <v>73.57</v>
      </c>
      <c r="J154" s="16" t="n">
        <v>98.58</v>
      </c>
      <c r="K154" s="16" t="n">
        <v>123.58</v>
      </c>
      <c r="L154" s="16" t="n">
        <v>148.59</v>
      </c>
      <c r="M154" s="16" t="n">
        <v>173.59</v>
      </c>
      <c r="N154" s="16" t="n">
        <v>198.6</v>
      </c>
      <c r="O154" s="16" t="n">
        <v>223.6</v>
      </c>
      <c r="P154" s="16" t="n">
        <v>248.61</v>
      </c>
      <c r="Q154" s="32">
        <f>G154+H154+I154+J154+K154+L154+M154+N154+O154+P154</f>
      </c>
      <c r="R154" s="13"/>
      <c r="S154" s="131"/>
      <c r="T154" s="13"/>
      <c r="U154" s="13"/>
      <c r="V154" s="13"/>
      <c r="W154" s="25"/>
      <c r="X154" s="26"/>
    </row>
    <row r="155" ht="15.0" customHeight="true" hidden="false">
      <c r="A155" s="131" t="s">
        <v>582</v>
      </c>
      <c r="B155" s="131"/>
      <c r="C155" s="136"/>
      <c r="D155" s="20" t="s">
        <v>654</v>
      </c>
      <c r="E155" s="11"/>
      <c r="F155" s="20" t="s">
        <v>1333</v>
      </c>
      <c r="G155" s="16" t="n">
        <v>10.28</v>
      </c>
      <c r="H155" s="16" t="n">
        <v>10.28</v>
      </c>
      <c r="I155" s="16" t="n">
        <v>10.28</v>
      </c>
      <c r="J155" s="16" t="n">
        <v>10.28</v>
      </c>
      <c r="K155" s="16" t="n">
        <v>10.28</v>
      </c>
      <c r="L155" s="16" t="n">
        <v>10.28</v>
      </c>
      <c r="M155" s="16" t="n">
        <v>10.28</v>
      </c>
      <c r="N155" s="16" t="n">
        <v>10.28</v>
      </c>
      <c r="O155" s="16" t="n">
        <v>10.28</v>
      </c>
      <c r="P155" s="16" t="n">
        <v>10.28</v>
      </c>
      <c r="Q155" s="32">
        <f>G155+H155+I155+J155+K155+L155+M155+N155+O155+P155</f>
      </c>
      <c r="R155" s="13"/>
      <c r="S155" s="131"/>
      <c r="T155" s="13"/>
      <c r="U155" s="13"/>
      <c r="V155" s="13"/>
      <c r="W155" s="25"/>
      <c r="X155" s="26"/>
    </row>
    <row r="156" spans="1:24" ht="15" customHeight="1">
      <c r="A156" s="131"/>
      <c r="B156" s="131"/>
      <c r="C156" s="131" t="s">
        <v>971</v>
      </c>
      <c r="D156" s="13"/>
      <c r="E156" s="157" t="s">
        <v>559</v>
      </c>
      <c r="F156" s="158"/>
      <c r="G156" s="158"/>
      <c r="H156" s="158"/>
      <c r="I156" s="158"/>
      <c r="J156" s="158"/>
      <c r="K156" s="158"/>
      <c r="L156" s="158"/>
      <c r="M156" s="158"/>
      <c r="N156" s="158"/>
      <c r="O156" s="158"/>
      <c r="P156" s="158"/>
      <c r="Q156" s="159"/>
      <c r="R156" s="13"/>
      <c r="S156" s="131"/>
      <c r="T156" s="13"/>
      <c r="U156" s="13"/>
      <c r="V156" s="13"/>
      <c r="W156" s="25"/>
      <c r="X156" s="26"/>
    </row>
    <row r="157" spans="1:24" ht="15" hidden="1" customHeight="1">
      <c r="A157" s="131"/>
      <c r="B157" s="131"/>
      <c r="C157" s="131" t="s">
        <v>974</v>
      </c>
      <c r="D157" s="131"/>
      <c r="E157" s="131"/>
      <c r="F157" s="131"/>
      <c r="G157" s="131"/>
      <c r="H157" s="131"/>
      <c r="I157" s="131"/>
      <c r="J157" s="131"/>
      <c r="K157" s="131"/>
      <c r="L157" s="131"/>
      <c r="M157" s="131"/>
      <c r="N157" s="131"/>
      <c r="O157" s="131"/>
      <c r="P157" s="131"/>
      <c r="Q157" s="131"/>
      <c r="R157" s="131"/>
      <c r="S157" s="131" t="s">
        <v>975</v>
      </c>
      <c r="T157" s="13"/>
      <c r="U157" s="13"/>
      <c r="V157" s="13"/>
      <c r="W157" s="25"/>
      <c r="X157" s="26"/>
    </row>
    <row r="158" spans="1:24" ht="15" hidden="1"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25"/>
      <c r="X158" s="26"/>
    </row>
    <row r="159" spans="1:24" ht="15" hidden="1"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0</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327</v>
      </c>
      <c r="E163" s="131"/>
      <c r="F163" s="131"/>
      <c r="G163" s="131" t="s">
        <v>234</v>
      </c>
      <c r="H163" s="131" t="s">
        <v>235</v>
      </c>
      <c r="I163" s="131" t="s">
        <v>236</v>
      </c>
      <c r="J163" s="131" t="s">
        <v>237</v>
      </c>
      <c r="K163" s="131" t="s">
        <v>238</v>
      </c>
      <c r="L163" s="131" t="s">
        <v>239</v>
      </c>
      <c r="M163" s="131" t="s">
        <v>240</v>
      </c>
      <c r="N163" s="131" t="s">
        <v>241</v>
      </c>
      <c r="O163" s="131" t="s">
        <v>243</v>
      </c>
      <c r="P163" s="131" t="s">
        <v>244</v>
      </c>
      <c r="Q163" s="131" t="s">
        <v>245</v>
      </c>
      <c r="R163" s="131"/>
      <c r="S163" s="131"/>
      <c r="T163" s="13"/>
      <c r="U163" s="13"/>
      <c r="V163" s="13"/>
      <c r="W163" s="25"/>
      <c r="X163" s="26"/>
    </row>
    <row r="164" spans="1:24" ht="15" hidden="1" customHeight="1">
      <c r="A164" s="131"/>
      <c r="B164" s="131"/>
      <c r="C164" s="131" t="s">
        <v>972</v>
      </c>
      <c r="D164" s="131" t="s">
        <v>284</v>
      </c>
      <c r="E164" s="131" t="s">
        <v>976</v>
      </c>
      <c r="F164" s="131" t="s">
        <v>976</v>
      </c>
      <c r="G164" s="131"/>
      <c r="H164" s="131"/>
      <c r="I164" s="131"/>
      <c r="J164" s="131"/>
      <c r="K164" s="131"/>
      <c r="L164" s="131"/>
      <c r="M164" s="131"/>
      <c r="N164" s="131"/>
      <c r="O164" s="131"/>
      <c r="P164" s="131"/>
      <c r="Q164" s="131"/>
      <c r="R164" s="131" t="s">
        <v>971</v>
      </c>
      <c r="S164" s="131" t="s">
        <v>973</v>
      </c>
      <c r="T164" s="13"/>
      <c r="U164" s="13"/>
      <c r="V164" s="13"/>
      <c r="W164" s="25"/>
      <c r="X164" s="26"/>
    </row>
    <row r="165" spans="1:24" ht="15" hidden="1" customHeight="1">
      <c r="A165" s="131"/>
      <c r="B165" s="131"/>
      <c r="C165" s="131" t="s">
        <v>268</v>
      </c>
      <c r="D165" s="13"/>
      <c r="E165" s="13"/>
      <c r="F165" s="18" t="s">
        <v>267</v>
      </c>
      <c r="G165" s="19" t="s">
        <v>799</v>
      </c>
      <c r="H165" s="19" t="s">
        <v>799</v>
      </c>
      <c r="I165" s="19" t="s">
        <v>799</v>
      </c>
      <c r="J165" s="19" t="s">
        <v>799</v>
      </c>
      <c r="K165" s="19" t="s">
        <v>799</v>
      </c>
      <c r="L165" s="19" t="s">
        <v>799</v>
      </c>
      <c r="M165" s="19" t="s">
        <v>799</v>
      </c>
      <c r="N165" s="19" t="s">
        <v>799</v>
      </c>
      <c r="O165" s="19" t="s">
        <v>799</v>
      </c>
      <c r="P165" s="19" t="s">
        <v>799</v>
      </c>
      <c r="Q165" s="19" t="s">
        <v>799</v>
      </c>
      <c r="R165" s="13"/>
      <c r="S165" s="131"/>
      <c r="T165" s="13"/>
      <c r="U165" s="13"/>
      <c r="V165" s="13"/>
      <c r="W165" s="25"/>
      <c r="X165" s="26"/>
    </row>
    <row r="166" spans="1:24" ht="15" hidden="1" customHeight="1">
      <c r="A166" s="131"/>
      <c r="B166" s="131"/>
      <c r="C166" s="131" t="s">
        <v>971</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583</v>
      </c>
      <c r="B167" s="131"/>
      <c r="C167" s="131"/>
      <c r="D167" s="20" t="s">
        <v>654</v>
      </c>
      <c r="E167" s="14">
        <v>2</v>
      </c>
      <c r="F167" s="14" t="s">
        <v>301</v>
      </c>
      <c r="G167" s="32">
        <f>G168+G169+G170+G177</f>
        <v>0</v>
      </c>
      <c r="H167" s="32">
        <f t="shared" ref="H167:P167" si="10">H168+H169+H170+H177</f>
        <v>0</v>
      </c>
      <c r="I167" s="32">
        <f t="shared" si="10"/>
        <v>0</v>
      </c>
      <c r="J167" s="32">
        <f t="shared" si="10"/>
        <v>0</v>
      </c>
      <c r="K167" s="32">
        <f t="shared" si="10"/>
        <v>0</v>
      </c>
      <c r="L167" s="32">
        <f t="shared" si="10"/>
        <v>0</v>
      </c>
      <c r="M167" s="32">
        <f t="shared" si="10"/>
        <v>0</v>
      </c>
      <c r="N167" s="32">
        <f t="shared" si="10"/>
        <v>0</v>
      </c>
      <c r="O167" s="32">
        <f t="shared" si="10"/>
        <v>0</v>
      </c>
      <c r="P167" s="32">
        <f t="shared" si="10"/>
        <v>0</v>
      </c>
      <c r="Q167" s="32">
        <f>G167+H167+I167+J167+K167+L167+M167+N167+O167+P167</f>
        <v>0</v>
      </c>
      <c r="R167" s="13"/>
      <c r="S167" s="131"/>
      <c r="T167" s="13"/>
      <c r="U167" s="13"/>
      <c r="V167" s="13"/>
      <c r="W167" s="25"/>
      <c r="X167" s="26"/>
    </row>
    <row r="168" spans="1:24" ht="30">
      <c r="A168" s="131" t="s">
        <v>584</v>
      </c>
      <c r="B168" s="131"/>
      <c r="C168" s="131"/>
      <c r="D168" s="20" t="s">
        <v>654</v>
      </c>
      <c r="E168" s="180"/>
      <c r="F168" s="67" t="s">
        <v>1</v>
      </c>
      <c r="G168" s="16" t="n">
        <v>43.78</v>
      </c>
      <c r="H168" s="16" t="n">
        <v>44.28</v>
      </c>
      <c r="I168" s="16" t="n">
        <v>44.78</v>
      </c>
      <c r="J168" s="16" t="n">
        <v>45.28</v>
      </c>
      <c r="K168" s="16" t="n">
        <v>45.78</v>
      </c>
      <c r="L168" s="16" t="n">
        <v>46.28</v>
      </c>
      <c r="M168" s="16" t="n">
        <v>46.78</v>
      </c>
      <c r="N168" s="16" t="n">
        <v>47.28</v>
      </c>
      <c r="O168" s="16" t="n">
        <v>47.78</v>
      </c>
      <c r="P168" s="16" t="n">
        <v>48.28</v>
      </c>
      <c r="Q168" s="32">
        <f t="shared" ref="Q168:Q177" si="11">G168+H168+I168+J168+K168+L168+M168+N168+O168+P168</f>
        <v>0</v>
      </c>
      <c r="R168" s="13"/>
      <c r="S168" s="131"/>
      <c r="T168" s="13"/>
      <c r="U168" s="13"/>
      <c r="V168" s="13"/>
      <c r="W168" s="25"/>
      <c r="X168" s="26"/>
    </row>
    <row r="169" spans="1:24">
      <c r="A169" s="131" t="s">
        <v>585</v>
      </c>
      <c r="B169" s="131"/>
      <c r="C169" s="131"/>
      <c r="D169" s="20" t="s">
        <v>654</v>
      </c>
      <c r="E169" s="180"/>
      <c r="F169" s="67" t="s">
        <v>302</v>
      </c>
      <c r="G169" s="16" t="n">
        <v>52.28</v>
      </c>
      <c r="H169" s="16" t="n">
        <v>52.88</v>
      </c>
      <c r="I169" s="16" t="n">
        <v>53.48</v>
      </c>
      <c r="J169" s="16" t="n">
        <v>54.08</v>
      </c>
      <c r="K169" s="16" t="n">
        <v>54.68</v>
      </c>
      <c r="L169" s="16" t="n">
        <v>55.28</v>
      </c>
      <c r="M169" s="16" t="n">
        <v>55.88</v>
      </c>
      <c r="N169" s="16" t="n">
        <v>56.48</v>
      </c>
      <c r="O169" s="16" t="n">
        <v>57.08</v>
      </c>
      <c r="P169" s="16" t="n">
        <v>57.68</v>
      </c>
      <c r="Q169" s="32">
        <f t="shared" si="11"/>
        <v>0</v>
      </c>
      <c r="R169" s="13"/>
      <c r="S169" s="131"/>
      <c r="T169" s="13"/>
      <c r="U169" s="13"/>
      <c r="V169" s="13"/>
      <c r="W169" s="25"/>
      <c r="X169" s="26"/>
    </row>
    <row r="170" spans="1:24">
      <c r="A170" s="131" t="s">
        <v>586</v>
      </c>
      <c r="B170" s="131"/>
      <c r="C170" s="131"/>
      <c r="D170" s="20" t="s">
        <v>654</v>
      </c>
      <c r="E170" s="180"/>
      <c r="F170" s="67" t="s">
        <v>303</v>
      </c>
      <c r="G170" s="17">
        <f>G171+G172+G173+G174+G175+G176</f>
        <v>0</v>
      </c>
      <c r="H170" s="17">
        <f t="shared" ref="H170:P170" si="12">H171+H172+H173+H174+H175+H176</f>
        <v>0</v>
      </c>
      <c r="I170" s="17">
        <f t="shared" si="12"/>
        <v>0</v>
      </c>
      <c r="J170" s="17">
        <f t="shared" si="12"/>
        <v>0</v>
      </c>
      <c r="K170" s="17">
        <f t="shared" si="12"/>
        <v>0</v>
      </c>
      <c r="L170" s="17">
        <f t="shared" si="12"/>
        <v>0</v>
      </c>
      <c r="M170" s="17">
        <f t="shared" si="12"/>
        <v>0</v>
      </c>
      <c r="N170" s="17">
        <f t="shared" si="12"/>
        <v>0</v>
      </c>
      <c r="O170" s="17">
        <f t="shared" si="12"/>
        <v>0</v>
      </c>
      <c r="P170" s="17">
        <f t="shared" si="12"/>
        <v>0</v>
      </c>
      <c r="Q170" s="32">
        <f t="shared" si="11"/>
        <v>0</v>
      </c>
      <c r="R170" s="13"/>
      <c r="S170" s="131"/>
      <c r="T170" s="13"/>
      <c r="U170" s="13"/>
      <c r="V170" s="13"/>
      <c r="W170" s="25"/>
      <c r="X170" s="26"/>
    </row>
    <row r="171" spans="1:24">
      <c r="A171" s="131" t="s">
        <v>587</v>
      </c>
      <c r="B171" s="131"/>
      <c r="C171" s="131"/>
      <c r="D171" s="20" t="s">
        <v>654</v>
      </c>
      <c r="E171" s="180"/>
      <c r="F171" s="67" t="s">
        <v>304</v>
      </c>
      <c r="G171" s="16" t="n">
        <v>26.78</v>
      </c>
      <c r="H171" s="16" t="n">
        <v>27.08</v>
      </c>
      <c r="I171" s="16" t="n">
        <v>27.38</v>
      </c>
      <c r="J171" s="16" t="n">
        <v>27.68</v>
      </c>
      <c r="K171" s="16" t="n">
        <v>27.98</v>
      </c>
      <c r="L171" s="16" t="n">
        <v>28.28</v>
      </c>
      <c r="M171" s="16" t="n">
        <v>28.58</v>
      </c>
      <c r="N171" s="16" t="n">
        <v>28.88</v>
      </c>
      <c r="O171" s="16" t="n">
        <v>29.18</v>
      </c>
      <c r="P171" s="16" t="n">
        <v>29.48</v>
      </c>
      <c r="Q171" s="32">
        <f t="shared" si="11"/>
        <v>0</v>
      </c>
      <c r="R171" s="13"/>
      <c r="S171" s="131"/>
      <c r="T171" s="13"/>
      <c r="U171" s="13"/>
      <c r="V171" s="13"/>
      <c r="W171" s="25"/>
      <c r="X171" s="26"/>
    </row>
    <row r="172" spans="1:24">
      <c r="A172" s="131" t="s">
        <v>588</v>
      </c>
      <c r="B172" s="131"/>
      <c r="C172" s="131"/>
      <c r="D172" s="20" t="s">
        <v>654</v>
      </c>
      <c r="E172" s="180"/>
      <c r="F172" s="67" t="s">
        <v>305</v>
      </c>
      <c r="G172" s="16" t="n">
        <v>35.28</v>
      </c>
      <c r="H172" s="16" t="n">
        <v>35.68</v>
      </c>
      <c r="I172" s="16" t="n">
        <v>36.08</v>
      </c>
      <c r="J172" s="16" t="n">
        <v>36.48</v>
      </c>
      <c r="K172" s="16" t="n">
        <v>36.88</v>
      </c>
      <c r="L172" s="16" t="n">
        <v>37.28</v>
      </c>
      <c r="M172" s="16" t="n">
        <v>37.68</v>
      </c>
      <c r="N172" s="16" t="n">
        <v>38.08</v>
      </c>
      <c r="O172" s="16" t="n">
        <v>38.48</v>
      </c>
      <c r="P172" s="16" t="n">
        <v>38.88</v>
      </c>
      <c r="Q172" s="32">
        <f t="shared" si="11"/>
        <v>0</v>
      </c>
      <c r="R172" s="13"/>
      <c r="S172" s="131"/>
      <c r="T172" s="13"/>
      <c r="U172" s="13"/>
      <c r="V172" s="13"/>
      <c r="W172" s="25"/>
      <c r="X172" s="26"/>
    </row>
    <row r="173" spans="1:24">
      <c r="A173" s="131" t="s">
        <v>718</v>
      </c>
      <c r="B173" s="131"/>
      <c r="C173" s="131"/>
      <c r="D173" s="20" t="s">
        <v>654</v>
      </c>
      <c r="E173" s="180"/>
      <c r="F173" s="67" t="s">
        <v>2</v>
      </c>
      <c r="G173" s="16" t="n">
        <v>43.78</v>
      </c>
      <c r="H173" s="16" t="n">
        <v>44.28</v>
      </c>
      <c r="I173" s="16" t="n">
        <v>44.78</v>
      </c>
      <c r="J173" s="16" t="n">
        <v>45.28</v>
      </c>
      <c r="K173" s="16" t="n">
        <v>45.78</v>
      </c>
      <c r="L173" s="16" t="n">
        <v>46.28</v>
      </c>
      <c r="M173" s="16" t="n">
        <v>46.78</v>
      </c>
      <c r="N173" s="16" t="n">
        <v>47.28</v>
      </c>
      <c r="O173" s="16" t="n">
        <v>47.78</v>
      </c>
      <c r="P173" s="16" t="n">
        <v>48.28</v>
      </c>
      <c r="Q173" s="32">
        <f t="shared" si="11"/>
        <v>0</v>
      </c>
      <c r="R173" s="13"/>
      <c r="S173" s="131"/>
      <c r="T173" s="13"/>
      <c r="U173" s="13"/>
      <c r="V173" s="13"/>
      <c r="W173" s="25"/>
      <c r="X173" s="26"/>
    </row>
    <row r="174" spans="1:24">
      <c r="A174" s="131" t="s">
        <v>589</v>
      </c>
      <c r="B174" s="131"/>
      <c r="C174" s="131"/>
      <c r="D174" s="20" t="s">
        <v>654</v>
      </c>
      <c r="E174" s="180"/>
      <c r="F174" s="67" t="s">
        <v>3</v>
      </c>
      <c r="G174" s="16" t="n">
        <v>52.28</v>
      </c>
      <c r="H174" s="16" t="n">
        <v>52.88</v>
      </c>
      <c r="I174" s="16" t="n">
        <v>53.48</v>
      </c>
      <c r="J174" s="16" t="n">
        <v>54.08</v>
      </c>
      <c r="K174" s="16" t="n">
        <v>54.68</v>
      </c>
      <c r="L174" s="16" t="n">
        <v>55.28</v>
      </c>
      <c r="M174" s="16" t="n">
        <v>55.88</v>
      </c>
      <c r="N174" s="16" t="n">
        <v>56.48</v>
      </c>
      <c r="O174" s="16" t="n">
        <v>57.08</v>
      </c>
      <c r="P174" s="16" t="n">
        <v>57.68</v>
      </c>
      <c r="Q174" s="32">
        <f t="shared" si="11"/>
        <v>0</v>
      </c>
      <c r="R174" s="13"/>
      <c r="S174" s="131"/>
      <c r="T174" s="13"/>
      <c r="U174" s="13"/>
      <c r="V174" s="13"/>
      <c r="W174" s="25"/>
      <c r="X174" s="26"/>
    </row>
    <row r="175" spans="1:24">
      <c r="A175" s="131" t="s">
        <v>590</v>
      </c>
      <c r="B175" s="131"/>
      <c r="C175" s="131"/>
      <c r="D175" s="20" t="s">
        <v>654</v>
      </c>
      <c r="E175" s="180"/>
      <c r="F175" s="67" t="s">
        <v>306</v>
      </c>
      <c r="G175" s="16" t="n">
        <v>60.78</v>
      </c>
      <c r="H175" s="16" t="n">
        <v>61.48</v>
      </c>
      <c r="I175" s="16" t="n">
        <v>62.18</v>
      </c>
      <c r="J175" s="16" t="n">
        <v>62.88</v>
      </c>
      <c r="K175" s="16" t="n">
        <v>63.58</v>
      </c>
      <c r="L175" s="16" t="n">
        <v>64.28</v>
      </c>
      <c r="M175" s="16" t="n">
        <v>64.98</v>
      </c>
      <c r="N175" s="16" t="n">
        <v>65.68</v>
      </c>
      <c r="O175" s="16" t="n">
        <v>66.38</v>
      </c>
      <c r="P175" s="16" t="n">
        <v>67.08</v>
      </c>
      <c r="Q175" s="32">
        <f t="shared" si="11"/>
        <v>0</v>
      </c>
      <c r="R175" s="13"/>
      <c r="S175" s="131"/>
      <c r="T175" s="13"/>
      <c r="U175" s="13"/>
      <c r="V175" s="13"/>
      <c r="W175" s="25"/>
      <c r="X175" s="26"/>
    </row>
    <row r="176" spans="1:24">
      <c r="A176" s="131" t="s">
        <v>719</v>
      </c>
      <c r="B176" s="131"/>
      <c r="C176" s="131"/>
      <c r="D176" s="20" t="s">
        <v>654</v>
      </c>
      <c r="E176" s="180"/>
      <c r="F176" s="67" t="s">
        <v>307</v>
      </c>
      <c r="G176" s="16" t="n">
        <v>69.28</v>
      </c>
      <c r="H176" s="16" t="n">
        <v>70.08</v>
      </c>
      <c r="I176" s="16" t="n">
        <v>70.88</v>
      </c>
      <c r="J176" s="16" t="n">
        <v>71.68</v>
      </c>
      <c r="K176" s="16" t="n">
        <v>72.48</v>
      </c>
      <c r="L176" s="16" t="n">
        <v>73.28</v>
      </c>
      <c r="M176" s="16" t="n">
        <v>74.08</v>
      </c>
      <c r="N176" s="16" t="n">
        <v>74.88</v>
      </c>
      <c r="O176" s="16" t="n">
        <v>75.68</v>
      </c>
      <c r="P176" s="16" t="n">
        <v>76.48</v>
      </c>
      <c r="Q176" s="32">
        <f t="shared" si="11"/>
        <v>0</v>
      </c>
      <c r="R176" s="13"/>
      <c r="S176" s="131"/>
      <c r="T176" s="13"/>
      <c r="U176" s="13"/>
      <c r="V176" s="13"/>
      <c r="W176" s="25"/>
      <c r="X176" s="26"/>
    </row>
    <row r="177" spans="1:24">
      <c r="A177" s="131" t="s">
        <v>591</v>
      </c>
      <c r="B177" s="131"/>
      <c r="C177" s="131"/>
      <c r="D177" s="20" t="s">
        <v>654</v>
      </c>
      <c r="E177" s="67"/>
      <c r="F177" s="67" t="s">
        <v>283</v>
      </c>
      <c r="G177" s="17">
        <f>SUM(G187:G198)</f>
        <v>0</v>
      </c>
      <c r="H177" s="17">
        <f t="shared" ref="H177:P177" si="13">SUM(H187:H198)</f>
        <v>0</v>
      </c>
      <c r="I177" s="17">
        <f t="shared" si="13"/>
        <v>0</v>
      </c>
      <c r="J177" s="17">
        <f t="shared" si="13"/>
        <v>0</v>
      </c>
      <c r="K177" s="17">
        <f t="shared" si="13"/>
        <v>0</v>
      </c>
      <c r="L177" s="17">
        <f t="shared" si="13"/>
        <v>0</v>
      </c>
      <c r="M177" s="17">
        <f t="shared" si="13"/>
        <v>0</v>
      </c>
      <c r="N177" s="17">
        <f t="shared" si="13"/>
        <v>0</v>
      </c>
      <c r="O177" s="17">
        <f t="shared" si="13"/>
        <v>0</v>
      </c>
      <c r="P177" s="17">
        <f t="shared" si="13"/>
        <v>0</v>
      </c>
      <c r="Q177" s="32">
        <f t="shared" si="11"/>
        <v>0</v>
      </c>
      <c r="R177" s="13"/>
      <c r="S177" s="131"/>
      <c r="T177" s="13"/>
      <c r="U177" s="13"/>
      <c r="V177" s="13"/>
      <c r="W177" s="25"/>
      <c r="X177" s="26"/>
    </row>
    <row r="178" spans="1:24" ht="15" hidden="1" customHeight="1">
      <c r="A178" s="131"/>
      <c r="B178" s="131"/>
      <c r="C178" s="131" t="s">
        <v>971</v>
      </c>
      <c r="D178" s="13"/>
      <c r="E178" s="13"/>
      <c r="F178" s="13"/>
      <c r="G178" s="13"/>
      <c r="H178" s="13"/>
      <c r="I178" s="13"/>
      <c r="J178" s="13"/>
      <c r="K178" s="13"/>
      <c r="L178" s="13"/>
      <c r="M178" s="13"/>
      <c r="N178" s="13"/>
      <c r="O178" s="13"/>
      <c r="P178" s="13"/>
      <c r="Q178" s="13"/>
      <c r="R178" s="13"/>
      <c r="S178" s="131"/>
      <c r="T178" s="13"/>
      <c r="U178" s="13"/>
      <c r="V178" s="13"/>
      <c r="W178" s="25"/>
      <c r="X178" s="26"/>
    </row>
    <row r="179" spans="1:24" ht="15" hidden="1" customHeight="1">
      <c r="A179" s="131"/>
      <c r="B179" s="131"/>
      <c r="C179" s="131" t="s">
        <v>974</v>
      </c>
      <c r="D179" s="131"/>
      <c r="E179" s="131"/>
      <c r="F179" s="131"/>
      <c r="G179" s="131"/>
      <c r="H179" s="131"/>
      <c r="I179" s="131"/>
      <c r="J179" s="131"/>
      <c r="K179" s="131"/>
      <c r="L179" s="131"/>
      <c r="M179" s="131"/>
      <c r="N179" s="131"/>
      <c r="O179" s="131"/>
      <c r="P179" s="131"/>
      <c r="Q179" s="131"/>
      <c r="R179" s="131"/>
      <c r="S179" s="131" t="s">
        <v>975</v>
      </c>
      <c r="T179" s="13"/>
      <c r="U179" s="13"/>
      <c r="V179" s="13"/>
      <c r="W179" s="25"/>
      <c r="X179" s="26"/>
    </row>
    <row r="180" spans="1:24" ht="15" hidden="1" customHeight="1">
      <c r="A180" s="13"/>
      <c r="B180" s="13"/>
      <c r="C180" s="13"/>
      <c r="D180" s="13"/>
      <c r="E180" s="13"/>
      <c r="F180" s="13"/>
      <c r="G180" s="13"/>
      <c r="H180" s="13"/>
      <c r="I180" s="13"/>
      <c r="J180" s="13"/>
      <c r="K180" s="13"/>
      <c r="L180" s="13"/>
      <c r="M180" s="13"/>
      <c r="N180" s="13"/>
      <c r="O180" s="13"/>
      <c r="P180" s="13"/>
      <c r="Q180" s="13"/>
      <c r="R180" s="13"/>
      <c r="S180" s="13"/>
      <c r="T180" s="25"/>
      <c r="U180" s="26"/>
    </row>
    <row r="181" spans="1:24" ht="15" hidden="1" customHeight="1">
      <c r="A181" s="131"/>
      <c r="B181" s="131"/>
      <c r="C181" s="131" t="s">
        <v>4</v>
      </c>
      <c r="D181" s="131"/>
      <c r="E181" s="131"/>
      <c r="F181" s="131"/>
      <c r="G181" s="131"/>
      <c r="H181" s="131"/>
      <c r="I181" s="131"/>
      <c r="J181" s="131"/>
      <c r="K181" s="131"/>
      <c r="L181" s="131"/>
      <c r="M181" s="131"/>
      <c r="N181" s="131"/>
      <c r="O181" s="131"/>
      <c r="P181" s="131"/>
      <c r="Q181" s="131"/>
      <c r="R181" s="131"/>
      <c r="S181" s="131"/>
      <c r="T181" s="13"/>
      <c r="U181" s="13"/>
      <c r="V181" s="13"/>
      <c r="W181" s="25"/>
      <c r="X181" s="26"/>
    </row>
    <row r="182" spans="1:24" ht="15" hidden="1" customHeight="1">
      <c r="A182" s="131"/>
      <c r="B182" s="131"/>
      <c r="C182" s="131"/>
      <c r="D182" s="131"/>
      <c r="E182" s="131"/>
      <c r="F182" s="131"/>
      <c r="G182" s="131"/>
      <c r="H182" s="131"/>
      <c r="I182" s="131"/>
      <c r="J182" s="131"/>
      <c r="K182" s="131"/>
      <c r="L182" s="131"/>
      <c r="M182" s="131"/>
      <c r="N182" s="131"/>
      <c r="O182" s="131"/>
      <c r="P182" s="131"/>
      <c r="Q182" s="131"/>
      <c r="R182" s="131"/>
      <c r="S182" s="131"/>
      <c r="T182" s="13"/>
      <c r="U182" s="13"/>
      <c r="V182" s="13"/>
      <c r="W182" s="25"/>
      <c r="X182" s="26"/>
    </row>
    <row r="183" spans="1:24" ht="15" hidden="1" customHeight="1">
      <c r="A183" s="131"/>
      <c r="B183" s="131"/>
      <c r="C183" s="131"/>
      <c r="D183" s="131" t="s">
        <v>327</v>
      </c>
      <c r="E183" s="131"/>
      <c r="F183" s="131" t="s">
        <v>352</v>
      </c>
      <c r="G183" s="131" t="s">
        <v>234</v>
      </c>
      <c r="H183" s="131" t="s">
        <v>235</v>
      </c>
      <c r="I183" s="131" t="s">
        <v>236</v>
      </c>
      <c r="J183" s="131" t="s">
        <v>237</v>
      </c>
      <c r="K183" s="131" t="s">
        <v>238</v>
      </c>
      <c r="L183" s="131" t="s">
        <v>239</v>
      </c>
      <c r="M183" s="131" t="s">
        <v>240</v>
      </c>
      <c r="N183" s="131" t="s">
        <v>241</v>
      </c>
      <c r="O183" s="131" t="s">
        <v>243</v>
      </c>
      <c r="P183" s="131" t="s">
        <v>244</v>
      </c>
      <c r="Q183" s="131" t="s">
        <v>245</v>
      </c>
      <c r="R183" s="131"/>
      <c r="S183" s="131"/>
      <c r="T183" s="13"/>
      <c r="U183" s="13"/>
      <c r="V183" s="13"/>
      <c r="W183" s="25"/>
      <c r="X183" s="26"/>
    </row>
    <row r="184" spans="1:24" ht="15" hidden="1" customHeight="1">
      <c r="A184" s="131"/>
      <c r="B184" s="131"/>
      <c r="C184" s="131" t="s">
        <v>972</v>
      </c>
      <c r="D184" s="131" t="s">
        <v>284</v>
      </c>
      <c r="E184" s="131" t="s">
        <v>976</v>
      </c>
      <c r="F184" s="131" t="s">
        <v>284</v>
      </c>
      <c r="G184" s="131"/>
      <c r="H184" s="131"/>
      <c r="I184" s="131"/>
      <c r="J184" s="131"/>
      <c r="K184" s="131"/>
      <c r="L184" s="131"/>
      <c r="M184" s="131"/>
      <c r="N184" s="131"/>
      <c r="O184" s="131"/>
      <c r="P184" s="131"/>
      <c r="Q184" s="131"/>
      <c r="R184" s="131" t="s">
        <v>971</v>
      </c>
      <c r="S184" s="131" t="s">
        <v>973</v>
      </c>
      <c r="T184" s="13"/>
      <c r="U184" s="13"/>
      <c r="V184" s="13"/>
      <c r="W184" s="25"/>
      <c r="X184" s="26"/>
    </row>
    <row r="185" spans="1:24" ht="15" hidden="1" customHeight="1">
      <c r="A185" s="131"/>
      <c r="B185" s="131"/>
      <c r="C185" s="131" t="s">
        <v>268</v>
      </c>
      <c r="D185" s="13"/>
      <c r="E185" s="13"/>
      <c r="F185" s="18" t="s">
        <v>267</v>
      </c>
      <c r="G185" s="19" t="s">
        <v>799</v>
      </c>
      <c r="H185" s="19" t="s">
        <v>799</v>
      </c>
      <c r="I185" s="19" t="s">
        <v>799</v>
      </c>
      <c r="J185" s="19" t="s">
        <v>799</v>
      </c>
      <c r="K185" s="19" t="s">
        <v>799</v>
      </c>
      <c r="L185" s="19" t="s">
        <v>799</v>
      </c>
      <c r="M185" s="19" t="s">
        <v>799</v>
      </c>
      <c r="N185" s="19" t="s">
        <v>799</v>
      </c>
      <c r="O185" s="19" t="s">
        <v>799</v>
      </c>
      <c r="P185" s="19" t="s">
        <v>799</v>
      </c>
      <c r="Q185" s="19" t="s">
        <v>799</v>
      </c>
      <c r="R185" s="13"/>
      <c r="S185" s="131"/>
      <c r="T185" s="13"/>
      <c r="U185" s="13"/>
      <c r="V185" s="13"/>
      <c r="W185" s="25"/>
      <c r="X185" s="26"/>
    </row>
    <row r="186" spans="1:24" ht="15" hidden="1" customHeight="1">
      <c r="A186" s="131"/>
      <c r="B186" s="131"/>
      <c r="C186" s="131" t="s">
        <v>971</v>
      </c>
      <c r="D186" s="13"/>
      <c r="E186" s="13"/>
      <c r="F186" s="13"/>
      <c r="G186" s="13"/>
      <c r="H186" s="13"/>
      <c r="I186" s="13"/>
      <c r="J186" s="13"/>
      <c r="K186" s="13"/>
      <c r="L186" s="13"/>
      <c r="M186" s="13"/>
      <c r="N186" s="13"/>
      <c r="O186" s="13"/>
      <c r="P186" s="13"/>
      <c r="Q186" s="13"/>
      <c r="R186" s="13"/>
      <c r="S186" s="131"/>
      <c r="T186" s="13"/>
      <c r="U186" s="13"/>
      <c r="V186" s="13"/>
      <c r="W186" s="25"/>
      <c r="X186" s="26"/>
    </row>
    <row r="187" spans="1:24">
      <c r="A187" s="131" t="s">
        <v>591</v>
      </c>
      <c r="B187" s="131"/>
      <c r="C187" s="136"/>
      <c r="D187" s="20" t="s">
        <v>654</v>
      </c>
      <c r="E187" s="11"/>
      <c r="F187" s="20" t="s">
        <v>1334</v>
      </c>
      <c r="G187" s="16" t="n">
        <v>34.28</v>
      </c>
      <c r="H187" s="16" t="n">
        <v>34.28</v>
      </c>
      <c r="I187" s="16" t="n">
        <v>34.28</v>
      </c>
      <c r="J187" s="16" t="n">
        <v>34.28</v>
      </c>
      <c r="K187" s="16" t="n">
        <v>34.28</v>
      </c>
      <c r="L187" s="16" t="n">
        <v>34.28</v>
      </c>
      <c r="M187" s="16" t="n">
        <v>34.28</v>
      </c>
      <c r="N187" s="16" t="n">
        <v>34.28</v>
      </c>
      <c r="O187" s="16" t="n">
        <v>34.28</v>
      </c>
      <c r="P187" s="16" t="n">
        <v>34.28</v>
      </c>
      <c r="Q187" s="32">
        <f>G187+H187+I187+J187+K187+L187+M187+N187+O187+P187</f>
        <v>0</v>
      </c>
      <c r="R187" s="13"/>
      <c r="S187" s="131"/>
      <c r="T187" s="13"/>
      <c r="U187" s="13"/>
      <c r="V187" s="13"/>
      <c r="W187" s="25"/>
      <c r="X187" s="26"/>
    </row>
    <row r="188" ht="15.0" customHeight="true" hidden="false">
      <c r="A188" s="131" t="s">
        <v>591</v>
      </c>
      <c r="B188" s="131"/>
      <c r="C188" s="136"/>
      <c r="D188" s="20" t="s">
        <v>654</v>
      </c>
      <c r="E188" s="11"/>
      <c r="F188" s="20" t="s">
        <v>1324</v>
      </c>
      <c r="G188" s="16" t="n">
        <v>37.28</v>
      </c>
      <c r="H188" s="16" t="n">
        <v>37.28</v>
      </c>
      <c r="I188" s="16" t="n">
        <v>37.28</v>
      </c>
      <c r="J188" s="16" t="n">
        <v>37.28</v>
      </c>
      <c r="K188" s="16" t="n">
        <v>37.28</v>
      </c>
      <c r="L188" s="16" t="n">
        <v>37.28</v>
      </c>
      <c r="M188" s="16" t="n">
        <v>37.28</v>
      </c>
      <c r="N188" s="16" t="n">
        <v>37.28</v>
      </c>
      <c r="O188" s="16" t="n">
        <v>37.28</v>
      </c>
      <c r="P188" s="16" t="n">
        <v>37.28</v>
      </c>
      <c r="Q188" s="32">
        <f>G188+H188+I188+J188+K188+L188+M188+N188+O188+P188</f>
      </c>
      <c r="R188" s="13"/>
      <c r="S188" s="131"/>
      <c r="T188" s="13"/>
      <c r="U188" s="13"/>
      <c r="V188" s="13"/>
      <c r="W188" s="25"/>
      <c r="X188" s="26"/>
    </row>
    <row r="189" ht="15.0" customHeight="true" hidden="false">
      <c r="A189" s="131" t="s">
        <v>591</v>
      </c>
      <c r="B189" s="131"/>
      <c r="C189" s="136"/>
      <c r="D189" s="20" t="s">
        <v>654</v>
      </c>
      <c r="E189" s="11"/>
      <c r="F189" s="20" t="s">
        <v>1325</v>
      </c>
      <c r="G189" s="16" t="n">
        <v>19.28</v>
      </c>
      <c r="H189" s="16" t="n">
        <v>19.28</v>
      </c>
      <c r="I189" s="16" t="n">
        <v>19.28</v>
      </c>
      <c r="J189" s="16" t="n">
        <v>19.28</v>
      </c>
      <c r="K189" s="16" t="n">
        <v>19.28</v>
      </c>
      <c r="L189" s="16" t="n">
        <v>19.28</v>
      </c>
      <c r="M189" s="16" t="n">
        <v>19.28</v>
      </c>
      <c r="N189" s="16" t="n">
        <v>19.28</v>
      </c>
      <c r="O189" s="16" t="n">
        <v>19.28</v>
      </c>
      <c r="P189" s="16" t="n">
        <v>19.28</v>
      </c>
      <c r="Q189" s="32">
        <f>G189+H189+I189+J189+K189+L189+M189+N189+O189+P189</f>
      </c>
      <c r="R189" s="13"/>
      <c r="S189" s="131"/>
      <c r="T189" s="13"/>
      <c r="U189" s="13"/>
      <c r="V189" s="13"/>
      <c r="W189" s="25"/>
      <c r="X189" s="26"/>
    </row>
    <row r="190" ht="15.0" customHeight="true" hidden="false">
      <c r="A190" s="131" t="s">
        <v>591</v>
      </c>
      <c r="B190" s="131"/>
      <c r="C190" s="136"/>
      <c r="D190" s="20" t="s">
        <v>654</v>
      </c>
      <c r="E190" s="11"/>
      <c r="F190" s="20" t="s">
        <v>1326</v>
      </c>
      <c r="G190" s="16" t="n">
        <v>31.28</v>
      </c>
      <c r="H190" s="16" t="n">
        <v>31.28</v>
      </c>
      <c r="I190" s="16" t="n">
        <v>31.28</v>
      </c>
      <c r="J190" s="16" t="n">
        <v>31.28</v>
      </c>
      <c r="K190" s="16" t="n">
        <v>31.28</v>
      </c>
      <c r="L190" s="16" t="n">
        <v>31.28</v>
      </c>
      <c r="M190" s="16" t="n">
        <v>31.28</v>
      </c>
      <c r="N190" s="16" t="n">
        <v>31.28</v>
      </c>
      <c r="O190" s="16" t="n">
        <v>31.28</v>
      </c>
      <c r="P190" s="16" t="n">
        <v>31.28</v>
      </c>
      <c r="Q190" s="32">
        <f>G190+H190+I190+J190+K190+L190+M190+N190+O190+P190</f>
      </c>
      <c r="R190" s="13"/>
      <c r="S190" s="131"/>
      <c r="T190" s="13"/>
      <c r="U190" s="13"/>
      <c r="V190" s="13"/>
      <c r="W190" s="25"/>
      <c r="X190" s="26"/>
    </row>
    <row r="191" ht="15.0" customHeight="true" hidden="false">
      <c r="A191" s="131" t="s">
        <v>591</v>
      </c>
      <c r="B191" s="131"/>
      <c r="C191" s="136"/>
      <c r="D191" s="20" t="s">
        <v>654</v>
      </c>
      <c r="E191" s="11"/>
      <c r="F191" s="20" t="s">
        <v>1327</v>
      </c>
      <c r="G191" s="16" t="n">
        <v>13.28</v>
      </c>
      <c r="H191" s="16" t="n">
        <v>13.28</v>
      </c>
      <c r="I191" s="16" t="n">
        <v>13.28</v>
      </c>
      <c r="J191" s="16" t="n">
        <v>13.28</v>
      </c>
      <c r="K191" s="16" t="n">
        <v>13.28</v>
      </c>
      <c r="L191" s="16" t="n">
        <v>13.28</v>
      </c>
      <c r="M191" s="16" t="n">
        <v>13.28</v>
      </c>
      <c r="N191" s="16" t="n">
        <v>13.28</v>
      </c>
      <c r="O191" s="16" t="n">
        <v>13.28</v>
      </c>
      <c r="P191" s="16" t="n">
        <v>13.28</v>
      </c>
      <c r="Q191" s="32">
        <f>G191+H191+I191+J191+K191+L191+M191+N191+O191+P191</f>
      </c>
      <c r="R191" s="13"/>
      <c r="S191" s="131"/>
      <c r="T191" s="13"/>
      <c r="U191" s="13"/>
      <c r="V191" s="13"/>
      <c r="W191" s="25"/>
      <c r="X191" s="26"/>
    </row>
    <row r="192" ht="15.0" customHeight="true" hidden="false">
      <c r="A192" s="131" t="s">
        <v>591</v>
      </c>
      <c r="B192" s="131"/>
      <c r="C192" s="136"/>
      <c r="D192" s="20" t="s">
        <v>654</v>
      </c>
      <c r="E192" s="11"/>
      <c r="F192" s="20" t="s">
        <v>1328</v>
      </c>
      <c r="G192" s="16" t="n">
        <v>25.28</v>
      </c>
      <c r="H192" s="16" t="n">
        <v>25.28</v>
      </c>
      <c r="I192" s="16" t="n">
        <v>25.28</v>
      </c>
      <c r="J192" s="16" t="n">
        <v>25.28</v>
      </c>
      <c r="K192" s="16" t="n">
        <v>25.28</v>
      </c>
      <c r="L192" s="16" t="n">
        <v>25.28</v>
      </c>
      <c r="M192" s="16" t="n">
        <v>25.28</v>
      </c>
      <c r="N192" s="16" t="n">
        <v>25.28</v>
      </c>
      <c r="O192" s="16" t="n">
        <v>25.28</v>
      </c>
      <c r="P192" s="16" t="n">
        <v>25.28</v>
      </c>
      <c r="Q192" s="32">
        <f>G192+H192+I192+J192+K192+L192+M192+N192+O192+P192</f>
      </c>
      <c r="R192" s="13"/>
      <c r="S192" s="131"/>
      <c r="T192" s="13"/>
      <c r="U192" s="13"/>
      <c r="V192" s="13"/>
      <c r="W192" s="25"/>
      <c r="X192" s="26"/>
    </row>
    <row r="193" ht="15.0" customHeight="true" hidden="false">
      <c r="A193" s="131" t="s">
        <v>591</v>
      </c>
      <c r="B193" s="131"/>
      <c r="C193" s="136"/>
      <c r="D193" s="20" t="s">
        <v>654</v>
      </c>
      <c r="E193" s="11"/>
      <c r="F193" s="20" t="s">
        <v>1329</v>
      </c>
      <c r="G193" s="16" t="n">
        <v>16.28</v>
      </c>
      <c r="H193" s="16" t="n">
        <v>16.28</v>
      </c>
      <c r="I193" s="16" t="n">
        <v>16.28</v>
      </c>
      <c r="J193" s="16" t="n">
        <v>16.28</v>
      </c>
      <c r="K193" s="16" t="n">
        <v>16.28</v>
      </c>
      <c r="L193" s="16" t="n">
        <v>16.28</v>
      </c>
      <c r="M193" s="16" t="n">
        <v>16.28</v>
      </c>
      <c r="N193" s="16" t="n">
        <v>16.28</v>
      </c>
      <c r="O193" s="16" t="n">
        <v>16.28</v>
      </c>
      <c r="P193" s="16" t="n">
        <v>16.28</v>
      </c>
      <c r="Q193" s="32">
        <f>G193+H193+I193+J193+K193+L193+M193+N193+O193+P193</f>
      </c>
      <c r="R193" s="13"/>
      <c r="S193" s="131"/>
      <c r="T193" s="13"/>
      <c r="U193" s="13"/>
      <c r="V193" s="13"/>
      <c r="W193" s="25"/>
      <c r="X193" s="26"/>
    </row>
    <row r="194" ht="15.0" customHeight="true" hidden="false">
      <c r="A194" s="131" t="s">
        <v>591</v>
      </c>
      <c r="B194" s="131"/>
      <c r="C194" s="136"/>
      <c r="D194" s="20" t="s">
        <v>654</v>
      </c>
      <c r="E194" s="11"/>
      <c r="F194" s="20" t="s">
        <v>1330</v>
      </c>
      <c r="G194" s="16" t="n">
        <v>28.28</v>
      </c>
      <c r="H194" s="16" t="n">
        <v>28.28</v>
      </c>
      <c r="I194" s="16" t="n">
        <v>28.28</v>
      </c>
      <c r="J194" s="16" t="n">
        <v>28.28</v>
      </c>
      <c r="K194" s="16" t="n">
        <v>28.28</v>
      </c>
      <c r="L194" s="16" t="n">
        <v>28.28</v>
      </c>
      <c r="M194" s="16" t="n">
        <v>28.28</v>
      </c>
      <c r="N194" s="16" t="n">
        <v>28.28</v>
      </c>
      <c r="O194" s="16" t="n">
        <v>28.28</v>
      </c>
      <c r="P194" s="16" t="n">
        <v>28.28</v>
      </c>
      <c r="Q194" s="32">
        <f>G194+H194+I194+J194+K194+L194+M194+N194+O194+P194</f>
      </c>
      <c r="R194" s="13"/>
      <c r="S194" s="131"/>
      <c r="T194" s="13"/>
      <c r="U194" s="13"/>
      <c r="V194" s="13"/>
      <c r="W194" s="25"/>
      <c r="X194" s="26"/>
    </row>
    <row r="195" ht="15.0" customHeight="true" hidden="false">
      <c r="A195" s="131" t="s">
        <v>591</v>
      </c>
      <c r="B195" s="131"/>
      <c r="C195" s="136"/>
      <c r="D195" s="20" t="s">
        <v>654</v>
      </c>
      <c r="E195" s="11"/>
      <c r="F195" s="20" t="s">
        <v>1331</v>
      </c>
      <c r="G195" s="16" t="n">
        <v>22.28</v>
      </c>
      <c r="H195" s="16" t="n">
        <v>22.28</v>
      </c>
      <c r="I195" s="16" t="n">
        <v>22.28</v>
      </c>
      <c r="J195" s="16" t="n">
        <v>22.28</v>
      </c>
      <c r="K195" s="16" t="n">
        <v>22.28</v>
      </c>
      <c r="L195" s="16" t="n">
        <v>22.28</v>
      </c>
      <c r="M195" s="16" t="n">
        <v>22.28</v>
      </c>
      <c r="N195" s="16" t="n">
        <v>22.28</v>
      </c>
      <c r="O195" s="16" t="n">
        <v>22.28</v>
      </c>
      <c r="P195" s="16" t="n">
        <v>22.28</v>
      </c>
      <c r="Q195" s="32">
        <f>G195+H195+I195+J195+K195+L195+M195+N195+O195+P195</f>
      </c>
      <c r="R195" s="13"/>
      <c r="S195" s="131"/>
      <c r="T195" s="13"/>
      <c r="U195" s="13"/>
      <c r="V195" s="13"/>
      <c r="W195" s="25"/>
      <c r="X195" s="26"/>
    </row>
    <row r="196" ht="15.0" customHeight="true" hidden="false">
      <c r="A196" s="131" t="s">
        <v>591</v>
      </c>
      <c r="B196" s="131"/>
      <c r="C196" s="136"/>
      <c r="D196" s="20" t="s">
        <v>654</v>
      </c>
      <c r="E196" s="11"/>
      <c r="F196" s="20" t="s">
        <v>1371</v>
      </c>
      <c r="G196" s="16" t="n">
        <v>12.66</v>
      </c>
      <c r="H196" s="16" t="n">
        <v>15.9</v>
      </c>
      <c r="I196" s="16" t="n">
        <v>19.13</v>
      </c>
      <c r="J196" s="16" t="n">
        <v>22.37</v>
      </c>
      <c r="K196" s="16" t="n">
        <v>25.6</v>
      </c>
      <c r="L196" s="16" t="n">
        <v>28.84</v>
      </c>
      <c r="M196" s="16" t="n">
        <v>32.07</v>
      </c>
      <c r="N196" s="16" t="n">
        <v>35.31</v>
      </c>
      <c r="O196" s="16" t="n">
        <v>38.55</v>
      </c>
      <c r="P196" s="16" t="n">
        <v>41.78</v>
      </c>
      <c r="Q196" s="32">
        <f>G196+H196+I196+J196+K196+L196+M196+N196+O196+P196</f>
      </c>
      <c r="R196" s="13"/>
      <c r="S196" s="131"/>
      <c r="T196" s="13"/>
      <c r="U196" s="13"/>
      <c r="V196" s="13"/>
      <c r="W196" s="25"/>
      <c r="X196" s="26"/>
    </row>
    <row r="197" ht="15.0" customHeight="true" hidden="false">
      <c r="A197" s="131" t="s">
        <v>591</v>
      </c>
      <c r="B197" s="131"/>
      <c r="C197" s="136"/>
      <c r="D197" s="20" t="s">
        <v>654</v>
      </c>
      <c r="E197" s="11"/>
      <c r="F197" s="20" t="s">
        <v>1333</v>
      </c>
      <c r="G197" s="16" t="n">
        <v>10.28</v>
      </c>
      <c r="H197" s="16" t="n">
        <v>10.28</v>
      </c>
      <c r="I197" s="16" t="n">
        <v>10.28</v>
      </c>
      <c r="J197" s="16" t="n">
        <v>10.28</v>
      </c>
      <c r="K197" s="16" t="n">
        <v>10.28</v>
      </c>
      <c r="L197" s="16" t="n">
        <v>10.28</v>
      </c>
      <c r="M197" s="16" t="n">
        <v>10.28</v>
      </c>
      <c r="N197" s="16" t="n">
        <v>10.28</v>
      </c>
      <c r="O197" s="16" t="n">
        <v>10.28</v>
      </c>
      <c r="P197" s="16" t="n">
        <v>10.28</v>
      </c>
      <c r="Q197" s="32">
        <f>G197+H197+I197+J197+K197+L197+M197+N197+O197+P197</f>
      </c>
      <c r="R197" s="13"/>
      <c r="S197" s="131"/>
      <c r="T197" s="13"/>
      <c r="U197" s="13"/>
      <c r="V197" s="13"/>
      <c r="W197" s="25"/>
      <c r="X197" s="26"/>
    </row>
    <row r="198" spans="1:24" ht="15" customHeight="1">
      <c r="A198" s="131"/>
      <c r="B198" s="131"/>
      <c r="C198" s="131" t="s">
        <v>971</v>
      </c>
      <c r="D198" s="13"/>
      <c r="E198" s="157" t="s">
        <v>559</v>
      </c>
      <c r="F198" s="158"/>
      <c r="G198" s="158"/>
      <c r="H198" s="158"/>
      <c r="I198" s="158"/>
      <c r="J198" s="158"/>
      <c r="K198" s="158"/>
      <c r="L198" s="158"/>
      <c r="M198" s="158"/>
      <c r="N198" s="158"/>
      <c r="O198" s="158"/>
      <c r="P198" s="158"/>
      <c r="Q198" s="159"/>
      <c r="R198" s="13"/>
      <c r="S198" s="131"/>
      <c r="T198" s="13"/>
      <c r="U198" s="13"/>
      <c r="V198" s="13"/>
      <c r="W198" s="25"/>
      <c r="X198" s="26"/>
    </row>
    <row r="199" spans="1:24" ht="15" hidden="1" customHeight="1">
      <c r="A199" s="131"/>
      <c r="B199" s="131"/>
      <c r="C199" s="131" t="s">
        <v>974</v>
      </c>
      <c r="D199" s="131"/>
      <c r="E199" s="131"/>
      <c r="F199" s="131"/>
      <c r="G199" s="131"/>
      <c r="H199" s="131"/>
      <c r="I199" s="131"/>
      <c r="J199" s="131"/>
      <c r="K199" s="131"/>
      <c r="L199" s="131"/>
      <c r="M199" s="131"/>
      <c r="N199" s="131"/>
      <c r="O199" s="131"/>
      <c r="P199" s="131"/>
      <c r="Q199" s="131"/>
      <c r="R199" s="131"/>
      <c r="S199" s="131" t="s">
        <v>975</v>
      </c>
      <c r="T199" s="13"/>
      <c r="U199" s="13"/>
      <c r="V199" s="13"/>
      <c r="W199" s="25"/>
      <c r="X199" s="26"/>
    </row>
    <row r="200" spans="1:24" ht="15" hidden="1" customHeight="1">
      <c r="A200" s="13"/>
      <c r="B200" s="13"/>
      <c r="C200" s="13"/>
      <c r="D200" s="13"/>
      <c r="E200" s="13"/>
      <c r="F200" s="13"/>
      <c r="G200" s="13"/>
      <c r="H200" s="13"/>
      <c r="I200" s="13"/>
      <c r="J200" s="13"/>
      <c r="K200" s="13"/>
      <c r="L200" s="13"/>
      <c r="M200" s="13"/>
      <c r="N200" s="13"/>
      <c r="O200" s="13"/>
      <c r="P200" s="13"/>
      <c r="Q200" s="13"/>
      <c r="R200" s="13"/>
      <c r="S200" s="13"/>
      <c r="T200" s="25"/>
      <c r="U200" s="26"/>
    </row>
    <row r="201" spans="1:24" ht="15" hidden="1" customHeight="1">
      <c r="A201" s="131"/>
      <c r="B201" s="131"/>
      <c r="C201" s="131" t="s">
        <v>353</v>
      </c>
      <c r="D201" s="131"/>
      <c r="E201" s="131"/>
      <c r="F201" s="131"/>
      <c r="G201" s="131"/>
      <c r="H201" s="131"/>
      <c r="I201" s="131"/>
      <c r="J201" s="131"/>
      <c r="K201" s="131"/>
      <c r="L201" s="131"/>
      <c r="M201" s="131"/>
      <c r="N201" s="131"/>
      <c r="O201" s="131"/>
      <c r="P201" s="131"/>
      <c r="Q201" s="131"/>
      <c r="R201" s="131"/>
      <c r="S201" s="131"/>
      <c r="T201" s="13"/>
      <c r="U201" s="13"/>
      <c r="V201" s="13"/>
      <c r="W201" s="25"/>
      <c r="X201" s="26"/>
    </row>
    <row r="202" spans="1:24" ht="15" hidden="1" customHeight="1">
      <c r="A202" s="131"/>
      <c r="B202" s="131"/>
      <c r="C202" s="131"/>
      <c r="D202" s="131"/>
      <c r="E202" s="131"/>
      <c r="F202" s="131"/>
      <c r="G202" s="131"/>
      <c r="H202" s="131"/>
      <c r="I202" s="131"/>
      <c r="J202" s="131"/>
      <c r="K202" s="131"/>
      <c r="L202" s="131"/>
      <c r="M202" s="131"/>
      <c r="N202" s="131"/>
      <c r="O202" s="131"/>
      <c r="P202" s="131"/>
      <c r="Q202" s="131"/>
      <c r="R202" s="131"/>
      <c r="S202" s="131"/>
      <c r="T202" s="13"/>
      <c r="U202" s="13"/>
      <c r="V202" s="13"/>
      <c r="W202" s="25"/>
      <c r="X202" s="26"/>
    </row>
    <row r="203" spans="1:24" ht="15" hidden="1" customHeight="1">
      <c r="A203" s="131"/>
      <c r="B203" s="131"/>
      <c r="C203" s="131"/>
      <c r="D203" s="131" t="s">
        <v>327</v>
      </c>
      <c r="E203" s="131"/>
      <c r="F203" s="131"/>
      <c r="G203" s="131" t="s">
        <v>234</v>
      </c>
      <c r="H203" s="131" t="s">
        <v>235</v>
      </c>
      <c r="I203" s="131" t="s">
        <v>236</v>
      </c>
      <c r="J203" s="131" t="s">
        <v>237</v>
      </c>
      <c r="K203" s="131" t="s">
        <v>238</v>
      </c>
      <c r="L203" s="131" t="s">
        <v>239</v>
      </c>
      <c r="M203" s="131" t="s">
        <v>240</v>
      </c>
      <c r="N203" s="131" t="s">
        <v>241</v>
      </c>
      <c r="O203" s="131" t="s">
        <v>243</v>
      </c>
      <c r="P203" s="131" t="s">
        <v>244</v>
      </c>
      <c r="Q203" s="131" t="s">
        <v>245</v>
      </c>
      <c r="R203" s="131"/>
      <c r="S203" s="131"/>
      <c r="T203" s="13"/>
      <c r="U203" s="13"/>
      <c r="V203" s="13"/>
      <c r="W203" s="25"/>
      <c r="X203" s="26"/>
    </row>
    <row r="204" spans="1:24" ht="15" hidden="1" customHeight="1">
      <c r="A204" s="131"/>
      <c r="B204" s="131"/>
      <c r="C204" s="131" t="s">
        <v>972</v>
      </c>
      <c r="D204" s="131" t="s">
        <v>284</v>
      </c>
      <c r="E204" s="131" t="s">
        <v>976</v>
      </c>
      <c r="F204" s="131" t="s">
        <v>976</v>
      </c>
      <c r="G204" s="131"/>
      <c r="H204" s="131"/>
      <c r="I204" s="131"/>
      <c r="J204" s="131"/>
      <c r="K204" s="131"/>
      <c r="L204" s="131"/>
      <c r="M204" s="131"/>
      <c r="N204" s="131"/>
      <c r="O204" s="131"/>
      <c r="P204" s="131"/>
      <c r="Q204" s="131"/>
      <c r="R204" s="131" t="s">
        <v>971</v>
      </c>
      <c r="S204" s="131" t="s">
        <v>973</v>
      </c>
      <c r="T204" s="13"/>
      <c r="U204" s="13"/>
      <c r="V204" s="13"/>
      <c r="W204" s="25"/>
      <c r="X204" s="26"/>
    </row>
    <row r="205" spans="1:24" ht="15" hidden="1" customHeight="1">
      <c r="A205" s="131"/>
      <c r="B205" s="131"/>
      <c r="C205" s="131" t="s">
        <v>268</v>
      </c>
      <c r="D205" s="13"/>
      <c r="E205" s="13"/>
      <c r="F205" s="18" t="s">
        <v>267</v>
      </c>
      <c r="G205" s="19" t="s">
        <v>799</v>
      </c>
      <c r="H205" s="19" t="s">
        <v>799</v>
      </c>
      <c r="I205" s="19" t="s">
        <v>799</v>
      </c>
      <c r="J205" s="19" t="s">
        <v>799</v>
      </c>
      <c r="K205" s="19" t="s">
        <v>799</v>
      </c>
      <c r="L205" s="19" t="s">
        <v>799</v>
      </c>
      <c r="M205" s="19" t="s">
        <v>799</v>
      </c>
      <c r="N205" s="19" t="s">
        <v>799</v>
      </c>
      <c r="O205" s="19" t="s">
        <v>799</v>
      </c>
      <c r="P205" s="19" t="s">
        <v>799</v>
      </c>
      <c r="Q205" s="19" t="s">
        <v>799</v>
      </c>
      <c r="R205" s="13"/>
      <c r="S205" s="131"/>
      <c r="T205" s="13"/>
      <c r="U205" s="13"/>
      <c r="V205" s="13"/>
      <c r="W205" s="25"/>
      <c r="X205" s="26"/>
    </row>
    <row r="206" spans="1:24" ht="15" hidden="1" customHeight="1">
      <c r="A206" s="131"/>
      <c r="B206" s="131"/>
      <c r="C206" s="131" t="s">
        <v>971</v>
      </c>
      <c r="D206" s="13"/>
      <c r="E206" s="13"/>
      <c r="F206" s="13"/>
      <c r="G206" s="13"/>
      <c r="H206" s="13"/>
      <c r="I206" s="13"/>
      <c r="J206" s="13"/>
      <c r="K206" s="13"/>
      <c r="L206" s="13"/>
      <c r="M206" s="13"/>
      <c r="N206" s="13"/>
      <c r="O206" s="13"/>
      <c r="P206" s="13"/>
      <c r="Q206" s="13"/>
      <c r="R206" s="13"/>
      <c r="S206" s="131"/>
      <c r="T206" s="13"/>
      <c r="U206" s="13"/>
      <c r="V206" s="13"/>
      <c r="W206" s="25"/>
      <c r="X206" s="26"/>
    </row>
    <row r="207" spans="1:24">
      <c r="A207" s="131" t="s">
        <v>23</v>
      </c>
      <c r="B207" s="131"/>
      <c r="C207" s="131"/>
      <c r="D207" s="20" t="s">
        <v>654</v>
      </c>
      <c r="E207" s="30">
        <v>3</v>
      </c>
      <c r="F207" s="33" t="s">
        <v>308</v>
      </c>
      <c r="G207" s="32">
        <f>G126+G167</f>
        <v>0</v>
      </c>
      <c r="H207" s="32">
        <f>H126+H167</f>
        <v>0</v>
      </c>
      <c r="I207" s="32">
        <f t="shared" ref="I207:O207" si="14">I126+I167</f>
        <v>0</v>
      </c>
      <c r="J207" s="32">
        <f t="shared" si="14"/>
        <v>0</v>
      </c>
      <c r="K207" s="32">
        <f t="shared" si="14"/>
        <v>0</v>
      </c>
      <c r="L207" s="32">
        <f t="shared" si="14"/>
        <v>0</v>
      </c>
      <c r="M207" s="32">
        <f t="shared" si="14"/>
        <v>0</v>
      </c>
      <c r="N207" s="32">
        <f t="shared" si="14"/>
        <v>0</v>
      </c>
      <c r="O207" s="32">
        <f t="shared" si="14"/>
        <v>0</v>
      </c>
      <c r="P207" s="32">
        <f>P126+P167</f>
        <v>0</v>
      </c>
      <c r="Q207" s="32">
        <f>G207+H207+I207+J207+K207+L207+M207+N207+O207+P207</f>
        <v>0</v>
      </c>
      <c r="R207" s="13"/>
      <c r="S207" s="131"/>
      <c r="T207" s="13"/>
      <c r="U207" s="13"/>
      <c r="V207" s="13"/>
      <c r="W207" s="25"/>
      <c r="X207" s="26"/>
    </row>
    <row r="208" spans="1:24">
      <c r="A208" s="131" t="s">
        <v>114</v>
      </c>
      <c r="B208" s="131"/>
      <c r="C208" s="131"/>
      <c r="D208" s="20" t="s">
        <v>654</v>
      </c>
      <c r="E208" s="30">
        <v>4</v>
      </c>
      <c r="F208" s="33" t="s">
        <v>556</v>
      </c>
      <c r="G208" s="34" t="n">
        <v>607.79</v>
      </c>
      <c r="H208" s="34" t="n">
        <v>614.79</v>
      </c>
      <c r="I208" s="34" t="n">
        <v>621.79</v>
      </c>
      <c r="J208" s="34" t="n">
        <v>628.79</v>
      </c>
      <c r="K208" s="34" t="n">
        <v>635.79</v>
      </c>
      <c r="L208" s="34" t="n">
        <v>642.79</v>
      </c>
      <c r="M208" s="34" t="n">
        <v>649.79</v>
      </c>
      <c r="N208" s="34" t="n">
        <v>656.79</v>
      </c>
      <c r="O208" s="34" t="n">
        <v>663.79</v>
      </c>
      <c r="P208" s="34" t="n">
        <v>670.79</v>
      </c>
      <c r="Q208" s="32">
        <f>G208+H208+I208+J208+K208+L208+M208+N208+O208+P208</f>
        <v>0</v>
      </c>
      <c r="R208" s="13"/>
      <c r="S208" s="131"/>
      <c r="T208" s="13"/>
      <c r="U208" s="13"/>
      <c r="V208" s="13"/>
      <c r="W208" s="25"/>
      <c r="X208" s="26"/>
    </row>
    <row r="209" spans="1:24">
      <c r="A209" s="131" t="s">
        <v>24</v>
      </c>
      <c r="B209" s="131"/>
      <c r="C209" s="131"/>
      <c r="D209" s="20" t="s">
        <v>654</v>
      </c>
      <c r="E209" s="33"/>
      <c r="F209" s="31" t="s">
        <v>309</v>
      </c>
      <c r="G209" s="32">
        <f t="shared" ref="G209:Q209" si="15">G207-G109</f>
        <v>0</v>
      </c>
      <c r="H209" s="32">
        <f t="shared" si="15"/>
        <v>0</v>
      </c>
      <c r="I209" s="32">
        <f t="shared" si="15"/>
        <v>0</v>
      </c>
      <c r="J209" s="32">
        <f t="shared" si="15"/>
        <v>0</v>
      </c>
      <c r="K209" s="32">
        <f t="shared" si="15"/>
        <v>0</v>
      </c>
      <c r="L209" s="32">
        <f t="shared" si="15"/>
        <v>0</v>
      </c>
      <c r="M209" s="32">
        <f t="shared" si="15"/>
        <v>0</v>
      </c>
      <c r="N209" s="32">
        <f t="shared" si="15"/>
        <v>0</v>
      </c>
      <c r="O209" s="32">
        <f t="shared" si="15"/>
        <v>0</v>
      </c>
      <c r="P209" s="32">
        <f t="shared" si="15"/>
        <v>0</v>
      </c>
      <c r="Q209" s="32">
        <f t="shared" si="15"/>
        <v>0</v>
      </c>
      <c r="R209" s="13"/>
      <c r="S209" s="131"/>
      <c r="T209" s="13"/>
      <c r="U209" s="13"/>
      <c r="V209" s="13"/>
      <c r="W209" s="25"/>
      <c r="X209" s="26"/>
    </row>
    <row r="210" spans="1:24">
      <c r="A210" s="131"/>
      <c r="B210" s="131"/>
      <c r="C210" s="131"/>
      <c r="D210" s="20" t="s">
        <v>654</v>
      </c>
      <c r="E210" s="171" t="s">
        <v>330</v>
      </c>
      <c r="F210" s="172"/>
      <c r="G210" s="172"/>
      <c r="H210" s="172"/>
      <c r="I210" s="172"/>
      <c r="J210" s="172"/>
      <c r="K210" s="172"/>
      <c r="L210" s="172"/>
      <c r="M210" s="172"/>
      <c r="N210" s="172"/>
      <c r="O210" s="172"/>
      <c r="P210" s="172"/>
      <c r="Q210" s="173"/>
      <c r="R210" s="13"/>
      <c r="S210" s="131"/>
      <c r="T210" s="13"/>
      <c r="U210" s="13"/>
      <c r="V210" s="13"/>
      <c r="W210" s="25"/>
      <c r="X210" s="26"/>
    </row>
    <row r="211" spans="1:24">
      <c r="A211" s="131"/>
      <c r="B211" s="131"/>
      <c r="C211" s="131" t="s">
        <v>971</v>
      </c>
      <c r="D211" s="13"/>
      <c r="E211" s="13"/>
      <c r="F211" s="13"/>
      <c r="G211" s="13"/>
      <c r="H211" s="13"/>
      <c r="I211" s="13"/>
      <c r="J211" s="13"/>
      <c r="K211" s="13"/>
      <c r="L211" s="13"/>
      <c r="M211" s="13"/>
      <c r="N211" s="13"/>
      <c r="O211" s="13"/>
      <c r="P211" s="13"/>
      <c r="Q211" s="13"/>
      <c r="R211" s="13"/>
      <c r="S211" s="131"/>
      <c r="T211" s="13"/>
      <c r="U211" s="13"/>
      <c r="V211" s="13"/>
      <c r="W211" s="25"/>
      <c r="X211" s="26"/>
    </row>
    <row r="212" spans="1:24">
      <c r="A212" s="131"/>
      <c r="B212" s="131"/>
      <c r="C212" s="131" t="s">
        <v>974</v>
      </c>
      <c r="D212" s="131"/>
      <c r="E212" s="131"/>
      <c r="F212" s="131"/>
      <c r="G212" s="131"/>
      <c r="H212" s="131"/>
      <c r="I212" s="131"/>
      <c r="J212" s="131"/>
      <c r="K212" s="131"/>
      <c r="L212" s="131"/>
      <c r="M212" s="131"/>
      <c r="N212" s="131"/>
      <c r="O212" s="131"/>
      <c r="P212" s="131"/>
      <c r="Q212" s="131"/>
      <c r="R212" s="131"/>
      <c r="S212" s="131" t="s">
        <v>975</v>
      </c>
      <c r="T212" s="13"/>
      <c r="U212" s="13"/>
      <c r="V212" s="13"/>
      <c r="W212" s="25"/>
      <c r="X212" s="26"/>
    </row>
    <row r="213" spans="1:24">
      <c r="A213" s="13"/>
      <c r="B213" s="13"/>
      <c r="C213" s="13"/>
      <c r="D213" s="13"/>
      <c r="E213" s="13"/>
      <c r="F213" s="13"/>
      <c r="G213" s="13"/>
      <c r="H213" s="13"/>
      <c r="I213" s="13"/>
      <c r="J213" s="13"/>
      <c r="K213" s="13"/>
      <c r="L213" s="13"/>
      <c r="M213" s="13"/>
      <c r="N213" s="13"/>
      <c r="O213" s="13"/>
      <c r="P213" s="13"/>
      <c r="Q213" s="13"/>
      <c r="R213" s="13"/>
      <c r="S213" s="13"/>
      <c r="T213" s="25"/>
      <c r="U213" s="26"/>
    </row>
    <row r="214" spans="1:24">
      <c r="A214" s="13"/>
      <c r="B214" s="13"/>
      <c r="C214" s="13"/>
      <c r="D214" s="13"/>
      <c r="E214" s="13"/>
      <c r="F214" s="13"/>
      <c r="G214" s="13"/>
      <c r="H214" s="13"/>
      <c r="I214" s="13"/>
      <c r="J214" s="13"/>
      <c r="K214" s="13"/>
      <c r="L214" s="13"/>
      <c r="M214" s="13"/>
      <c r="N214" s="13"/>
      <c r="O214" s="13"/>
      <c r="P214" s="13"/>
      <c r="Q214" s="13"/>
      <c r="R214" s="13"/>
      <c r="S214" s="13"/>
      <c r="T214" s="25"/>
      <c r="U214" s="26"/>
    </row>
    <row r="215" spans="1:24">
      <c r="A215" s="25"/>
      <c r="B215" s="25"/>
      <c r="C215" s="25"/>
      <c r="D215" s="26"/>
      <c r="E215" s="26"/>
      <c r="F215" s="26"/>
      <c r="G215" s="26"/>
      <c r="H215" s="26"/>
      <c r="I215" s="26"/>
      <c r="J215" s="26"/>
      <c r="K215" s="26"/>
      <c r="L215" s="26"/>
      <c r="M215" s="26"/>
      <c r="N215" s="26"/>
      <c r="O215" s="26"/>
      <c r="P215" s="26"/>
      <c r="Q215" s="26"/>
      <c r="R215" s="26"/>
      <c r="S215" s="26"/>
      <c r="T215" s="26"/>
      <c r="U215" s="26"/>
    </row>
    <row r="216" spans="1:24" s="37" customFormat="1"/>
    <row r="217" spans="1:21" s="37" customFormat="1"/>
    <row r="218" spans="1:21" s="37" customFormat="1"/>
    <row r="219" spans="1:21" s="37" customFormat="1"/>
    <row r="220" spans="1:21" s="37" customFormat="1"/>
    <row r="221" spans="1:21" s="37" customFormat="1"/>
    <row r="222" spans="1:21" s="37" customFormat="1" ht="15" customHeight="1"/>
    <row r="223" spans="1:21" s="37" customFormat="1"/>
    <row r="224" spans="1:21" s="37" customFormat="1"/>
    <row r="225" spans="1:21" s="37" customFormat="1" ht="30" customHeight="1"/>
    <row r="226" spans="1:21" s="37" customFormat="1" ht="30" customHeight="1"/>
    <row r="227" spans="1:21" s="37" customFormat="1" ht="30" customHeight="1"/>
    <row r="228" spans="1:21" s="37" customFormat="1"/>
    <row r="229" spans="1:21" s="37" customFormat="1"/>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ht="30" customHeight="1">
      <c r="A232" s="25"/>
      <c r="B232" s="25"/>
      <c r="C232" s="25"/>
      <c r="D232" s="26"/>
      <c r="E232" s="26"/>
      <c r="F232" s="26"/>
      <c r="G232" s="26"/>
      <c r="H232" s="26"/>
      <c r="I232" s="26"/>
      <c r="J232" s="26"/>
      <c r="K232" s="26"/>
      <c r="L232" s="26"/>
      <c r="M232" s="26"/>
      <c r="N232" s="26"/>
      <c r="O232" s="26"/>
      <c r="P232" s="26"/>
      <c r="Q232" s="26"/>
      <c r="R232" s="26"/>
      <c r="S232" s="26"/>
      <c r="T232" s="26"/>
      <c r="U232" s="26"/>
    </row>
    <row r="233" spans="1:21" ht="14.25" customHeight="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row r="306" spans="1:21">
      <c r="A306" s="25"/>
      <c r="B306" s="25"/>
      <c r="C306" s="25"/>
      <c r="D306" s="26"/>
      <c r="E306" s="26"/>
      <c r="F306" s="26"/>
      <c r="G306" s="26"/>
      <c r="H306" s="26"/>
      <c r="I306" s="26"/>
      <c r="J306" s="26"/>
      <c r="K306" s="26"/>
      <c r="L306" s="26"/>
      <c r="M306" s="26"/>
      <c r="N306" s="26"/>
      <c r="O306" s="26"/>
      <c r="P306" s="26"/>
      <c r="Q306" s="26"/>
      <c r="R306" s="26"/>
      <c r="S306" s="26"/>
      <c r="T306" s="26"/>
      <c r="U306" s="26"/>
    </row>
    <row r="307" spans="1:21">
      <c r="A307" s="25"/>
      <c r="B307" s="25"/>
      <c r="C307" s="25"/>
      <c r="D307" s="26"/>
      <c r="E307" s="26"/>
      <c r="F307" s="26"/>
      <c r="G307" s="26"/>
      <c r="H307" s="26"/>
      <c r="I307" s="26"/>
      <c r="J307" s="26"/>
      <c r="K307" s="26"/>
      <c r="L307" s="26"/>
      <c r="M307" s="26"/>
      <c r="N307" s="26"/>
      <c r="O307" s="26"/>
      <c r="P307" s="26"/>
      <c r="Q307" s="26"/>
      <c r="R307" s="26"/>
      <c r="S307" s="26"/>
      <c r="T307" s="26"/>
      <c r="U307" s="26"/>
    </row>
    <row r="308" spans="1:21">
      <c r="A308" s="25"/>
      <c r="B308" s="25"/>
      <c r="C308" s="25"/>
      <c r="D308" s="26"/>
      <c r="E308" s="26"/>
      <c r="F308" s="26"/>
      <c r="G308" s="26"/>
      <c r="H308" s="26"/>
      <c r="I308" s="26"/>
      <c r="J308" s="26"/>
      <c r="K308" s="26"/>
      <c r="L308" s="26"/>
      <c r="M308" s="26"/>
      <c r="N308" s="26"/>
      <c r="O308" s="26"/>
      <c r="P308" s="26"/>
      <c r="Q308" s="26"/>
      <c r="R308" s="26"/>
      <c r="S308" s="26"/>
      <c r="T308" s="26"/>
      <c r="U308" s="26"/>
    </row>
    <row r="309" spans="1:21">
      <c r="A309" s="25"/>
      <c r="B309" s="25"/>
      <c r="C309" s="25"/>
      <c r="D309" s="26"/>
      <c r="E309" s="26"/>
      <c r="F309" s="26"/>
      <c r="G309" s="26"/>
      <c r="H309" s="26"/>
      <c r="I309" s="26"/>
      <c r="J309" s="26"/>
      <c r="K309" s="26"/>
      <c r="L309" s="26"/>
      <c r="M309" s="26"/>
      <c r="N309" s="26"/>
      <c r="O309" s="26"/>
      <c r="P309" s="26"/>
      <c r="Q309" s="26"/>
      <c r="R309" s="26"/>
      <c r="S309" s="26"/>
      <c r="T309" s="26"/>
      <c r="U309" s="26"/>
    </row>
    <row r="310" spans="1:21">
      <c r="A310" s="25"/>
      <c r="B310" s="25"/>
      <c r="C310" s="25"/>
      <c r="D310" s="26"/>
      <c r="E310" s="26"/>
      <c r="F310" s="26"/>
      <c r="G310" s="26"/>
      <c r="H310" s="26"/>
      <c r="I310" s="26"/>
      <c r="J310" s="26"/>
      <c r="K310" s="26"/>
      <c r="L310" s="26"/>
      <c r="M310" s="26"/>
      <c r="N310" s="26"/>
      <c r="O310" s="26"/>
      <c r="P310" s="26"/>
      <c r="Q310" s="26"/>
      <c r="R310" s="26"/>
      <c r="S310" s="26"/>
      <c r="T310" s="26"/>
      <c r="U310" s="26"/>
    </row>
    <row r="311" spans="1:21">
      <c r="A311" s="25"/>
      <c r="B311" s="25"/>
      <c r="C311" s="25"/>
      <c r="D311" s="26"/>
      <c r="E311" s="26"/>
      <c r="F311" s="26"/>
      <c r="G311" s="26"/>
      <c r="H311" s="26"/>
      <c r="I311" s="26"/>
      <c r="J311" s="26"/>
      <c r="K311" s="26"/>
      <c r="L311" s="26"/>
      <c r="M311" s="26"/>
      <c r="N311" s="26"/>
      <c r="O311" s="26"/>
      <c r="P311" s="26"/>
      <c r="Q311" s="26"/>
      <c r="R311" s="26"/>
      <c r="S311" s="26"/>
      <c r="T311" s="26"/>
      <c r="U311" s="26"/>
    </row>
    <row r="312" spans="1:21">
      <c r="A312" s="25"/>
      <c r="B312" s="25"/>
      <c r="C312" s="25"/>
      <c r="D312" s="26"/>
      <c r="E312" s="26"/>
      <c r="F312" s="26"/>
      <c r="G312" s="26"/>
      <c r="H312" s="26"/>
      <c r="I312" s="26"/>
      <c r="J312" s="26"/>
      <c r="K312" s="26"/>
      <c r="L312" s="26"/>
      <c r="M312" s="26"/>
      <c r="N312" s="26"/>
      <c r="O312" s="26"/>
      <c r="P312" s="26"/>
      <c r="Q312" s="26"/>
      <c r="R312" s="26"/>
      <c r="S312" s="26"/>
      <c r="T312" s="26"/>
      <c r="U312" s="26"/>
    </row>
    <row r="313" spans="1:21">
      <c r="A313" s="25"/>
      <c r="B313" s="25"/>
      <c r="C313" s="25"/>
      <c r="D313" s="26"/>
      <c r="E313" s="26"/>
      <c r="F313" s="26"/>
      <c r="G313" s="26"/>
      <c r="H313" s="26"/>
      <c r="I313" s="26"/>
      <c r="J313" s="26"/>
      <c r="K313" s="26"/>
      <c r="L313" s="26"/>
      <c r="M313" s="26"/>
      <c r="N313" s="26"/>
      <c r="O313" s="26"/>
      <c r="P313" s="26"/>
      <c r="Q313" s="26"/>
      <c r="R313" s="26"/>
      <c r="S313" s="26"/>
      <c r="T313" s="26"/>
      <c r="U313" s="26"/>
    </row>
    <row r="314" spans="1:21">
      <c r="A314" s="25"/>
      <c r="B314" s="25"/>
      <c r="C314" s="25"/>
      <c r="D314" s="26"/>
      <c r="E314" s="26"/>
      <c r="F314" s="26"/>
      <c r="G314" s="26"/>
      <c r="H314" s="26"/>
      <c r="I314" s="26"/>
      <c r="J314" s="26"/>
      <c r="K314" s="26"/>
      <c r="L314" s="26"/>
      <c r="M314" s="26"/>
      <c r="N314" s="26"/>
      <c r="O314" s="26"/>
      <c r="P314" s="26"/>
      <c r="Q314" s="26"/>
      <c r="R314" s="26"/>
      <c r="S314" s="26"/>
      <c r="T314" s="26"/>
      <c r="U314" s="26"/>
    </row>
    <row r="315" spans="1:21">
      <c r="A315" s="25"/>
      <c r="B315" s="25"/>
      <c r="C315" s="25"/>
      <c r="D315" s="26"/>
      <c r="E315" s="26"/>
      <c r="F315" s="26"/>
      <c r="G315" s="26"/>
      <c r="H315" s="26"/>
      <c r="I315" s="26"/>
      <c r="J315" s="26"/>
      <c r="K315" s="26"/>
      <c r="L315" s="26"/>
      <c r="M315" s="26"/>
      <c r="N315" s="26"/>
      <c r="O315" s="26"/>
      <c r="P315" s="26"/>
      <c r="Q315" s="26"/>
      <c r="R315" s="26"/>
      <c r="S315" s="26"/>
      <c r="T315" s="26"/>
      <c r="U315" s="26"/>
    </row>
    <row r="316" spans="1:21">
      <c r="A316" s="25"/>
      <c r="B316" s="25"/>
      <c r="C316" s="25"/>
      <c r="D316" s="26"/>
      <c r="E316" s="26"/>
      <c r="F316" s="26"/>
      <c r="G316" s="26"/>
      <c r="H316" s="26"/>
      <c r="I316" s="26"/>
      <c r="J316" s="26"/>
      <c r="K316" s="26"/>
      <c r="L316" s="26"/>
      <c r="M316" s="26"/>
      <c r="N316" s="26"/>
      <c r="O316" s="26"/>
      <c r="P316" s="26"/>
      <c r="Q316" s="26"/>
      <c r="R316" s="26"/>
      <c r="S316" s="26"/>
      <c r="T316" s="26"/>
      <c r="U316" s="26"/>
    </row>
    <row r="317" spans="1:21">
      <c r="A317" s="25"/>
      <c r="B317" s="25"/>
      <c r="C317" s="25"/>
      <c r="D317" s="26"/>
      <c r="E317" s="26"/>
      <c r="F317" s="26"/>
      <c r="G317" s="26"/>
      <c r="H317" s="26"/>
      <c r="I317" s="26"/>
      <c r="J317" s="26"/>
      <c r="K317" s="26"/>
      <c r="L317" s="26"/>
      <c r="M317" s="26"/>
      <c r="N317" s="26"/>
      <c r="O317" s="26"/>
      <c r="P317" s="26"/>
      <c r="Q317" s="26"/>
      <c r="R317" s="26"/>
      <c r="S317" s="26"/>
      <c r="T317" s="26"/>
      <c r="U317" s="26"/>
    </row>
    <row r="318" spans="1:21">
      <c r="A318" s="25"/>
      <c r="B318" s="25"/>
      <c r="C318" s="25"/>
      <c r="D318" s="26"/>
      <c r="E318" s="26"/>
      <c r="F318" s="26"/>
      <c r="G318" s="26"/>
      <c r="H318" s="26"/>
      <c r="I318" s="26"/>
      <c r="J318" s="26"/>
      <c r="K318" s="26"/>
      <c r="L318" s="26"/>
      <c r="M318" s="26"/>
      <c r="N318" s="26"/>
      <c r="O318" s="26"/>
      <c r="P318" s="26"/>
      <c r="Q318" s="26"/>
      <c r="R318" s="26"/>
      <c r="S318" s="26"/>
      <c r="T318" s="26"/>
      <c r="U318" s="26"/>
    </row>
    <row r="319" spans="1:21">
      <c r="A319" s="25"/>
      <c r="B319" s="25"/>
      <c r="C319" s="25"/>
      <c r="D319" s="26"/>
      <c r="E319" s="26"/>
      <c r="F319" s="26"/>
      <c r="G319" s="26"/>
      <c r="H319" s="26"/>
      <c r="I319" s="26"/>
      <c r="J319" s="26"/>
      <c r="K319" s="26"/>
      <c r="L319" s="26"/>
      <c r="M319" s="26"/>
      <c r="N319" s="26"/>
      <c r="O319" s="26"/>
      <c r="P319" s="26"/>
      <c r="Q319" s="26"/>
      <c r="R319" s="26"/>
      <c r="S319" s="26"/>
      <c r="T319" s="26"/>
      <c r="U319" s="26"/>
    </row>
    <row r="320" spans="1:21">
      <c r="A320" s="25"/>
      <c r="B320" s="25"/>
      <c r="C320" s="25"/>
      <c r="D320" s="26"/>
      <c r="E320" s="26"/>
      <c r="F320" s="26"/>
      <c r="G320" s="26"/>
      <c r="H320" s="26"/>
      <c r="I320" s="26"/>
      <c r="J320" s="26"/>
      <c r="K320" s="26"/>
      <c r="L320" s="26"/>
      <c r="M320" s="26"/>
      <c r="N320" s="26"/>
      <c r="O320" s="26"/>
      <c r="P320" s="26"/>
      <c r="Q320" s="26"/>
      <c r="R320" s="26"/>
      <c r="S320" s="26"/>
      <c r="T320" s="26"/>
      <c r="U320" s="26"/>
    </row>
    <row r="321" spans="1:21">
      <c r="A321" s="25"/>
      <c r="B321" s="25"/>
      <c r="C321" s="25"/>
      <c r="D321" s="26"/>
      <c r="E321" s="26"/>
      <c r="F321" s="26"/>
      <c r="G321" s="26"/>
      <c r="H321" s="26"/>
      <c r="I321" s="26"/>
      <c r="J321" s="26"/>
      <c r="K321" s="26"/>
      <c r="L321" s="26"/>
      <c r="M321" s="26"/>
      <c r="N321" s="26"/>
      <c r="O321" s="26"/>
      <c r="P321" s="26"/>
      <c r="Q321" s="26"/>
      <c r="R321" s="26"/>
      <c r="S321" s="26"/>
      <c r="T321" s="26"/>
      <c r="U321" s="26"/>
    </row>
    <row r="322" spans="1:21">
      <c r="A322" s="25"/>
      <c r="B322" s="25"/>
      <c r="C322" s="25"/>
      <c r="D322" s="26"/>
      <c r="E322" s="26"/>
      <c r="F322" s="26"/>
      <c r="G322" s="26"/>
      <c r="H322" s="26"/>
      <c r="I322" s="26"/>
      <c r="J322" s="26"/>
      <c r="K322" s="26"/>
      <c r="L322" s="26"/>
      <c r="M322" s="26"/>
      <c r="N322" s="26"/>
      <c r="O322" s="26"/>
      <c r="P322" s="26"/>
      <c r="Q322" s="26"/>
      <c r="R322" s="26"/>
      <c r="S322" s="26"/>
      <c r="T322" s="26"/>
      <c r="U322" s="26"/>
    </row>
    <row r="323" spans="1:21">
      <c r="A323" s="25"/>
      <c r="B323" s="25"/>
      <c r="C323" s="25"/>
      <c r="D323" s="26"/>
      <c r="E323" s="26"/>
      <c r="F323" s="26"/>
      <c r="G323" s="26"/>
      <c r="H323" s="26"/>
      <c r="I323" s="26"/>
      <c r="J323" s="26"/>
      <c r="K323" s="26"/>
      <c r="L323" s="26"/>
      <c r="M323" s="26"/>
      <c r="N323" s="26"/>
      <c r="O323" s="26"/>
      <c r="P323" s="26"/>
      <c r="Q323" s="26"/>
      <c r="R323" s="26"/>
      <c r="S323" s="26"/>
      <c r="T323" s="26"/>
      <c r="U323" s="26"/>
    </row>
    <row r="324" spans="1:21">
      <c r="A324" s="25"/>
      <c r="B324" s="25"/>
      <c r="C324" s="25"/>
      <c r="D324" s="26"/>
      <c r="E324" s="26"/>
      <c r="F324" s="26"/>
      <c r="G324" s="26"/>
      <c r="H324" s="26"/>
      <c r="I324" s="26"/>
      <c r="J324" s="26"/>
      <c r="K324" s="26"/>
      <c r="L324" s="26"/>
      <c r="M324" s="26"/>
      <c r="N324" s="26"/>
      <c r="O324" s="26"/>
      <c r="P324" s="26"/>
      <c r="Q324" s="26"/>
      <c r="R324" s="26"/>
      <c r="S324" s="26"/>
      <c r="T324" s="26"/>
      <c r="U324" s="26"/>
    </row>
    <row r="325" spans="1:21">
      <c r="A325" s="25"/>
      <c r="B325" s="25"/>
      <c r="C325" s="25"/>
      <c r="D325" s="26"/>
      <c r="E325" s="26"/>
      <c r="F325" s="26"/>
      <c r="G325" s="26"/>
      <c r="H325" s="26"/>
      <c r="I325" s="26"/>
      <c r="J325" s="26"/>
      <c r="K325" s="26"/>
      <c r="L325" s="26"/>
      <c r="M325" s="26"/>
      <c r="N325" s="26"/>
      <c r="O325" s="26"/>
      <c r="P325" s="26"/>
      <c r="Q325" s="26"/>
      <c r="R325" s="26"/>
      <c r="S325" s="26"/>
      <c r="T325" s="26"/>
      <c r="U325" s="26"/>
    </row>
    <row r="326" spans="1:21">
      <c r="A326" s="25"/>
      <c r="B326" s="25"/>
      <c r="C326" s="25"/>
      <c r="D326" s="26"/>
      <c r="E326" s="26"/>
      <c r="F326" s="26"/>
      <c r="G326" s="26"/>
      <c r="H326" s="26"/>
      <c r="I326" s="26"/>
      <c r="J326" s="26"/>
      <c r="K326" s="26"/>
      <c r="L326" s="26"/>
      <c r="M326" s="26"/>
      <c r="N326" s="26"/>
      <c r="O326" s="26"/>
      <c r="P326" s="26"/>
      <c r="Q326" s="26"/>
      <c r="R326" s="26"/>
      <c r="S326" s="26"/>
      <c r="T326" s="26"/>
      <c r="U326" s="26"/>
    </row>
    <row r="327" spans="1:21">
      <c r="A327" s="25"/>
      <c r="B327" s="25"/>
      <c r="C327" s="25"/>
      <c r="D327" s="26"/>
      <c r="E327" s="26"/>
      <c r="F327" s="26"/>
      <c r="G327" s="26"/>
      <c r="H327" s="26"/>
      <c r="I327" s="26"/>
      <c r="J327" s="26"/>
      <c r="K327" s="26"/>
      <c r="L327" s="26"/>
      <c r="M327" s="26"/>
      <c r="N327" s="26"/>
      <c r="O327" s="26"/>
      <c r="P327" s="26"/>
      <c r="Q327" s="26"/>
      <c r="R327" s="26"/>
      <c r="S327" s="26"/>
      <c r="T327" s="26"/>
      <c r="U327" s="26"/>
    </row>
    <row r="328" spans="1:21">
      <c r="A328" s="25"/>
      <c r="B328" s="25"/>
      <c r="C328" s="25"/>
      <c r="D328" s="26"/>
      <c r="E328" s="26"/>
      <c r="F328" s="26"/>
      <c r="G328" s="26"/>
      <c r="H328" s="26"/>
      <c r="I328" s="26"/>
      <c r="J328" s="26"/>
      <c r="K328" s="26"/>
      <c r="L328" s="26"/>
      <c r="M328" s="26"/>
      <c r="N328" s="26"/>
      <c r="O328" s="26"/>
      <c r="P328" s="26"/>
      <c r="Q328" s="26"/>
      <c r="R328" s="26"/>
      <c r="S328" s="26"/>
      <c r="T328" s="26"/>
      <c r="U328" s="26"/>
    </row>
    <row r="329" spans="1:21">
      <c r="A329" s="25"/>
      <c r="B329" s="25"/>
      <c r="C329" s="25"/>
      <c r="D329" s="26"/>
      <c r="E329" s="26"/>
      <c r="F329" s="26"/>
      <c r="G329" s="26"/>
      <c r="H329" s="26"/>
      <c r="I329" s="26"/>
      <c r="J329" s="26"/>
      <c r="K329" s="26"/>
      <c r="L329" s="26"/>
      <c r="M329" s="26"/>
      <c r="N329" s="26"/>
      <c r="O329" s="26"/>
      <c r="P329" s="26"/>
      <c r="Q329" s="26"/>
      <c r="R329" s="26"/>
      <c r="S329" s="26"/>
      <c r="T329" s="26"/>
      <c r="U329" s="26"/>
    </row>
    <row r="330" spans="1:21">
      <c r="A330" s="25"/>
      <c r="B330" s="25"/>
      <c r="C330" s="25"/>
      <c r="D330" s="26"/>
      <c r="E330" s="26"/>
      <c r="F330" s="26"/>
      <c r="G330" s="26"/>
      <c r="H330" s="26"/>
      <c r="I330" s="26"/>
      <c r="J330" s="26"/>
      <c r="K330" s="26"/>
      <c r="L330" s="26"/>
      <c r="M330" s="26"/>
      <c r="N330" s="26"/>
      <c r="O330" s="26"/>
      <c r="P330" s="26"/>
      <c r="Q330" s="26"/>
      <c r="R330" s="26"/>
      <c r="S330" s="26"/>
      <c r="T330" s="26"/>
      <c r="U330" s="26"/>
    </row>
    <row r="331" spans="1:21">
      <c r="A331" s="25"/>
      <c r="B331" s="25"/>
      <c r="C331" s="25"/>
      <c r="D331" s="26"/>
      <c r="E331" s="26"/>
      <c r="F331" s="26"/>
      <c r="G331" s="26"/>
      <c r="H331" s="26"/>
      <c r="I331" s="26"/>
      <c r="J331" s="26"/>
      <c r="K331" s="26"/>
      <c r="L331" s="26"/>
      <c r="M331" s="26"/>
      <c r="N331" s="26"/>
      <c r="O331" s="26"/>
      <c r="P331" s="26"/>
      <c r="Q331" s="26"/>
      <c r="R331" s="26"/>
      <c r="S331" s="26"/>
      <c r="T331" s="26"/>
      <c r="U331" s="26"/>
    </row>
    <row r="332" spans="1:21">
      <c r="A332" s="25"/>
      <c r="B332" s="25"/>
      <c r="C332" s="25"/>
      <c r="D332" s="26"/>
      <c r="E332" s="26"/>
      <c r="F332" s="26"/>
      <c r="G332" s="26"/>
      <c r="H332" s="26"/>
      <c r="I332" s="26"/>
      <c r="J332" s="26"/>
      <c r="K332" s="26"/>
      <c r="L332" s="26"/>
      <c r="M332" s="26"/>
      <c r="N332" s="26"/>
      <c r="O332" s="26"/>
      <c r="P332" s="26"/>
      <c r="Q332" s="26"/>
      <c r="R332" s="26"/>
      <c r="S332" s="26"/>
      <c r="T332" s="26"/>
      <c r="U332" s="26"/>
    </row>
    <row r="333" spans="1:21">
      <c r="A333" s="25"/>
      <c r="B333" s="25"/>
      <c r="C333" s="25"/>
      <c r="D333" s="26"/>
      <c r="E333" s="26"/>
      <c r="F333" s="26"/>
      <c r="G333" s="26"/>
      <c r="H333" s="26"/>
      <c r="I333" s="26"/>
      <c r="J333" s="26"/>
      <c r="K333" s="26"/>
      <c r="L333" s="26"/>
      <c r="M333" s="26"/>
      <c r="N333" s="26"/>
      <c r="O333" s="26"/>
      <c r="P333" s="26"/>
      <c r="Q333" s="26"/>
      <c r="R333" s="26"/>
      <c r="S333" s="26"/>
      <c r="T333" s="26"/>
      <c r="U333" s="26"/>
    </row>
    <row r="334" spans="1:21">
      <c r="A334" s="25"/>
      <c r="B334" s="25"/>
      <c r="C334" s="25"/>
      <c r="D334" s="26"/>
      <c r="E334" s="26"/>
      <c r="F334" s="26"/>
      <c r="G334" s="26"/>
      <c r="H334" s="26"/>
      <c r="I334" s="26"/>
      <c r="J334" s="26"/>
      <c r="K334" s="26"/>
      <c r="L334" s="26"/>
      <c r="M334" s="26"/>
      <c r="N334" s="26"/>
      <c r="O334" s="26"/>
      <c r="P334" s="26"/>
      <c r="Q334" s="26"/>
      <c r="R334" s="26"/>
      <c r="S334" s="26"/>
      <c r="T334" s="26"/>
      <c r="U334" s="26"/>
    </row>
    <row r="335" spans="1:21">
      <c r="A335" s="25"/>
      <c r="B335" s="25"/>
      <c r="C335" s="25"/>
      <c r="D335" s="26"/>
      <c r="E335" s="26"/>
      <c r="F335" s="26"/>
      <c r="G335" s="26"/>
      <c r="H335" s="26"/>
      <c r="I335" s="26"/>
      <c r="J335" s="26"/>
      <c r="K335" s="26"/>
      <c r="L335" s="26"/>
      <c r="M335" s="26"/>
      <c r="N335" s="26"/>
      <c r="O335" s="26"/>
      <c r="P335" s="26"/>
      <c r="Q335" s="26"/>
      <c r="R335" s="26"/>
      <c r="S335" s="26"/>
      <c r="T335" s="26"/>
      <c r="U335" s="26"/>
    </row>
    <row r="336" spans="1:21">
      <c r="A336" s="25"/>
      <c r="B336" s="25"/>
      <c r="C336" s="25"/>
      <c r="D336" s="26"/>
      <c r="E336" s="26"/>
      <c r="F336" s="26"/>
      <c r="G336" s="26"/>
      <c r="H336" s="26"/>
      <c r="I336" s="26"/>
      <c r="J336" s="26"/>
      <c r="K336" s="26"/>
      <c r="L336" s="26"/>
      <c r="M336" s="26"/>
      <c r="N336" s="26"/>
      <c r="O336" s="26"/>
      <c r="P336" s="26"/>
      <c r="Q336" s="26"/>
      <c r="R336" s="26"/>
      <c r="S336" s="26"/>
      <c r="T336" s="26"/>
      <c r="U336" s="26"/>
    </row>
    <row r="337" spans="1:21">
      <c r="A337" s="25"/>
      <c r="B337" s="25"/>
      <c r="C337" s="25"/>
      <c r="D337" s="26"/>
      <c r="E337" s="26"/>
      <c r="F337" s="26"/>
      <c r="G337" s="26"/>
      <c r="H337" s="26"/>
      <c r="I337" s="26"/>
      <c r="J337" s="26"/>
      <c r="K337" s="26"/>
      <c r="L337" s="26"/>
      <c r="M337" s="26"/>
      <c r="N337" s="26"/>
      <c r="O337" s="26"/>
      <c r="P337" s="26"/>
      <c r="Q337" s="26"/>
      <c r="R337" s="26"/>
      <c r="S337" s="26"/>
      <c r="T337" s="26"/>
      <c r="U337" s="26"/>
    </row>
    <row r="338" spans="1:21">
      <c r="A338" s="25"/>
      <c r="B338" s="25"/>
      <c r="C338" s="25"/>
      <c r="D338" s="26"/>
      <c r="E338" s="26"/>
      <c r="F338" s="26"/>
      <c r="G338" s="26"/>
      <c r="H338" s="26"/>
      <c r="I338" s="26"/>
      <c r="J338" s="26"/>
      <c r="K338" s="26"/>
      <c r="L338" s="26"/>
      <c r="M338" s="26"/>
      <c r="N338" s="26"/>
      <c r="O338" s="26"/>
      <c r="P338" s="26"/>
      <c r="Q338" s="26"/>
      <c r="R338" s="26"/>
      <c r="S338" s="26"/>
      <c r="T338" s="26"/>
      <c r="U338" s="26"/>
    </row>
    <row r="339" spans="1:21">
      <c r="A339" s="25"/>
      <c r="B339" s="25"/>
      <c r="C339" s="25"/>
      <c r="D339" s="26"/>
      <c r="E339" s="26"/>
      <c r="F339" s="26"/>
      <c r="G339" s="26"/>
      <c r="H339" s="26"/>
      <c r="I339" s="26"/>
      <c r="J339" s="26"/>
      <c r="K339" s="26"/>
      <c r="L339" s="26"/>
      <c r="M339" s="26"/>
      <c r="N339" s="26"/>
      <c r="O339" s="26"/>
      <c r="P339" s="26"/>
      <c r="Q339" s="26"/>
      <c r="R339" s="26"/>
      <c r="S339" s="26"/>
      <c r="T339" s="26"/>
      <c r="U339" s="26"/>
    </row>
    <row r="340" spans="1:21">
      <c r="A340" s="25"/>
      <c r="B340" s="25"/>
      <c r="C340" s="25"/>
      <c r="D340" s="26"/>
      <c r="E340" s="26"/>
      <c r="F340" s="26"/>
      <c r="G340" s="26"/>
      <c r="H340" s="26"/>
      <c r="I340" s="26"/>
      <c r="J340" s="26"/>
      <c r="K340" s="26"/>
      <c r="L340" s="26"/>
      <c r="M340" s="26"/>
      <c r="N340" s="26"/>
      <c r="O340" s="26"/>
      <c r="P340" s="26"/>
      <c r="Q340" s="26"/>
      <c r="R340" s="26"/>
      <c r="S340" s="26"/>
      <c r="T340" s="26"/>
      <c r="U340" s="26"/>
    </row>
    <row r="341" spans="1:21">
      <c r="A341" s="25"/>
      <c r="B341" s="25"/>
      <c r="C341" s="25"/>
      <c r="D341" s="26"/>
      <c r="E341" s="26"/>
      <c r="F341" s="26"/>
      <c r="G341" s="26"/>
      <c r="H341" s="26"/>
      <c r="I341" s="26"/>
      <c r="J341" s="26"/>
      <c r="K341" s="26"/>
      <c r="L341" s="26"/>
      <c r="M341" s="26"/>
      <c r="N341" s="26"/>
      <c r="O341" s="26"/>
      <c r="P341" s="26"/>
      <c r="Q341" s="26"/>
      <c r="R341" s="26"/>
      <c r="S341" s="26"/>
      <c r="T341" s="26"/>
      <c r="U341" s="26"/>
    </row>
    <row r="342" spans="1:21">
      <c r="A342" s="25"/>
      <c r="B342" s="25"/>
      <c r="C342" s="25"/>
      <c r="D342" s="26"/>
      <c r="E342" s="26"/>
      <c r="F342" s="26"/>
      <c r="G342" s="26"/>
      <c r="H342" s="26"/>
      <c r="I342" s="26"/>
      <c r="J342" s="26"/>
      <c r="K342" s="26"/>
      <c r="L342" s="26"/>
      <c r="M342" s="26"/>
      <c r="N342" s="26"/>
      <c r="O342" s="26"/>
      <c r="P342" s="26"/>
      <c r="Q342" s="26"/>
      <c r="R342" s="26"/>
      <c r="S342" s="26"/>
      <c r="T342" s="26"/>
      <c r="U342" s="26"/>
    </row>
    <row r="343" spans="1:21">
      <c r="A343" s="25"/>
      <c r="B343" s="25"/>
      <c r="C343" s="25"/>
      <c r="D343" s="26"/>
      <c r="E343" s="26"/>
      <c r="F343" s="26"/>
      <c r="G343" s="26"/>
      <c r="H343" s="26"/>
      <c r="I343" s="26"/>
      <c r="J343" s="26"/>
      <c r="K343" s="26"/>
      <c r="L343" s="26"/>
      <c r="M343" s="26"/>
      <c r="N343" s="26"/>
      <c r="O343" s="26"/>
      <c r="P343" s="26"/>
      <c r="Q343" s="26"/>
      <c r="R343" s="26"/>
      <c r="S343" s="26"/>
      <c r="T343" s="26"/>
      <c r="U343" s="26"/>
    </row>
    <row r="344" spans="1:21">
      <c r="A344" s="25"/>
      <c r="B344" s="25"/>
      <c r="C344" s="25"/>
      <c r="D344" s="26"/>
      <c r="E344" s="26"/>
      <c r="F344" s="26"/>
      <c r="G344" s="26"/>
      <c r="H344" s="26"/>
      <c r="I344" s="26"/>
      <c r="J344" s="26"/>
      <c r="K344" s="26"/>
      <c r="L344" s="26"/>
      <c r="M344" s="26"/>
      <c r="N344" s="26"/>
      <c r="O344" s="26"/>
      <c r="P344" s="26"/>
      <c r="Q344" s="26"/>
      <c r="R344" s="26"/>
      <c r="S344" s="26"/>
      <c r="T344" s="26"/>
      <c r="U344" s="26"/>
    </row>
    <row r="345" spans="1:21">
      <c r="A345" s="25"/>
      <c r="B345" s="25"/>
      <c r="C345" s="25"/>
      <c r="D345" s="26"/>
      <c r="E345" s="26"/>
      <c r="F345" s="26"/>
      <c r="G345" s="26"/>
      <c r="H345" s="26"/>
      <c r="I345" s="26"/>
      <c r="J345" s="26"/>
      <c r="K345" s="26"/>
      <c r="L345" s="26"/>
      <c r="M345" s="26"/>
      <c r="N345" s="26"/>
      <c r="O345" s="26"/>
      <c r="P345" s="26"/>
      <c r="Q345" s="26"/>
      <c r="R345" s="26"/>
      <c r="S345" s="26"/>
      <c r="T345" s="26"/>
      <c r="U345" s="26"/>
    </row>
  </sheetData>
  <sheetProtection password="A44A" sheet="1" objects="1" scenarios="1"/>
  <mergeCells count="22">
    <mergeCell ref="E15:I15"/>
    <mergeCell ref="D1:Q1"/>
    <mergeCell ref="E10:I10"/>
    <mergeCell ref="E11:I11"/>
    <mergeCell ref="E13:F13"/>
    <mergeCell ref="G13:I13"/>
    <mergeCell ref="E32:E41"/>
    <mergeCell ref="E14:F14"/>
    <mergeCell ref="E26:Q26"/>
    <mergeCell ref="G14:I14"/>
    <mergeCell ref="E27:Q27"/>
    <mergeCell ref="E62:Q62"/>
    <mergeCell ref="E72:E79"/>
    <mergeCell ref="E127:E135"/>
    <mergeCell ref="E111:Q111"/>
    <mergeCell ref="E100:Q100"/>
    <mergeCell ref="E112:Q112"/>
    <mergeCell ref="E168:E171"/>
    <mergeCell ref="E156:Q156"/>
    <mergeCell ref="E172:E176"/>
    <mergeCell ref="E210:Q210"/>
    <mergeCell ref="E198:Q198"/>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xl/worksheets/sheet12.xml><?xml version="1.0" encoding="utf-8"?>
<worksheet xmlns="http://schemas.openxmlformats.org/spreadsheetml/2006/main" xmlns:r="http://schemas.openxmlformats.org/officeDocument/2006/relationships">
  <sheetPr codeName="Sheet11"/>
  <dimension ref="A1:X305"/>
  <sheetViews>
    <sheetView windowProtection="1"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920</v>
      </c>
      <c r="B1" s="13"/>
      <c r="C1" s="13"/>
      <c r="D1" s="148" t="s">
        <v>371</v>
      </c>
      <c r="E1" s="148"/>
      <c r="F1" s="148"/>
      <c r="G1" s="148"/>
      <c r="H1" s="148"/>
      <c r="I1" s="148"/>
      <c r="J1" s="148"/>
      <c r="K1" s="148"/>
      <c r="L1" s="148"/>
      <c r="M1" s="148"/>
      <c r="N1" s="148"/>
      <c r="O1" s="148"/>
      <c r="P1" s="148"/>
      <c r="Q1" s="148"/>
    </row>
    <row r="2" spans="1:21" ht="27.95" hidden="1" customHeight="1">
      <c r="A2"/>
      <c r="B2"/>
      <c r="C2"/>
    </row>
    <row r="3" spans="1:21" hidden="1">
      <c r="A3" s="13"/>
      <c r="B3" s="13"/>
      <c r="C3" s="13"/>
      <c r="F3" s="43"/>
      <c r="G3" s="21"/>
      <c r="I3" s="21"/>
    </row>
    <row r="4" spans="1:21">
      <c r="A4" s="13"/>
      <c r="B4" s="13"/>
      <c r="C4" s="13"/>
    </row>
    <row r="5" spans="1:21">
      <c r="A5" s="13"/>
      <c r="B5" s="13"/>
      <c r="C5" s="13"/>
      <c r="G5" s="96" t="s">
        <v>1116</v>
      </c>
    </row>
    <row r="6" spans="1:21" ht="15" customHeight="1">
      <c r="A6" s="131"/>
      <c r="B6" s="131"/>
      <c r="C6" s="133" t="s">
        <v>333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327</v>
      </c>
      <c r="E8" s="131"/>
      <c r="F8" s="131"/>
      <c r="G8" s="131"/>
      <c r="H8" s="131"/>
      <c r="I8" s="131"/>
      <c r="J8" s="131"/>
      <c r="K8" s="131"/>
      <c r="L8" s="26"/>
      <c r="M8" s="26"/>
      <c r="N8" s="26"/>
      <c r="O8" s="26"/>
      <c r="P8" s="26"/>
      <c r="Q8" s="26"/>
      <c r="R8" s="26"/>
      <c r="S8" s="26"/>
      <c r="T8" s="26"/>
      <c r="U8" s="26"/>
    </row>
    <row r="9" spans="1:21" ht="15" hidden="1" customHeight="1">
      <c r="A9" s="131"/>
      <c r="B9" s="131"/>
      <c r="C9" s="131" t="s">
        <v>972</v>
      </c>
      <c r="D9" s="131" t="s">
        <v>284</v>
      </c>
      <c r="E9" s="131" t="s">
        <v>976</v>
      </c>
      <c r="F9" s="131" t="s">
        <v>976</v>
      </c>
      <c r="G9" s="131"/>
      <c r="H9" s="131"/>
      <c r="I9" s="131"/>
      <c r="J9" s="131" t="s">
        <v>971</v>
      </c>
      <c r="K9" s="131" t="s">
        <v>973</v>
      </c>
      <c r="L9" s="26"/>
      <c r="M9" s="26"/>
      <c r="N9" s="26"/>
      <c r="O9" s="26"/>
      <c r="P9" s="26"/>
      <c r="Q9" s="26"/>
      <c r="R9" s="26"/>
      <c r="S9" s="26"/>
      <c r="T9" s="26"/>
      <c r="U9" s="26"/>
    </row>
    <row r="10" spans="1:21">
      <c r="A10" s="131"/>
      <c r="B10" s="131"/>
      <c r="C10" s="131" t="s">
        <v>976</v>
      </c>
      <c r="D10" s="25"/>
      <c r="E10" s="174" t="s">
        <v>321</v>
      </c>
      <c r="F10" s="175"/>
      <c r="G10" s="175"/>
      <c r="H10" s="175"/>
      <c r="I10" s="176"/>
      <c r="J10" s="25"/>
      <c r="K10" s="131"/>
      <c r="L10" s="26"/>
      <c r="M10" s="26"/>
      <c r="N10" s="26"/>
      <c r="O10" s="26"/>
      <c r="P10" s="26"/>
      <c r="Q10" s="26"/>
      <c r="R10" s="26"/>
      <c r="S10" s="26"/>
      <c r="T10" s="26"/>
      <c r="U10" s="26"/>
    </row>
    <row r="11" spans="1:21">
      <c r="A11" s="131"/>
      <c r="B11" s="131"/>
      <c r="C11" s="131" t="s">
        <v>976</v>
      </c>
      <c r="D11" s="25"/>
      <c r="E11" s="171" t="str">
        <f>CONCATENATE("Selected Unit : ",D13)</f>
        <v>EURO</v>
      </c>
      <c r="F11" s="172" t="s">
        <v>1186</v>
      </c>
      <c r="G11" s="172" t="s">
        <v>1186</v>
      </c>
      <c r="H11" s="172" t="s">
        <v>1186</v>
      </c>
      <c r="I11" s="173" t="s">
        <v>1186</v>
      </c>
      <c r="J11" s="25"/>
      <c r="K11" s="131"/>
      <c r="L11" s="26"/>
      <c r="M11" s="26"/>
      <c r="N11" s="26"/>
      <c r="O11" s="26"/>
      <c r="P11" s="26"/>
      <c r="Q11" s="26"/>
      <c r="R11" s="26"/>
      <c r="S11" s="26"/>
      <c r="T11" s="26"/>
      <c r="U11" s="26"/>
    </row>
    <row r="12" spans="1:21">
      <c r="A12" s="131"/>
      <c r="B12" s="131"/>
      <c r="C12" s="131" t="s">
        <v>971</v>
      </c>
      <c r="D12" s="25"/>
      <c r="E12" s="25"/>
      <c r="F12" s="26"/>
      <c r="G12" s="26"/>
      <c r="H12" s="26"/>
      <c r="I12" s="26"/>
      <c r="J12" s="26"/>
      <c r="K12" s="131"/>
      <c r="L12" s="26"/>
      <c r="M12" s="26"/>
      <c r="N12" s="26"/>
      <c r="O12" s="26"/>
      <c r="P12" s="26"/>
      <c r="Q12" s="26"/>
      <c r="R12" s="26"/>
      <c r="S12" s="26"/>
      <c r="T12" s="26"/>
      <c r="U12" s="26"/>
    </row>
    <row r="13" spans="1:21" ht="15" customHeight="1">
      <c r="A13" s="131" t="s">
        <v>318</v>
      </c>
      <c r="B13" s="131"/>
      <c r="C13" s="131"/>
      <c r="D13" s="28" t="s">
        <v>941</v>
      </c>
      <c r="E13" s="174" t="s">
        <v>314</v>
      </c>
      <c r="F13" s="176"/>
      <c r="G13" s="184" t="str">
        <f>StartUp!D17</f>
        <v>AEBC</v>
      </c>
      <c r="H13" s="185"/>
      <c r="I13" s="186"/>
      <c r="J13" s="26"/>
      <c r="K13" s="131"/>
      <c r="L13" s="26"/>
      <c r="M13" s="26"/>
      <c r="N13" s="26"/>
      <c r="O13" s="26"/>
      <c r="P13" s="26"/>
      <c r="Q13" s="26"/>
      <c r="R13" s="26"/>
      <c r="S13" s="26"/>
      <c r="T13" s="26"/>
      <c r="U13" s="26"/>
    </row>
    <row r="14" spans="1:21">
      <c r="A14" s="131" t="s">
        <v>320</v>
      </c>
      <c r="B14" s="131"/>
      <c r="C14" s="131"/>
      <c r="D14" s="28" t="s">
        <v>941</v>
      </c>
      <c r="E14" s="174" t="s">
        <v>315</v>
      </c>
      <c r="F14" s="176"/>
      <c r="G14" s="181" t="str">
        <f>StartUp!G9</f>
        <v>31-Mar-2015</v>
      </c>
      <c r="H14" s="182"/>
      <c r="I14" s="183"/>
      <c r="J14" s="26"/>
      <c r="K14" s="131"/>
      <c r="L14" s="26"/>
      <c r="M14" s="26"/>
      <c r="N14" s="26"/>
      <c r="O14" s="26"/>
      <c r="P14" s="26"/>
      <c r="Q14" s="26"/>
      <c r="R14" s="26"/>
      <c r="S14" s="26"/>
      <c r="T14" s="26"/>
      <c r="U14" s="26"/>
    </row>
    <row r="15" spans="1:21">
      <c r="A15" s="131"/>
      <c r="B15" s="131"/>
      <c r="C15" s="131"/>
      <c r="D15" s="48" t="s">
        <v>941</v>
      </c>
      <c r="E15" s="187" t="str">
        <f>CONCATENATE("Note: Enter only ",StartUp!D23," digits after decimal.")</f>
        <v>Note: Enter only 2 digits after decimal.</v>
      </c>
      <c r="F15" s="187"/>
      <c r="G15" s="187"/>
      <c r="H15" s="187"/>
      <c r="I15" s="187"/>
      <c r="J15" s="26"/>
      <c r="K15" s="131"/>
      <c r="L15" s="26"/>
      <c r="M15" s="26"/>
      <c r="N15" s="26"/>
      <c r="O15" s="26"/>
      <c r="P15" s="26"/>
      <c r="Q15" s="26"/>
      <c r="R15" s="26"/>
      <c r="S15" s="26"/>
      <c r="T15" s="26"/>
      <c r="U15" s="26"/>
    </row>
    <row r="16" spans="1:21">
      <c r="A16" s="131"/>
      <c r="B16" s="131"/>
      <c r="C16" s="131" t="s">
        <v>971</v>
      </c>
      <c r="D16" s="25"/>
      <c r="E16" s="25"/>
      <c r="F16" s="26"/>
      <c r="G16" s="26"/>
      <c r="H16" s="26"/>
      <c r="I16" s="26"/>
      <c r="J16" s="26"/>
      <c r="K16" s="131"/>
      <c r="L16" s="26"/>
      <c r="M16" s="26"/>
      <c r="N16" s="26"/>
      <c r="O16" s="26"/>
      <c r="P16" s="26"/>
      <c r="Q16" s="26"/>
      <c r="R16" s="26"/>
      <c r="S16" s="26"/>
      <c r="T16" s="26"/>
      <c r="U16" s="26"/>
    </row>
    <row r="17" spans="1:21">
      <c r="A17" s="131"/>
      <c r="B17" s="131"/>
      <c r="C17" s="131" t="s">
        <v>974</v>
      </c>
      <c r="D17" s="131"/>
      <c r="E17" s="131"/>
      <c r="F17" s="131"/>
      <c r="G17" s="131"/>
      <c r="H17" s="131"/>
      <c r="I17" s="131"/>
      <c r="J17" s="131"/>
      <c r="K17" s="131" t="s">
        <v>975</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334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327</v>
      </c>
      <c r="E23" s="131"/>
      <c r="F23" s="131"/>
      <c r="G23" s="131" t="s">
        <v>234</v>
      </c>
      <c r="H23" s="131" t="s">
        <v>235</v>
      </c>
      <c r="I23" s="131" t="s">
        <v>236</v>
      </c>
      <c r="J23" s="131" t="s">
        <v>237</v>
      </c>
      <c r="K23" s="131" t="s">
        <v>238</v>
      </c>
      <c r="L23" s="131" t="s">
        <v>239</v>
      </c>
      <c r="M23" s="131" t="s">
        <v>240</v>
      </c>
      <c r="N23" s="131" t="s">
        <v>241</v>
      </c>
      <c r="O23" s="131" t="s">
        <v>243</v>
      </c>
      <c r="P23" s="131" t="s">
        <v>244</v>
      </c>
      <c r="Q23" s="131" t="s">
        <v>245</v>
      </c>
      <c r="R23" s="131"/>
      <c r="S23" s="131"/>
      <c r="T23" s="25"/>
      <c r="U23" s="26"/>
    </row>
    <row r="24" spans="1:21" ht="15" hidden="1" customHeight="1">
      <c r="A24" s="131"/>
      <c r="B24" s="131"/>
      <c r="C24" s="131" t="s">
        <v>972</v>
      </c>
      <c r="D24" s="131" t="s">
        <v>284</v>
      </c>
      <c r="E24" s="131" t="s">
        <v>976</v>
      </c>
      <c r="F24" s="131" t="s">
        <v>976</v>
      </c>
      <c r="G24" s="131"/>
      <c r="H24" s="131"/>
      <c r="I24" s="131"/>
      <c r="J24" s="131"/>
      <c r="K24" s="131"/>
      <c r="L24" s="131"/>
      <c r="M24" s="131"/>
      <c r="N24" s="131"/>
      <c r="O24" s="131"/>
      <c r="P24" s="131"/>
      <c r="Q24" s="131"/>
      <c r="R24" s="131" t="s">
        <v>971</v>
      </c>
      <c r="S24" s="131" t="s">
        <v>973</v>
      </c>
      <c r="T24" s="25"/>
      <c r="U24" s="26"/>
    </row>
    <row r="25" spans="1:21" ht="15" hidden="1" customHeight="1">
      <c r="A25" s="131"/>
      <c r="B25" s="131"/>
      <c r="C25" s="131" t="s">
        <v>268</v>
      </c>
      <c r="D25" s="13"/>
      <c r="E25" s="13"/>
      <c r="F25" s="18" t="s">
        <v>267</v>
      </c>
      <c r="G25" s="19" t="s">
        <v>799</v>
      </c>
      <c r="H25" s="19" t="s">
        <v>799</v>
      </c>
      <c r="I25" s="19" t="s">
        <v>799</v>
      </c>
      <c r="J25" s="19" t="s">
        <v>799</v>
      </c>
      <c r="K25" s="19" t="s">
        <v>799</v>
      </c>
      <c r="L25" s="19" t="s">
        <v>799</v>
      </c>
      <c r="M25" s="19" t="s">
        <v>799</v>
      </c>
      <c r="N25" s="19" t="s">
        <v>799</v>
      </c>
      <c r="O25" s="19" t="s">
        <v>799</v>
      </c>
      <c r="P25" s="19" t="s">
        <v>799</v>
      </c>
      <c r="Q25" s="19" t="s">
        <v>799</v>
      </c>
      <c r="R25" s="13"/>
      <c r="S25" s="131"/>
      <c r="T25" s="25"/>
      <c r="U25" s="26"/>
    </row>
    <row r="26" spans="1:21" ht="30" customHeight="1">
      <c r="A26" s="131"/>
      <c r="B26" s="131"/>
      <c r="C26" s="131" t="s">
        <v>976</v>
      </c>
      <c r="D26" s="25"/>
      <c r="E26" s="188" t="s">
        <v>657</v>
      </c>
      <c r="F26" s="189"/>
      <c r="G26" s="189"/>
      <c r="H26" s="189"/>
      <c r="I26" s="189"/>
      <c r="J26" s="189"/>
      <c r="K26" s="189"/>
      <c r="L26" s="189"/>
      <c r="M26" s="189"/>
      <c r="N26" s="189"/>
      <c r="O26" s="189"/>
      <c r="P26" s="189"/>
      <c r="Q26" s="190"/>
      <c r="R26" s="27"/>
      <c r="S26" s="131"/>
      <c r="T26" s="25"/>
      <c r="U26" s="26"/>
    </row>
    <row r="27" spans="1:21">
      <c r="A27" s="131"/>
      <c r="B27" s="131"/>
      <c r="C27" s="131" t="s">
        <v>976</v>
      </c>
      <c r="D27" s="25"/>
      <c r="E27" s="191" t="str">
        <f>CONCATENATE("Amount in ",IF(D13="","foreign currency",D13)," in Million")</f>
        <v>Amount in EUR in Million</v>
      </c>
      <c r="F27" s="192"/>
      <c r="G27" s="192"/>
      <c r="H27" s="192"/>
      <c r="I27" s="192"/>
      <c r="J27" s="192"/>
      <c r="K27" s="192"/>
      <c r="L27" s="192"/>
      <c r="M27" s="192"/>
      <c r="N27" s="192"/>
      <c r="O27" s="192"/>
      <c r="P27" s="192"/>
      <c r="Q27" s="193"/>
      <c r="R27" s="27"/>
      <c r="S27" s="131"/>
      <c r="T27" s="25"/>
      <c r="U27" s="26"/>
    </row>
    <row r="28" spans="1:21" ht="45">
      <c r="A28" s="131"/>
      <c r="B28" s="131"/>
      <c r="C28" s="131" t="s">
        <v>976</v>
      </c>
      <c r="D28" s="25"/>
      <c r="E28" s="29"/>
      <c r="F28" s="29" t="s">
        <v>45</v>
      </c>
      <c r="G28" s="29" t="s">
        <v>46</v>
      </c>
      <c r="H28" s="29" t="s">
        <v>47</v>
      </c>
      <c r="I28" s="29" t="s">
        <v>48</v>
      </c>
      <c r="J28" s="29" t="s">
        <v>49</v>
      </c>
      <c r="K28" s="29" t="s">
        <v>50</v>
      </c>
      <c r="L28" s="29" t="s">
        <v>282</v>
      </c>
      <c r="M28" s="29" t="s">
        <v>51</v>
      </c>
      <c r="N28" s="29" t="s">
        <v>52</v>
      </c>
      <c r="O28" s="29" t="s">
        <v>101</v>
      </c>
      <c r="P28" s="29" t="s">
        <v>54</v>
      </c>
      <c r="Q28" s="29" t="s">
        <v>1023</v>
      </c>
      <c r="R28" s="26"/>
      <c r="S28" s="131"/>
      <c r="T28" s="25"/>
      <c r="U28" s="26"/>
    </row>
    <row r="29" spans="1:21">
      <c r="A29" s="131"/>
      <c r="B29" s="131"/>
      <c r="C29" s="131" t="s">
        <v>976</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971</v>
      </c>
      <c r="D30" s="25"/>
      <c r="E30" s="25"/>
      <c r="F30" s="26"/>
      <c r="G30" s="26"/>
      <c r="H30" s="26"/>
      <c r="I30" s="26"/>
      <c r="J30" s="26"/>
      <c r="K30" s="26"/>
      <c r="L30" s="26"/>
      <c r="M30" s="26"/>
      <c r="N30" s="26"/>
      <c r="O30" s="26"/>
      <c r="P30" s="26"/>
      <c r="Q30" s="26"/>
      <c r="R30" s="26"/>
      <c r="S30" s="131"/>
      <c r="T30" s="25"/>
      <c r="U30" s="26"/>
    </row>
    <row r="31" spans="1:21">
      <c r="A31" s="131" t="s">
        <v>335</v>
      </c>
      <c r="B31" s="131"/>
      <c r="C31" s="131"/>
      <c r="D31" s="28" t="s">
        <v>941</v>
      </c>
      <c r="E31" s="30">
        <v>1</v>
      </c>
      <c r="F31" s="31" t="s">
        <v>269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336</v>
      </c>
      <c r="B32" s="131"/>
      <c r="C32" s="131"/>
      <c r="D32" s="28" t="s">
        <v>941</v>
      </c>
      <c r="E32" s="177"/>
      <c r="F32" s="33" t="s">
        <v>270</v>
      </c>
      <c r="G32" s="34" t="n">
        <v>2.78</v>
      </c>
      <c r="H32" s="34" t="n">
        <v>4.35</v>
      </c>
      <c r="I32" s="34" t="n">
        <v>5.92</v>
      </c>
      <c r="J32" s="34" t="n">
        <v>7.49</v>
      </c>
      <c r="K32" s="34" t="n">
        <v>9.07</v>
      </c>
      <c r="L32" s="34" t="n">
        <v>10.64</v>
      </c>
      <c r="M32" s="34" t="n">
        <v>12.21</v>
      </c>
      <c r="N32" s="34" t="n">
        <v>13.78</v>
      </c>
      <c r="O32" s="34" t="n">
        <v>15.35</v>
      </c>
      <c r="P32" s="34" t="n">
        <v>16.92</v>
      </c>
      <c r="Q32" s="32">
        <f t="shared" si="1"/>
        <v>0</v>
      </c>
      <c r="R32" s="26"/>
      <c r="S32" s="131"/>
      <c r="T32" s="25"/>
      <c r="U32" s="26"/>
    </row>
    <row r="33" spans="1:21">
      <c r="A33" s="131" t="s">
        <v>337</v>
      </c>
      <c r="B33" s="131"/>
      <c r="C33" s="131"/>
      <c r="D33" s="28" t="s">
        <v>941</v>
      </c>
      <c r="E33" s="178"/>
      <c r="F33" s="33" t="s">
        <v>271</v>
      </c>
      <c r="G33" s="34" t="n">
        <v>3.31</v>
      </c>
      <c r="H33" s="34" t="n">
        <v>5.2</v>
      </c>
      <c r="I33" s="34" t="n">
        <v>7.08</v>
      </c>
      <c r="J33" s="34" t="n">
        <v>8.96</v>
      </c>
      <c r="K33" s="34" t="n">
        <v>10.85</v>
      </c>
      <c r="L33" s="34" t="n">
        <v>12.73</v>
      </c>
      <c r="M33" s="34" t="n">
        <v>14.62</v>
      </c>
      <c r="N33" s="34" t="n">
        <v>16.5</v>
      </c>
      <c r="O33" s="34" t="n">
        <v>18.39</v>
      </c>
      <c r="P33" s="34" t="n">
        <v>20.27</v>
      </c>
      <c r="Q33" s="32">
        <f t="shared" si="1"/>
        <v>0</v>
      </c>
      <c r="R33" s="26"/>
      <c r="S33" s="131"/>
      <c r="T33" s="25"/>
      <c r="U33" s="26"/>
    </row>
    <row r="34" spans="1:21">
      <c r="A34" s="131" t="s">
        <v>338</v>
      </c>
      <c r="B34" s="131"/>
      <c r="C34" s="131"/>
      <c r="D34" s="28" t="s">
        <v>941</v>
      </c>
      <c r="E34" s="178"/>
      <c r="F34" s="33" t="s">
        <v>272</v>
      </c>
      <c r="G34" s="34" t="n">
        <v>3.84</v>
      </c>
      <c r="H34" s="34" t="n">
        <v>6.04</v>
      </c>
      <c r="I34" s="34" t="n">
        <v>8.24</v>
      </c>
      <c r="J34" s="34" t="n">
        <v>10.43</v>
      </c>
      <c r="K34" s="34" t="n">
        <v>12.63</v>
      </c>
      <c r="L34" s="34" t="n">
        <v>14.83</v>
      </c>
      <c r="M34" s="34" t="n">
        <v>17.03</v>
      </c>
      <c r="N34" s="34" t="n">
        <v>19.22</v>
      </c>
      <c r="O34" s="34" t="n">
        <v>21.42</v>
      </c>
      <c r="P34" s="34" t="n">
        <v>23.62</v>
      </c>
      <c r="Q34" s="32">
        <f t="shared" si="1"/>
        <v>0</v>
      </c>
      <c r="R34" s="26"/>
      <c r="S34" s="131"/>
      <c r="T34" s="25"/>
      <c r="U34" s="26"/>
    </row>
    <row r="35" spans="1:21">
      <c r="A35" s="131" t="s">
        <v>339</v>
      </c>
      <c r="B35" s="131"/>
      <c r="C35" s="131"/>
      <c r="D35" s="28" t="s">
        <v>941</v>
      </c>
      <c r="E35" s="178"/>
      <c r="F35" s="33" t="s">
        <v>276</v>
      </c>
      <c r="G35" s="34" t="n">
        <v>4.37</v>
      </c>
      <c r="H35" s="34" t="n">
        <v>6.88</v>
      </c>
      <c r="I35" s="34" t="n">
        <v>9.39</v>
      </c>
      <c r="J35" s="34" t="n">
        <v>11.9</v>
      </c>
      <c r="K35" s="34" t="n">
        <v>14.41</v>
      </c>
      <c r="L35" s="34" t="n">
        <v>16.92</v>
      </c>
      <c r="M35" s="34" t="n">
        <v>19.43</v>
      </c>
      <c r="N35" s="34" t="n">
        <v>21.94</v>
      </c>
      <c r="O35" s="34" t="n">
        <v>24.45</v>
      </c>
      <c r="P35" s="34" t="n">
        <v>26.96</v>
      </c>
      <c r="Q35" s="32">
        <f t="shared" si="1"/>
        <v>0</v>
      </c>
      <c r="R35" s="26"/>
      <c r="S35" s="131"/>
      <c r="T35" s="25"/>
      <c r="U35" s="26"/>
    </row>
    <row r="36" spans="1:21" ht="30">
      <c r="A36" s="131" t="s">
        <v>561</v>
      </c>
      <c r="B36" s="131"/>
      <c r="C36" s="131"/>
      <c r="D36" s="28" t="s">
        <v>941</v>
      </c>
      <c r="E36" s="178"/>
      <c r="F36" s="33" t="s">
        <v>277</v>
      </c>
      <c r="G36" s="34" t="n">
        <v>4.9</v>
      </c>
      <c r="H36" s="34" t="n">
        <v>7.73</v>
      </c>
      <c r="I36" s="34" t="n">
        <v>10.55</v>
      </c>
      <c r="J36" s="34" t="n">
        <v>13.37</v>
      </c>
      <c r="K36" s="34" t="n">
        <v>16.2</v>
      </c>
      <c r="L36" s="34" t="n">
        <v>19.02</v>
      </c>
      <c r="M36" s="34" t="n">
        <v>21.84</v>
      </c>
      <c r="N36" s="34" t="n">
        <v>24.67</v>
      </c>
      <c r="O36" s="34" t="n">
        <v>27.49</v>
      </c>
      <c r="P36" s="34" t="n">
        <v>30.31</v>
      </c>
      <c r="Q36" s="32">
        <f t="shared" si="1"/>
        <v>0</v>
      </c>
      <c r="R36" s="26"/>
      <c r="S36" s="131"/>
      <c r="T36" s="25"/>
      <c r="U36" s="26"/>
    </row>
    <row r="37" spans="1:21" ht="30">
      <c r="A37" s="131" t="s">
        <v>564</v>
      </c>
      <c r="B37" s="131"/>
      <c r="C37" s="131"/>
      <c r="D37" s="28" t="s">
        <v>941</v>
      </c>
      <c r="E37" s="178"/>
      <c r="F37" s="33" t="s">
        <v>278</v>
      </c>
      <c r="G37" s="34" t="n">
        <v>5.44</v>
      </c>
      <c r="H37" s="34" t="n">
        <v>8.57</v>
      </c>
      <c r="I37" s="34" t="n">
        <v>11.71</v>
      </c>
      <c r="J37" s="34" t="n">
        <v>14.84</v>
      </c>
      <c r="K37" s="34" t="n">
        <v>17.98</v>
      </c>
      <c r="L37" s="34" t="n">
        <v>21.12</v>
      </c>
      <c r="M37" s="34" t="n">
        <v>24.25</v>
      </c>
      <c r="N37" s="34" t="n">
        <v>27.39</v>
      </c>
      <c r="O37" s="34" t="n">
        <v>30.52</v>
      </c>
      <c r="P37" s="34" t="n">
        <v>33.66</v>
      </c>
      <c r="Q37" s="32">
        <f t="shared" si="1"/>
        <v>0</v>
      </c>
      <c r="R37" s="26"/>
      <c r="S37" s="131"/>
      <c r="T37" s="25"/>
      <c r="U37" s="26"/>
    </row>
    <row r="38" spans="1:21">
      <c r="A38" s="131" t="s">
        <v>340</v>
      </c>
      <c r="B38" s="131"/>
      <c r="C38" s="131"/>
      <c r="D38" s="28" t="s">
        <v>941</v>
      </c>
      <c r="E38" s="178"/>
      <c r="F38" s="33" t="s">
        <v>279</v>
      </c>
      <c r="G38" s="34" t="n">
        <v>5.97</v>
      </c>
      <c r="H38" s="34" t="n">
        <v>9.42</v>
      </c>
      <c r="I38" s="34" t="n">
        <v>12.86</v>
      </c>
      <c r="J38" s="34" t="n">
        <v>16.31</v>
      </c>
      <c r="K38" s="34" t="n">
        <v>19.76</v>
      </c>
      <c r="L38" s="34" t="n">
        <v>23.21</v>
      </c>
      <c r="M38" s="34" t="n">
        <v>26.66</v>
      </c>
      <c r="N38" s="34" t="n">
        <v>30.11</v>
      </c>
      <c r="O38" s="34" t="n">
        <v>33.56</v>
      </c>
      <c r="P38" s="34" t="n">
        <v>37.01</v>
      </c>
      <c r="Q38" s="32">
        <f t="shared" si="1"/>
        <v>0</v>
      </c>
      <c r="R38" s="26"/>
      <c r="S38" s="131"/>
      <c r="T38" s="25"/>
      <c r="U38" s="26"/>
    </row>
    <row r="39" spans="1:21">
      <c r="A39" s="131" t="s">
        <v>341</v>
      </c>
      <c r="B39" s="131"/>
      <c r="C39" s="131"/>
      <c r="D39" s="28" t="s">
        <v>941</v>
      </c>
      <c r="E39" s="178"/>
      <c r="F39" s="33" t="s">
        <v>280</v>
      </c>
      <c r="G39" s="34" t="n">
        <v>6.5</v>
      </c>
      <c r="H39" s="34" t="n">
        <v>10.26</v>
      </c>
      <c r="I39" s="34" t="n">
        <v>14.02</v>
      </c>
      <c r="J39" s="34" t="n">
        <v>17.78</v>
      </c>
      <c r="K39" s="34" t="n">
        <v>21.55</v>
      </c>
      <c r="L39" s="34" t="n">
        <v>25.31</v>
      </c>
      <c r="M39" s="34" t="n">
        <v>29.07</v>
      </c>
      <c r="N39" s="34" t="n">
        <v>32.83</v>
      </c>
      <c r="O39" s="34" t="n">
        <v>36.59</v>
      </c>
      <c r="P39" s="34" t="n">
        <v>40.35</v>
      </c>
      <c r="Q39" s="32">
        <f t="shared" si="1"/>
        <v>0</v>
      </c>
      <c r="R39" s="26"/>
      <c r="S39" s="131"/>
      <c r="T39" s="25"/>
      <c r="U39" s="26"/>
    </row>
    <row r="40" spans="1:21">
      <c r="A40" s="131" t="s">
        <v>342</v>
      </c>
      <c r="B40" s="131"/>
      <c r="C40" s="131"/>
      <c r="D40" s="28" t="s">
        <v>941</v>
      </c>
      <c r="E40" s="178"/>
      <c r="F40" s="33" t="s">
        <v>281</v>
      </c>
      <c r="G40" s="34" t="n">
        <v>7.03</v>
      </c>
      <c r="H40" s="34" t="n">
        <v>11.1</v>
      </c>
      <c r="I40" s="34" t="n">
        <v>15.18</v>
      </c>
      <c r="J40" s="34" t="n">
        <v>19.25</v>
      </c>
      <c r="K40" s="34" t="n">
        <v>23.33</v>
      </c>
      <c r="L40" s="34" t="n">
        <v>27.4</v>
      </c>
      <c r="M40" s="34" t="n">
        <v>31.48</v>
      </c>
      <c r="N40" s="34" t="n">
        <v>35.55</v>
      </c>
      <c r="O40" s="34" t="n">
        <v>39.63</v>
      </c>
      <c r="P40" s="34" t="n">
        <v>43.7</v>
      </c>
      <c r="Q40" s="32">
        <f t="shared" si="1"/>
        <v>0</v>
      </c>
      <c r="R40" s="26"/>
      <c r="S40" s="131"/>
      <c r="T40" s="25"/>
      <c r="U40" s="26"/>
    </row>
    <row r="41" spans="1:21">
      <c r="A41" s="131" t="s">
        <v>344</v>
      </c>
      <c r="B41" s="131"/>
      <c r="C41" s="131"/>
      <c r="D41" s="28" t="s">
        <v>941</v>
      </c>
      <c r="E41" s="179"/>
      <c r="F41" s="33" t="s">
        <v>283</v>
      </c>
      <c r="G41" s="32">
        <f t="shared" ref="G41:P41" si="2">SUM(G51:G62)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971</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974</v>
      </c>
      <c r="D43" s="131"/>
      <c r="E43" s="134"/>
      <c r="F43" s="131"/>
      <c r="G43" s="131"/>
      <c r="H43" s="131"/>
      <c r="I43" s="131"/>
      <c r="J43" s="131"/>
      <c r="K43" s="131"/>
      <c r="L43" s="131"/>
      <c r="M43" s="131"/>
      <c r="N43" s="131"/>
      <c r="O43" s="131"/>
      <c r="P43" s="131"/>
      <c r="Q43" s="131"/>
      <c r="R43" s="131"/>
      <c r="S43" s="131" t="s">
        <v>975</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343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327</v>
      </c>
      <c r="E47" s="134"/>
      <c r="F47" s="131" t="s">
        <v>456</v>
      </c>
      <c r="G47" s="131" t="s">
        <v>234</v>
      </c>
      <c r="H47" s="131" t="s">
        <v>235</v>
      </c>
      <c r="I47" s="131" t="s">
        <v>236</v>
      </c>
      <c r="J47" s="131" t="s">
        <v>237</v>
      </c>
      <c r="K47" s="131" t="s">
        <v>238</v>
      </c>
      <c r="L47" s="131" t="s">
        <v>239</v>
      </c>
      <c r="M47" s="131" t="s">
        <v>240</v>
      </c>
      <c r="N47" s="131" t="s">
        <v>241</v>
      </c>
      <c r="O47" s="131" t="s">
        <v>243</v>
      </c>
      <c r="P47" s="131" t="s">
        <v>244</v>
      </c>
      <c r="Q47" s="131" t="s">
        <v>245</v>
      </c>
      <c r="R47" s="131"/>
      <c r="S47" s="131"/>
      <c r="T47" s="25"/>
      <c r="U47" s="26"/>
    </row>
    <row r="48" spans="1:21" ht="15" hidden="1" customHeight="1">
      <c r="A48" s="131"/>
      <c r="B48" s="131"/>
      <c r="C48" s="131" t="s">
        <v>972</v>
      </c>
      <c r="D48" s="131" t="s">
        <v>284</v>
      </c>
      <c r="E48" s="134" t="s">
        <v>976</v>
      </c>
      <c r="F48" s="131" t="s">
        <v>284</v>
      </c>
      <c r="G48" s="131"/>
      <c r="H48" s="131"/>
      <c r="I48" s="131"/>
      <c r="J48" s="131"/>
      <c r="K48" s="131"/>
      <c r="L48" s="131"/>
      <c r="M48" s="131"/>
      <c r="N48" s="131"/>
      <c r="O48" s="131"/>
      <c r="P48" s="131"/>
      <c r="Q48" s="131"/>
      <c r="R48" s="131" t="s">
        <v>971</v>
      </c>
      <c r="S48" s="131" t="s">
        <v>973</v>
      </c>
      <c r="T48" s="25"/>
      <c r="U48" s="26"/>
    </row>
    <row r="49" spans="1:21" ht="15" hidden="1" customHeight="1">
      <c r="A49" s="131"/>
      <c r="B49" s="131"/>
      <c r="C49" s="131" t="s">
        <v>268</v>
      </c>
      <c r="D49" s="13"/>
      <c r="E49" s="23"/>
      <c r="F49" s="18" t="s">
        <v>267</v>
      </c>
      <c r="G49" s="19" t="s">
        <v>799</v>
      </c>
      <c r="H49" s="19" t="s">
        <v>799</v>
      </c>
      <c r="I49" s="19" t="s">
        <v>799</v>
      </c>
      <c r="J49" s="19" t="s">
        <v>799</v>
      </c>
      <c r="K49" s="19" t="s">
        <v>799</v>
      </c>
      <c r="L49" s="19" t="s">
        <v>799</v>
      </c>
      <c r="M49" s="19" t="s">
        <v>799</v>
      </c>
      <c r="N49" s="19" t="s">
        <v>799</v>
      </c>
      <c r="O49" s="19" t="s">
        <v>799</v>
      </c>
      <c r="P49" s="19" t="s">
        <v>799</v>
      </c>
      <c r="Q49" s="19" t="s">
        <v>799</v>
      </c>
      <c r="R49" s="13"/>
      <c r="S49" s="131"/>
      <c r="T49" s="25"/>
      <c r="U49" s="26"/>
    </row>
    <row r="50" spans="1:21" ht="15" hidden="1" customHeight="1">
      <c r="A50" s="131"/>
      <c r="B50" s="131"/>
      <c r="C50" s="131" t="s">
        <v>971</v>
      </c>
      <c r="D50" s="25"/>
      <c r="E50" s="35"/>
      <c r="F50" s="26"/>
      <c r="G50" s="26"/>
      <c r="H50" s="26"/>
      <c r="I50" s="26"/>
      <c r="J50" s="26"/>
      <c r="K50" s="26"/>
      <c r="L50" s="26"/>
      <c r="M50" s="26"/>
      <c r="N50" s="26"/>
      <c r="O50" s="26"/>
      <c r="P50" s="26"/>
      <c r="Q50" s="26"/>
      <c r="R50" s="26"/>
      <c r="S50" s="131"/>
      <c r="T50" s="25"/>
      <c r="U50" s="26"/>
    </row>
    <row r="51" spans="1:21">
      <c r="A51" s="131" t="s">
        <v>344</v>
      </c>
      <c r="B51" s="131"/>
      <c r="C51" s="131"/>
      <c r="D51" s="28" t="s">
        <v>941</v>
      </c>
      <c r="E51" s="30"/>
      <c r="F51" s="28" t="s">
        <v>1362</v>
      </c>
      <c r="G51" s="34" t="n">
        <v>6.5</v>
      </c>
      <c r="H51" s="34" t="n">
        <v>10.26</v>
      </c>
      <c r="I51" s="34" t="n">
        <v>14.02</v>
      </c>
      <c r="J51" s="34" t="n">
        <v>17.78</v>
      </c>
      <c r="K51" s="34" t="n">
        <v>21.55</v>
      </c>
      <c r="L51" s="34" t="n">
        <v>25.31</v>
      </c>
      <c r="M51" s="34" t="n">
        <v>29.07</v>
      </c>
      <c r="N51" s="34" t="n">
        <v>32.83</v>
      </c>
      <c r="O51" s="34" t="n">
        <v>36.59</v>
      </c>
      <c r="P51" s="34" t="n">
        <v>40.35</v>
      </c>
      <c r="Q51" s="32">
        <f>G51+H51+I51+J51+K51+L51+M51+N51+O51+P51</f>
        <v>0</v>
      </c>
      <c r="R51" s="26"/>
      <c r="S51" s="131"/>
      <c r="T51" s="25"/>
      <c r="U51" s="26"/>
    </row>
    <row r="52" ht="15.0" customHeight="true" hidden="false">
      <c r="A52" s="131" t="s">
        <v>344</v>
      </c>
      <c r="B52" s="131"/>
      <c r="C52" s="131"/>
      <c r="D52" s="28" t="s">
        <v>941</v>
      </c>
      <c r="E52" s="30"/>
      <c r="F52" s="28" t="s">
        <v>1369</v>
      </c>
      <c r="G52" s="34" t="n">
        <v>9.69</v>
      </c>
      <c r="H52" s="34" t="n">
        <v>15.32</v>
      </c>
      <c r="I52" s="34" t="n">
        <v>20.96</v>
      </c>
      <c r="J52" s="34" t="n">
        <v>26.6</v>
      </c>
      <c r="K52" s="34" t="n">
        <v>32.24</v>
      </c>
      <c r="L52" s="34" t="n">
        <v>37.88</v>
      </c>
      <c r="M52" s="34" t="n">
        <v>43.52</v>
      </c>
      <c r="N52" s="34" t="n">
        <v>49.16</v>
      </c>
      <c r="O52" s="34" t="n">
        <v>54.8</v>
      </c>
      <c r="P52" s="34" t="n">
        <v>60.44</v>
      </c>
      <c r="Q52" s="32">
        <f>G52+H52+I52+J52+K52+L52+M52+N52+O52+P52</f>
      </c>
      <c r="R52" s="26"/>
      <c r="S52" s="131"/>
      <c r="T52" s="25"/>
      <c r="U52" s="26"/>
    </row>
    <row r="53" ht="15.0" customHeight="true" hidden="false">
      <c r="A53" s="131" t="s">
        <v>344</v>
      </c>
      <c r="B53" s="131"/>
      <c r="C53" s="131"/>
      <c r="D53" s="28" t="s">
        <v>941</v>
      </c>
      <c r="E53" s="30"/>
      <c r="F53" s="28" t="s">
        <v>1367</v>
      </c>
      <c r="G53" s="34" t="n">
        <v>9.15</v>
      </c>
      <c r="H53" s="34" t="n">
        <v>14.48</v>
      </c>
      <c r="I53" s="34" t="n">
        <v>19.81</v>
      </c>
      <c r="J53" s="34" t="n">
        <v>25.13</v>
      </c>
      <c r="K53" s="34" t="n">
        <v>30.46</v>
      </c>
      <c r="L53" s="34" t="n">
        <v>35.79</v>
      </c>
      <c r="M53" s="34" t="n">
        <v>41.11</v>
      </c>
      <c r="N53" s="34" t="n">
        <v>46.44</v>
      </c>
      <c r="O53" s="34" t="n">
        <v>51.76</v>
      </c>
      <c r="P53" s="34" t="n">
        <v>57.09</v>
      </c>
      <c r="Q53" s="32">
        <f>G53+H53+I53+J53+K53+L53+M53+N53+O53+P53</f>
      </c>
      <c r="R53" s="26"/>
      <c r="S53" s="131"/>
      <c r="T53" s="25"/>
      <c r="U53" s="26"/>
    </row>
    <row r="54" ht="15.0" customHeight="true" hidden="false">
      <c r="A54" s="131" t="s">
        <v>344</v>
      </c>
      <c r="B54" s="131"/>
      <c r="C54" s="131"/>
      <c r="D54" s="28" t="s">
        <v>941</v>
      </c>
      <c r="E54" s="30"/>
      <c r="F54" s="28" t="s">
        <v>1361</v>
      </c>
      <c r="G54" s="34" t="n">
        <v>5.97</v>
      </c>
      <c r="H54" s="34" t="n">
        <v>9.42</v>
      </c>
      <c r="I54" s="34" t="n">
        <v>12.86</v>
      </c>
      <c r="J54" s="34" t="n">
        <v>16.31</v>
      </c>
      <c r="K54" s="34" t="n">
        <v>19.76</v>
      </c>
      <c r="L54" s="34" t="n">
        <v>23.21</v>
      </c>
      <c r="M54" s="34" t="n">
        <v>26.66</v>
      </c>
      <c r="N54" s="34" t="n">
        <v>30.11</v>
      </c>
      <c r="O54" s="34" t="n">
        <v>33.56</v>
      </c>
      <c r="P54" s="34" t="n">
        <v>37.01</v>
      </c>
      <c r="Q54" s="32">
        <f>G54+H54+I54+J54+K54+L54+M54+N54+O54+P54</f>
      </c>
      <c r="R54" s="26"/>
      <c r="S54" s="131"/>
      <c r="T54" s="25"/>
      <c r="U54" s="26"/>
    </row>
    <row r="55" ht="15.0" customHeight="true" hidden="false">
      <c r="A55" s="131" t="s">
        <v>344</v>
      </c>
      <c r="B55" s="131"/>
      <c r="C55" s="131"/>
      <c r="D55" s="28" t="s">
        <v>941</v>
      </c>
      <c r="E55" s="30"/>
      <c r="F55" s="28" t="s">
        <v>1360</v>
      </c>
      <c r="G55" s="34" t="n">
        <v>5.44</v>
      </c>
      <c r="H55" s="34" t="n">
        <v>8.57</v>
      </c>
      <c r="I55" s="34" t="n">
        <v>11.71</v>
      </c>
      <c r="J55" s="34" t="n">
        <v>14.84</v>
      </c>
      <c r="K55" s="34" t="n">
        <v>17.98</v>
      </c>
      <c r="L55" s="34" t="n">
        <v>21.12</v>
      </c>
      <c r="M55" s="34" t="n">
        <v>24.25</v>
      </c>
      <c r="N55" s="34" t="n">
        <v>27.39</v>
      </c>
      <c r="O55" s="34" t="n">
        <v>30.52</v>
      </c>
      <c r="P55" s="34" t="n">
        <v>33.66</v>
      </c>
      <c r="Q55" s="32">
        <f>G55+H55+I55+J55+K55+L55+M55+N55+O55+P55</f>
      </c>
      <c r="R55" s="26"/>
      <c r="S55" s="131"/>
      <c r="T55" s="25"/>
      <c r="U55" s="26"/>
    </row>
    <row r="56" ht="15.0" customHeight="true" hidden="false">
      <c r="A56" s="131" t="s">
        <v>344</v>
      </c>
      <c r="B56" s="131"/>
      <c r="C56" s="131"/>
      <c r="D56" s="28" t="s">
        <v>941</v>
      </c>
      <c r="E56" s="30"/>
      <c r="F56" s="28" t="s">
        <v>1370</v>
      </c>
      <c r="G56" s="34" t="n">
        <v>4.9</v>
      </c>
      <c r="H56" s="34" t="n">
        <v>7.73</v>
      </c>
      <c r="I56" s="34" t="n">
        <v>10.55</v>
      </c>
      <c r="J56" s="34" t="n">
        <v>13.37</v>
      </c>
      <c r="K56" s="34" t="n">
        <v>16.2</v>
      </c>
      <c r="L56" s="34" t="n">
        <v>19.02</v>
      </c>
      <c r="M56" s="34" t="n">
        <v>21.84</v>
      </c>
      <c r="N56" s="34" t="n">
        <v>24.67</v>
      </c>
      <c r="O56" s="34" t="n">
        <v>27.49</v>
      </c>
      <c r="P56" s="34" t="n">
        <v>30.31</v>
      </c>
      <c r="Q56" s="32">
        <f>G56+H56+I56+J56+K56+L56+M56+N56+O56+P56</f>
      </c>
      <c r="R56" s="26"/>
      <c r="S56" s="131"/>
      <c r="T56" s="25"/>
      <c r="U56" s="26"/>
    </row>
    <row r="57" ht="15.0" customHeight="true" hidden="false">
      <c r="A57" s="131" t="s">
        <v>344</v>
      </c>
      <c r="B57" s="131"/>
      <c r="C57" s="131"/>
      <c r="D57" s="28" t="s">
        <v>941</v>
      </c>
      <c r="E57" s="30"/>
      <c r="F57" s="28" t="s">
        <v>1365</v>
      </c>
      <c r="G57" s="34" t="n">
        <v>8.09</v>
      </c>
      <c r="H57" s="34" t="n">
        <v>12.79</v>
      </c>
      <c r="I57" s="34" t="n">
        <v>17.49</v>
      </c>
      <c r="J57" s="34" t="n">
        <v>22.19</v>
      </c>
      <c r="K57" s="34" t="n">
        <v>26.89</v>
      </c>
      <c r="L57" s="34" t="n">
        <v>31.59</v>
      </c>
      <c r="M57" s="34" t="n">
        <v>36.29</v>
      </c>
      <c r="N57" s="34" t="n">
        <v>41.0</v>
      </c>
      <c r="O57" s="34" t="n">
        <v>45.7</v>
      </c>
      <c r="P57" s="34" t="n">
        <v>50.4</v>
      </c>
      <c r="Q57" s="32">
        <f>G57+H57+I57+J57+K57+L57+M57+N57+O57+P57</f>
      </c>
      <c r="R57" s="26"/>
      <c r="S57" s="131"/>
      <c r="T57" s="25"/>
      <c r="U57" s="26"/>
    </row>
    <row r="58" ht="15.0" customHeight="true" hidden="false">
      <c r="A58" s="131" t="s">
        <v>344</v>
      </c>
      <c r="B58" s="131"/>
      <c r="C58" s="131"/>
      <c r="D58" s="28" t="s">
        <v>941</v>
      </c>
      <c r="E58" s="30"/>
      <c r="F58" s="28" t="s">
        <v>1364</v>
      </c>
      <c r="G58" s="34" t="n">
        <v>7.56</v>
      </c>
      <c r="H58" s="34" t="n">
        <v>11.95</v>
      </c>
      <c r="I58" s="34" t="n">
        <v>16.34</v>
      </c>
      <c r="J58" s="34" t="n">
        <v>20.72</v>
      </c>
      <c r="K58" s="34" t="n">
        <v>25.11</v>
      </c>
      <c r="L58" s="34" t="n">
        <v>29.5</v>
      </c>
      <c r="M58" s="34" t="n">
        <v>33.89</v>
      </c>
      <c r="N58" s="34" t="n">
        <v>38.27</v>
      </c>
      <c r="O58" s="34" t="n">
        <v>42.66</v>
      </c>
      <c r="P58" s="34" t="n">
        <v>47.05</v>
      </c>
      <c r="Q58" s="32">
        <f>G58+H58+I58+J58+K58+L58+M58+N58+O58+P58</f>
      </c>
      <c r="R58" s="26"/>
      <c r="S58" s="131"/>
      <c r="T58" s="25"/>
      <c r="U58" s="26"/>
    </row>
    <row r="59" ht="15.0" customHeight="true" hidden="false">
      <c r="A59" s="131" t="s">
        <v>344</v>
      </c>
      <c r="B59" s="131"/>
      <c r="C59" s="131"/>
      <c r="D59" s="28" t="s">
        <v>941</v>
      </c>
      <c r="E59" s="30"/>
      <c r="F59" s="28" t="s">
        <v>1366</v>
      </c>
      <c r="G59" s="34" t="n">
        <v>8.62</v>
      </c>
      <c r="H59" s="34" t="n">
        <v>13.64</v>
      </c>
      <c r="I59" s="34" t="n">
        <v>18.65</v>
      </c>
      <c r="J59" s="34" t="n">
        <v>23.66</v>
      </c>
      <c r="K59" s="34" t="n">
        <v>28.68</v>
      </c>
      <c r="L59" s="34" t="n">
        <v>33.69</v>
      </c>
      <c r="M59" s="34" t="n">
        <v>38.7</v>
      </c>
      <c r="N59" s="34" t="n">
        <v>43.72</v>
      </c>
      <c r="O59" s="34" t="n">
        <v>48.73</v>
      </c>
      <c r="P59" s="34" t="n">
        <v>53.74</v>
      </c>
      <c r="Q59" s="32">
        <f>G59+H59+I59+J59+K59+L59+M59+N59+O59+P59</f>
      </c>
      <c r="R59" s="26"/>
      <c r="S59" s="131"/>
      <c r="T59" s="25"/>
      <c r="U59" s="26"/>
    </row>
    <row r="60" ht="15.0" customHeight="true" hidden="false">
      <c r="A60" s="131" t="s">
        <v>344</v>
      </c>
      <c r="B60" s="131"/>
      <c r="C60" s="131"/>
      <c r="D60" s="28" t="s">
        <v>941</v>
      </c>
      <c r="E60" s="30"/>
      <c r="F60" s="28" t="s">
        <v>1368</v>
      </c>
      <c r="G60" s="34" t="n">
        <v>4.9</v>
      </c>
      <c r="H60" s="34" t="n">
        <v>8.56</v>
      </c>
      <c r="I60" s="34" t="n">
        <v>12.23</v>
      </c>
      <c r="J60" s="34" t="n">
        <v>15.9</v>
      </c>
      <c r="K60" s="34" t="n">
        <v>19.57</v>
      </c>
      <c r="L60" s="34" t="n">
        <v>23.23</v>
      </c>
      <c r="M60" s="34" t="n">
        <v>26.9</v>
      </c>
      <c r="N60" s="34" t="n">
        <v>30.57</v>
      </c>
      <c r="O60" s="34" t="n">
        <v>34.24</v>
      </c>
      <c r="P60" s="34" t="n">
        <v>37.9</v>
      </c>
      <c r="Q60" s="32">
        <f>G60+H60+I60+J60+K60+L60+M60+N60+O60+P60</f>
      </c>
      <c r="R60" s="26"/>
      <c r="S60" s="131"/>
      <c r="T60" s="25"/>
      <c r="U60" s="26"/>
    </row>
    <row r="61" ht="15.0" customHeight="true" hidden="false">
      <c r="A61" s="131" t="s">
        <v>344</v>
      </c>
      <c r="B61" s="131"/>
      <c r="C61" s="131"/>
      <c r="D61" s="28" t="s">
        <v>941</v>
      </c>
      <c r="E61" s="30"/>
      <c r="F61" s="28" t="s">
        <v>1363</v>
      </c>
      <c r="G61" s="34" t="n">
        <v>7.03</v>
      </c>
      <c r="H61" s="34" t="n">
        <v>11.1</v>
      </c>
      <c r="I61" s="34" t="n">
        <v>15.18</v>
      </c>
      <c r="J61" s="34" t="n">
        <v>19.25</v>
      </c>
      <c r="K61" s="34" t="n">
        <v>23.33</v>
      </c>
      <c r="L61" s="34" t="n">
        <v>27.4</v>
      </c>
      <c r="M61" s="34" t="n">
        <v>31.48</v>
      </c>
      <c r="N61" s="34" t="n">
        <v>35.55</v>
      </c>
      <c r="O61" s="34" t="n">
        <v>39.63</v>
      </c>
      <c r="P61" s="34" t="n">
        <v>43.7</v>
      </c>
      <c r="Q61" s="32">
        <f>G61+H61+I61+J61+K61+L61+M61+N61+O61+P61</f>
      </c>
      <c r="R61" s="26"/>
      <c r="S61" s="131"/>
      <c r="T61" s="25"/>
      <c r="U61" s="26"/>
    </row>
    <row r="62" spans="1:21" ht="15" customHeight="1">
      <c r="A62" s="131"/>
      <c r="B62" s="131"/>
      <c r="C62" s="131" t="s">
        <v>971</v>
      </c>
      <c r="D62" s="25"/>
      <c r="E62" s="174" t="s">
        <v>559</v>
      </c>
      <c r="F62" s="175"/>
      <c r="G62" s="175"/>
      <c r="H62" s="175"/>
      <c r="I62" s="175"/>
      <c r="J62" s="175"/>
      <c r="K62" s="175"/>
      <c r="L62" s="175"/>
      <c r="M62" s="175"/>
      <c r="N62" s="175"/>
      <c r="O62" s="175"/>
      <c r="P62" s="175"/>
      <c r="Q62" s="176"/>
      <c r="R62" s="26"/>
      <c r="S62" s="131"/>
      <c r="T62" s="25"/>
      <c r="U62" s="26"/>
    </row>
    <row r="63" spans="1:21" ht="15" hidden="1" customHeight="1">
      <c r="A63" s="131"/>
      <c r="B63" s="131"/>
      <c r="C63" s="131" t="s">
        <v>974</v>
      </c>
      <c r="D63" s="131"/>
      <c r="E63" s="134"/>
      <c r="F63" s="131"/>
      <c r="G63" s="131"/>
      <c r="H63" s="131"/>
      <c r="I63" s="131"/>
      <c r="J63" s="131"/>
      <c r="K63" s="131"/>
      <c r="L63" s="131"/>
      <c r="M63" s="131"/>
      <c r="N63" s="131"/>
      <c r="O63" s="131"/>
      <c r="P63" s="131"/>
      <c r="Q63" s="131"/>
      <c r="R63" s="131"/>
      <c r="S63" s="131" t="s">
        <v>975</v>
      </c>
      <c r="T63" s="25"/>
      <c r="U63" s="26"/>
    </row>
    <row r="64" spans="1:21" ht="15" hidden="1" customHeight="1">
      <c r="A64" s="25"/>
      <c r="B64" s="25"/>
      <c r="C64" s="25"/>
      <c r="D64" s="26"/>
      <c r="E64" s="35"/>
      <c r="F64" s="26"/>
      <c r="G64" s="26"/>
      <c r="H64" s="26"/>
      <c r="I64" s="26"/>
      <c r="J64" s="26"/>
      <c r="K64" s="26"/>
      <c r="L64" s="26"/>
      <c r="M64" s="26"/>
      <c r="N64" s="26"/>
      <c r="O64" s="26"/>
      <c r="P64" s="26"/>
      <c r="Q64" s="26"/>
      <c r="R64" s="26"/>
      <c r="S64" s="26"/>
      <c r="T64" s="26"/>
      <c r="U64" s="26"/>
    </row>
    <row r="65" spans="1:21" ht="15" hidden="1" customHeight="1">
      <c r="A65" s="131"/>
      <c r="B65" s="131"/>
      <c r="C65" s="131" t="s">
        <v>345</v>
      </c>
      <c r="D65" s="131"/>
      <c r="E65" s="134"/>
      <c r="F65" s="131"/>
      <c r="G65" s="131"/>
      <c r="H65" s="131"/>
      <c r="I65" s="131"/>
      <c r="J65" s="131"/>
      <c r="K65" s="131"/>
      <c r="L65" s="131"/>
      <c r="M65" s="131"/>
      <c r="N65" s="131"/>
      <c r="O65" s="131"/>
      <c r="P65" s="131"/>
      <c r="Q65" s="131"/>
      <c r="R65" s="131"/>
      <c r="S65" s="131"/>
      <c r="T65" s="25"/>
      <c r="U65" s="26"/>
    </row>
    <row r="66" spans="1:21" ht="15" hidden="1" customHeight="1">
      <c r="A66" s="131"/>
      <c r="B66" s="131"/>
      <c r="C66" s="131"/>
      <c r="D66" s="131"/>
      <c r="E66" s="134"/>
      <c r="F66" s="131"/>
      <c r="G66" s="131"/>
      <c r="H66" s="131"/>
      <c r="I66" s="131"/>
      <c r="J66" s="131"/>
      <c r="K66" s="131"/>
      <c r="L66" s="131"/>
      <c r="M66" s="131"/>
      <c r="N66" s="131"/>
      <c r="O66" s="131"/>
      <c r="P66" s="131"/>
      <c r="Q66" s="131"/>
      <c r="R66" s="131"/>
      <c r="S66" s="131"/>
      <c r="T66" s="25"/>
      <c r="U66" s="26"/>
    </row>
    <row r="67" spans="1:21" ht="15" hidden="1" customHeight="1">
      <c r="A67" s="131"/>
      <c r="B67" s="131"/>
      <c r="C67" s="131"/>
      <c r="D67" s="131" t="s">
        <v>327</v>
      </c>
      <c r="E67" s="134"/>
      <c r="F67" s="131"/>
      <c r="G67" s="131" t="s">
        <v>234</v>
      </c>
      <c r="H67" s="131" t="s">
        <v>235</v>
      </c>
      <c r="I67" s="131" t="s">
        <v>236</v>
      </c>
      <c r="J67" s="131" t="s">
        <v>237</v>
      </c>
      <c r="K67" s="131" t="s">
        <v>238</v>
      </c>
      <c r="L67" s="131" t="s">
        <v>239</v>
      </c>
      <c r="M67" s="131" t="s">
        <v>240</v>
      </c>
      <c r="N67" s="131" t="s">
        <v>241</v>
      </c>
      <c r="O67" s="131" t="s">
        <v>243</v>
      </c>
      <c r="P67" s="131" t="s">
        <v>244</v>
      </c>
      <c r="Q67" s="131" t="s">
        <v>245</v>
      </c>
      <c r="R67" s="131"/>
      <c r="S67" s="131"/>
      <c r="T67" s="25"/>
      <c r="U67" s="26"/>
    </row>
    <row r="68" spans="1:21" ht="15" hidden="1" customHeight="1">
      <c r="A68" s="131"/>
      <c r="B68" s="131"/>
      <c r="C68" s="131" t="s">
        <v>972</v>
      </c>
      <c r="D68" s="131" t="s">
        <v>284</v>
      </c>
      <c r="E68" s="134" t="s">
        <v>976</v>
      </c>
      <c r="F68" s="131" t="s">
        <v>976</v>
      </c>
      <c r="G68" s="131"/>
      <c r="H68" s="131"/>
      <c r="I68" s="131"/>
      <c r="J68" s="131"/>
      <c r="K68" s="131"/>
      <c r="L68" s="131"/>
      <c r="M68" s="131"/>
      <c r="N68" s="131"/>
      <c r="O68" s="131"/>
      <c r="P68" s="131"/>
      <c r="Q68" s="131"/>
      <c r="R68" s="131" t="s">
        <v>971</v>
      </c>
      <c r="S68" s="131" t="s">
        <v>973</v>
      </c>
      <c r="T68" s="25"/>
      <c r="U68" s="26"/>
    </row>
    <row r="69" spans="1:21" ht="15" hidden="1" customHeight="1">
      <c r="A69" s="131"/>
      <c r="B69" s="131"/>
      <c r="C69" s="131" t="s">
        <v>268</v>
      </c>
      <c r="D69" s="13"/>
      <c r="E69" s="23"/>
      <c r="F69" s="18" t="s">
        <v>267</v>
      </c>
      <c r="G69" s="19" t="s">
        <v>799</v>
      </c>
      <c r="H69" s="19" t="s">
        <v>799</v>
      </c>
      <c r="I69" s="19" t="s">
        <v>799</v>
      </c>
      <c r="J69" s="19" t="s">
        <v>799</v>
      </c>
      <c r="K69" s="19" t="s">
        <v>799</v>
      </c>
      <c r="L69" s="19" t="s">
        <v>799</v>
      </c>
      <c r="M69" s="19" t="s">
        <v>799</v>
      </c>
      <c r="N69" s="19" t="s">
        <v>799</v>
      </c>
      <c r="O69" s="19" t="s">
        <v>799</v>
      </c>
      <c r="P69" s="19" t="s">
        <v>799</v>
      </c>
      <c r="Q69" s="19" t="s">
        <v>799</v>
      </c>
      <c r="R69" s="13"/>
      <c r="S69" s="131"/>
      <c r="T69" s="25"/>
      <c r="U69" s="26"/>
    </row>
    <row r="70" spans="1:21" ht="15" hidden="1" customHeight="1">
      <c r="A70" s="131"/>
      <c r="B70" s="131"/>
      <c r="C70" s="131" t="s">
        <v>971</v>
      </c>
      <c r="D70" s="25"/>
      <c r="E70" s="35"/>
      <c r="F70" s="26"/>
      <c r="G70" s="26"/>
      <c r="H70" s="26"/>
      <c r="I70" s="26"/>
      <c r="J70" s="26"/>
      <c r="K70" s="26"/>
      <c r="L70" s="26"/>
      <c r="M70" s="26"/>
      <c r="N70" s="26"/>
      <c r="O70" s="26"/>
      <c r="P70" s="26"/>
      <c r="Q70" s="26"/>
      <c r="R70" s="26"/>
      <c r="S70" s="131"/>
      <c r="T70" s="25"/>
      <c r="U70" s="26"/>
    </row>
    <row r="71" spans="1:21">
      <c r="A71" s="131" t="s">
        <v>346</v>
      </c>
      <c r="B71" s="131"/>
      <c r="C71" s="131"/>
      <c r="D71" s="20" t="s">
        <v>941</v>
      </c>
      <c r="E71" s="14">
        <v>2</v>
      </c>
      <c r="F71" s="14" t="s">
        <v>285</v>
      </c>
      <c r="G71" s="17">
        <f t="shared" ref="G71:P71" si="3">G72+G73+G74+G75+G76+G77+G78+G79</f>
        <v>0</v>
      </c>
      <c r="H71" s="17">
        <f t="shared" si="3"/>
        <v>0</v>
      </c>
      <c r="I71" s="17">
        <f t="shared" si="3"/>
        <v>0</v>
      </c>
      <c r="J71" s="17">
        <f t="shared" si="3"/>
        <v>0</v>
      </c>
      <c r="K71" s="17">
        <f t="shared" si="3"/>
        <v>0</v>
      </c>
      <c r="L71" s="17">
        <f t="shared" si="3"/>
        <v>0</v>
      </c>
      <c r="M71" s="17">
        <f t="shared" si="3"/>
        <v>0</v>
      </c>
      <c r="N71" s="17">
        <f t="shared" si="3"/>
        <v>0</v>
      </c>
      <c r="O71" s="17">
        <f t="shared" si="3"/>
        <v>0</v>
      </c>
      <c r="P71" s="17">
        <f t="shared" si="3"/>
        <v>0</v>
      </c>
      <c r="Q71" s="17">
        <f t="shared" ref="Q71:Q79" si="4">G71+H71+I71+J71+K71+L71+M71+N71+O71+P71</f>
        <v>0</v>
      </c>
      <c r="R71" s="26"/>
      <c r="S71" s="131"/>
      <c r="T71" s="25"/>
      <c r="U71" s="26"/>
    </row>
    <row r="72" spans="1:21">
      <c r="A72" s="131" t="s">
        <v>482</v>
      </c>
      <c r="B72" s="131"/>
      <c r="C72" s="131"/>
      <c r="D72" s="20" t="s">
        <v>941</v>
      </c>
      <c r="E72" s="180"/>
      <c r="F72" s="67" t="s">
        <v>286</v>
      </c>
      <c r="G72" s="16" t="n">
        <v>7.56</v>
      </c>
      <c r="H72" s="16" t="n">
        <v>11.95</v>
      </c>
      <c r="I72" s="16" t="n">
        <v>16.34</v>
      </c>
      <c r="J72" s="16" t="n">
        <v>20.72</v>
      </c>
      <c r="K72" s="16" t="n">
        <v>25.11</v>
      </c>
      <c r="L72" s="16" t="n">
        <v>29.5</v>
      </c>
      <c r="M72" s="16" t="n">
        <v>33.89</v>
      </c>
      <c r="N72" s="16" t="n">
        <v>38.27</v>
      </c>
      <c r="O72" s="16" t="n">
        <v>42.66</v>
      </c>
      <c r="P72" s="16" t="n">
        <v>47.05</v>
      </c>
      <c r="Q72" s="17">
        <f t="shared" si="4"/>
        <v>0</v>
      </c>
      <c r="R72" s="26"/>
      <c r="S72" s="131"/>
      <c r="T72" s="25"/>
      <c r="U72" s="26"/>
    </row>
    <row r="73" spans="1:21">
      <c r="A73" s="131" t="s">
        <v>483</v>
      </c>
      <c r="B73" s="131"/>
      <c r="C73" s="131"/>
      <c r="D73" s="20" t="s">
        <v>941</v>
      </c>
      <c r="E73" s="180"/>
      <c r="F73" s="67" t="s">
        <v>287</v>
      </c>
      <c r="G73" s="16" t="n">
        <v>8.09</v>
      </c>
      <c r="H73" s="16" t="n">
        <v>12.79</v>
      </c>
      <c r="I73" s="16" t="n">
        <v>17.49</v>
      </c>
      <c r="J73" s="16" t="n">
        <v>22.19</v>
      </c>
      <c r="K73" s="16" t="n">
        <v>26.89</v>
      </c>
      <c r="L73" s="16" t="n">
        <v>31.59</v>
      </c>
      <c r="M73" s="16" t="n">
        <v>36.29</v>
      </c>
      <c r="N73" s="16" t="n">
        <v>41.0</v>
      </c>
      <c r="O73" s="16" t="n">
        <v>45.7</v>
      </c>
      <c r="P73" s="16" t="n">
        <v>50.4</v>
      </c>
      <c r="Q73" s="17">
        <f t="shared" si="4"/>
        <v>0</v>
      </c>
      <c r="R73" s="26"/>
      <c r="S73" s="131"/>
      <c r="T73" s="25"/>
      <c r="U73" s="26"/>
    </row>
    <row r="74" spans="1:21">
      <c r="A74" s="131" t="s">
        <v>484</v>
      </c>
      <c r="B74" s="131"/>
      <c r="C74" s="131"/>
      <c r="D74" s="20" t="s">
        <v>941</v>
      </c>
      <c r="E74" s="180"/>
      <c r="F74" s="67" t="s">
        <v>288</v>
      </c>
      <c r="G74" s="16" t="n">
        <v>8.62</v>
      </c>
      <c r="H74" s="16" t="n">
        <v>13.64</v>
      </c>
      <c r="I74" s="16" t="n">
        <v>18.65</v>
      </c>
      <c r="J74" s="16" t="n">
        <v>23.66</v>
      </c>
      <c r="K74" s="16" t="n">
        <v>28.68</v>
      </c>
      <c r="L74" s="16" t="n">
        <v>33.69</v>
      </c>
      <c r="M74" s="16" t="n">
        <v>38.7</v>
      </c>
      <c r="N74" s="16" t="n">
        <v>43.72</v>
      </c>
      <c r="O74" s="16" t="n">
        <v>48.73</v>
      </c>
      <c r="P74" s="16" t="n">
        <v>53.74</v>
      </c>
      <c r="Q74" s="17">
        <f t="shared" si="4"/>
        <v>0</v>
      </c>
      <c r="R74" s="26"/>
      <c r="S74" s="131"/>
      <c r="T74" s="25"/>
      <c r="U74" s="26"/>
    </row>
    <row r="75" spans="1:24">
      <c r="A75" s="131" t="s">
        <v>485</v>
      </c>
      <c r="B75" s="131"/>
      <c r="C75" s="131"/>
      <c r="D75" s="20" t="s">
        <v>941</v>
      </c>
      <c r="E75" s="180"/>
      <c r="F75" s="67" t="s">
        <v>289</v>
      </c>
      <c r="G75" s="16" t="n">
        <v>9.15</v>
      </c>
      <c r="H75" s="16" t="n">
        <v>14.48</v>
      </c>
      <c r="I75" s="16" t="n">
        <v>19.81</v>
      </c>
      <c r="J75" s="16" t="n">
        <v>25.13</v>
      </c>
      <c r="K75" s="16" t="n">
        <v>30.46</v>
      </c>
      <c r="L75" s="16" t="n">
        <v>35.79</v>
      </c>
      <c r="M75" s="16" t="n">
        <v>41.11</v>
      </c>
      <c r="N75" s="16" t="n">
        <v>46.44</v>
      </c>
      <c r="O75" s="16" t="n">
        <v>51.76</v>
      </c>
      <c r="P75" s="16" t="n">
        <v>57.09</v>
      </c>
      <c r="Q75" s="17">
        <f t="shared" si="4"/>
        <v>0</v>
      </c>
      <c r="R75" s="26"/>
      <c r="S75" s="131"/>
      <c r="T75" s="25"/>
      <c r="U75" s="26"/>
    </row>
    <row r="76" spans="1:24">
      <c r="A76" s="131" t="s">
        <v>486</v>
      </c>
      <c r="B76" s="131"/>
      <c r="C76" s="131"/>
      <c r="D76" s="20" t="s">
        <v>941</v>
      </c>
      <c r="E76" s="180"/>
      <c r="F76" s="67" t="s">
        <v>290</v>
      </c>
      <c r="G76" s="16" t="n">
        <v>9.69</v>
      </c>
      <c r="H76" s="16" t="n">
        <v>15.32</v>
      </c>
      <c r="I76" s="16" t="n">
        <v>20.96</v>
      </c>
      <c r="J76" s="16" t="n">
        <v>26.6</v>
      </c>
      <c r="K76" s="16" t="n">
        <v>32.24</v>
      </c>
      <c r="L76" s="16" t="n">
        <v>37.88</v>
      </c>
      <c r="M76" s="16" t="n">
        <v>43.52</v>
      </c>
      <c r="N76" s="16" t="n">
        <v>49.16</v>
      </c>
      <c r="O76" s="16" t="n">
        <v>54.8</v>
      </c>
      <c r="P76" s="16" t="n">
        <v>60.44</v>
      </c>
      <c r="Q76" s="17">
        <f t="shared" si="4"/>
        <v>0</v>
      </c>
      <c r="R76" s="26"/>
      <c r="S76" s="131"/>
      <c r="T76" s="25"/>
      <c r="U76" s="26"/>
    </row>
    <row r="77" spans="1:24">
      <c r="A77" s="131" t="s">
        <v>487</v>
      </c>
      <c r="B77" s="131"/>
      <c r="C77" s="131"/>
      <c r="D77" s="20" t="s">
        <v>941</v>
      </c>
      <c r="E77" s="180"/>
      <c r="F77" s="67" t="s">
        <v>291</v>
      </c>
      <c r="G77" s="16" t="n">
        <v>10.22</v>
      </c>
      <c r="H77" s="16" t="n">
        <v>16.17</v>
      </c>
      <c r="I77" s="16" t="n">
        <v>22.12</v>
      </c>
      <c r="J77" s="16" t="n">
        <v>28.07</v>
      </c>
      <c r="K77" s="16" t="n">
        <v>34.03</v>
      </c>
      <c r="L77" s="16" t="n">
        <v>39.98</v>
      </c>
      <c r="M77" s="16" t="n">
        <v>45.93</v>
      </c>
      <c r="N77" s="16" t="n">
        <v>51.88</v>
      </c>
      <c r="O77" s="16" t="n">
        <v>57.83</v>
      </c>
      <c r="P77" s="16" t="n">
        <v>63.79</v>
      </c>
      <c r="Q77" s="17">
        <f t="shared" si="4"/>
        <v>0</v>
      </c>
      <c r="R77" s="26"/>
      <c r="S77" s="131"/>
      <c r="T77" s="25"/>
      <c r="U77" s="26"/>
    </row>
    <row r="78" spans="1:24">
      <c r="A78" s="131" t="s">
        <v>488</v>
      </c>
      <c r="B78" s="131"/>
      <c r="C78" s="131"/>
      <c r="D78" s="20" t="s">
        <v>941</v>
      </c>
      <c r="E78" s="180"/>
      <c r="F78" s="67" t="s">
        <v>292</v>
      </c>
      <c r="G78" s="16" t="n">
        <v>10.75</v>
      </c>
      <c r="H78" s="16" t="n">
        <v>17.01</v>
      </c>
      <c r="I78" s="16" t="n">
        <v>23.28</v>
      </c>
      <c r="J78" s="16" t="n">
        <v>29.54</v>
      </c>
      <c r="K78" s="16" t="n">
        <v>35.81</v>
      </c>
      <c r="L78" s="16" t="n">
        <v>42.07</v>
      </c>
      <c r="M78" s="16" t="n">
        <v>48.34</v>
      </c>
      <c r="N78" s="16" t="n">
        <v>54.6</v>
      </c>
      <c r="O78" s="16" t="n">
        <v>60.87</v>
      </c>
      <c r="P78" s="16" t="n">
        <v>67.13</v>
      </c>
      <c r="Q78" s="17">
        <f t="shared" si="4"/>
        <v>0</v>
      </c>
      <c r="R78" s="26"/>
      <c r="S78" s="131"/>
      <c r="T78" s="25"/>
      <c r="U78" s="26"/>
    </row>
    <row r="79" spans="1:24">
      <c r="A79" s="131" t="s">
        <v>574</v>
      </c>
      <c r="B79" s="131"/>
      <c r="C79" s="131"/>
      <c r="D79" s="20" t="s">
        <v>941</v>
      </c>
      <c r="E79" s="180"/>
      <c r="F79" s="67" t="s">
        <v>283</v>
      </c>
      <c r="G79" s="17">
        <f>SUM(G89:G100)</f>
        <v>0</v>
      </c>
      <c r="H79" s="17">
        <f t="shared" ref="H79:P79" si="5">SUM(H89:H100)</f>
        <v>0</v>
      </c>
      <c r="I79" s="17">
        <f t="shared" si="5"/>
        <v>0</v>
      </c>
      <c r="J79" s="17">
        <f t="shared" si="5"/>
        <v>0</v>
      </c>
      <c r="K79" s="17">
        <f t="shared" si="5"/>
        <v>0</v>
      </c>
      <c r="L79" s="17">
        <f t="shared" si="5"/>
        <v>0</v>
      </c>
      <c r="M79" s="17">
        <f t="shared" si="5"/>
        <v>0</v>
      </c>
      <c r="N79" s="17">
        <f t="shared" si="5"/>
        <v>0</v>
      </c>
      <c r="O79" s="17">
        <f t="shared" si="5"/>
        <v>0</v>
      </c>
      <c r="P79" s="17">
        <f t="shared" si="5"/>
        <v>0</v>
      </c>
      <c r="Q79" s="17">
        <f t="shared" si="4"/>
        <v>0</v>
      </c>
      <c r="R79" s="26"/>
      <c r="S79" s="131"/>
      <c r="T79" s="25"/>
      <c r="U79" s="26"/>
    </row>
    <row r="80" spans="1:24" ht="15" hidden="1" customHeight="1">
      <c r="A80" s="131"/>
      <c r="B80" s="131"/>
      <c r="C80" s="131" t="s">
        <v>971</v>
      </c>
      <c r="D80" s="25"/>
      <c r="E80" s="25"/>
      <c r="F80" s="26"/>
      <c r="G80" s="26"/>
      <c r="H80" s="26"/>
      <c r="I80" s="26"/>
      <c r="J80" s="26"/>
      <c r="K80" s="26"/>
      <c r="L80" s="26"/>
      <c r="M80" s="26"/>
      <c r="N80" s="26"/>
      <c r="O80" s="26"/>
      <c r="P80" s="26"/>
      <c r="Q80" s="26"/>
      <c r="R80" s="26"/>
      <c r="S80" s="131"/>
      <c r="T80" s="25"/>
      <c r="U80" s="26"/>
    </row>
    <row r="81" spans="1:24" ht="15" hidden="1" customHeight="1">
      <c r="A81" s="131"/>
      <c r="B81" s="131"/>
      <c r="C81" s="131" t="s">
        <v>974</v>
      </c>
      <c r="D81" s="131"/>
      <c r="E81" s="131"/>
      <c r="F81" s="131"/>
      <c r="G81" s="131"/>
      <c r="H81" s="131"/>
      <c r="I81" s="131"/>
      <c r="J81" s="131"/>
      <c r="K81" s="131"/>
      <c r="L81" s="131"/>
      <c r="M81" s="131"/>
      <c r="N81" s="131"/>
      <c r="O81" s="131"/>
      <c r="P81" s="131"/>
      <c r="Q81" s="131"/>
      <c r="R81" s="131"/>
      <c r="S81" s="131" t="s">
        <v>975</v>
      </c>
      <c r="T81" s="25"/>
      <c r="U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543</v>
      </c>
      <c r="D83" s="131"/>
      <c r="E83" s="131"/>
      <c r="F83" s="131"/>
      <c r="G83" s="131"/>
      <c r="H83" s="131"/>
      <c r="I83" s="131"/>
      <c r="J83" s="131"/>
      <c r="K83" s="131"/>
      <c r="L83" s="131"/>
      <c r="M83" s="131"/>
      <c r="N83" s="131"/>
      <c r="O83" s="131"/>
      <c r="P83" s="131"/>
      <c r="Q83" s="131"/>
      <c r="R83" s="131"/>
      <c r="S83" s="131"/>
      <c r="T83" s="25"/>
      <c r="U83" s="25"/>
      <c r="V83" s="25"/>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25"/>
      <c r="U84" s="25"/>
      <c r="V84" s="25"/>
      <c r="W84" s="25"/>
      <c r="X84" s="26"/>
    </row>
    <row r="85" spans="1:24" ht="15" hidden="1" customHeight="1">
      <c r="A85" s="131"/>
      <c r="B85" s="131"/>
      <c r="C85" s="131"/>
      <c r="D85" s="131" t="s">
        <v>327</v>
      </c>
      <c r="E85" s="131"/>
      <c r="F85" s="131" t="s">
        <v>544</v>
      </c>
      <c r="G85" s="131" t="s">
        <v>234</v>
      </c>
      <c r="H85" s="131" t="s">
        <v>235</v>
      </c>
      <c r="I85" s="131" t="s">
        <v>236</v>
      </c>
      <c r="J85" s="131" t="s">
        <v>237</v>
      </c>
      <c r="K85" s="131" t="s">
        <v>238</v>
      </c>
      <c r="L85" s="131" t="s">
        <v>239</v>
      </c>
      <c r="M85" s="131" t="s">
        <v>240</v>
      </c>
      <c r="N85" s="131" t="s">
        <v>241</v>
      </c>
      <c r="O85" s="131" t="s">
        <v>243</v>
      </c>
      <c r="P85" s="131" t="s">
        <v>244</v>
      </c>
      <c r="Q85" s="131" t="s">
        <v>245</v>
      </c>
      <c r="R85" s="131"/>
      <c r="S85" s="131"/>
      <c r="T85" s="25"/>
      <c r="U85" s="25"/>
      <c r="V85" s="25"/>
      <c r="W85" s="25"/>
      <c r="X85" s="26"/>
    </row>
    <row r="86" spans="1:24" ht="15" hidden="1" customHeight="1">
      <c r="A86" s="131"/>
      <c r="B86" s="131"/>
      <c r="C86" s="131" t="s">
        <v>972</v>
      </c>
      <c r="D86" s="131" t="s">
        <v>284</v>
      </c>
      <c r="E86" s="131" t="s">
        <v>976</v>
      </c>
      <c r="F86" s="131" t="s">
        <v>284</v>
      </c>
      <c r="G86" s="131"/>
      <c r="H86" s="131"/>
      <c r="I86" s="131"/>
      <c r="J86" s="131"/>
      <c r="K86" s="131"/>
      <c r="L86" s="131"/>
      <c r="M86" s="131"/>
      <c r="N86" s="131"/>
      <c r="O86" s="131"/>
      <c r="P86" s="131"/>
      <c r="Q86" s="131"/>
      <c r="R86" s="131" t="s">
        <v>971</v>
      </c>
      <c r="S86" s="131" t="s">
        <v>973</v>
      </c>
      <c r="T86" s="25"/>
      <c r="U86" s="25"/>
      <c r="V86" s="25"/>
      <c r="W86" s="25"/>
      <c r="X86" s="26"/>
    </row>
    <row r="87" spans="1:24" ht="15" hidden="1" customHeight="1">
      <c r="A87" s="131"/>
      <c r="B87" s="131"/>
      <c r="C87" s="131" t="s">
        <v>268</v>
      </c>
      <c r="D87" s="13"/>
      <c r="E87" s="13"/>
      <c r="F87" s="18" t="s">
        <v>267</v>
      </c>
      <c r="G87" s="19" t="s">
        <v>799</v>
      </c>
      <c r="H87" s="19" t="s">
        <v>799</v>
      </c>
      <c r="I87" s="19" t="s">
        <v>799</v>
      </c>
      <c r="J87" s="19" t="s">
        <v>799</v>
      </c>
      <c r="K87" s="19" t="s">
        <v>799</v>
      </c>
      <c r="L87" s="19" t="s">
        <v>799</v>
      </c>
      <c r="M87" s="19" t="s">
        <v>799</v>
      </c>
      <c r="N87" s="19" t="s">
        <v>799</v>
      </c>
      <c r="O87" s="19" t="s">
        <v>799</v>
      </c>
      <c r="P87" s="19" t="s">
        <v>799</v>
      </c>
      <c r="Q87" s="19" t="s">
        <v>799</v>
      </c>
      <c r="R87" s="13"/>
      <c r="S87" s="131"/>
      <c r="T87" s="25"/>
      <c r="U87" s="25"/>
      <c r="V87" s="25"/>
      <c r="W87" s="25"/>
      <c r="X87" s="26"/>
    </row>
    <row r="88" spans="1:24" ht="15" hidden="1" customHeight="1">
      <c r="A88" s="131"/>
      <c r="B88" s="131"/>
      <c r="C88" s="131" t="s">
        <v>971</v>
      </c>
      <c r="D88" s="13"/>
      <c r="E88" s="13"/>
      <c r="F88" s="13"/>
      <c r="G88" s="13"/>
      <c r="H88" s="13"/>
      <c r="I88" s="13"/>
      <c r="J88" s="13"/>
      <c r="K88" s="13"/>
      <c r="L88" s="13"/>
      <c r="M88" s="13"/>
      <c r="N88" s="13"/>
      <c r="O88" s="13"/>
      <c r="P88" s="13"/>
      <c r="Q88" s="13"/>
      <c r="R88" s="13"/>
      <c r="S88" s="131"/>
      <c r="T88" s="25"/>
      <c r="U88" s="25"/>
      <c r="V88" s="25"/>
      <c r="W88" s="25"/>
      <c r="X88" s="26"/>
    </row>
    <row r="89" spans="1:24" ht="15" customHeight="1">
      <c r="A89" s="131" t="s">
        <v>574</v>
      </c>
      <c r="B89" s="131"/>
      <c r="C89" s="136"/>
      <c r="D89" s="20" t="s">
        <v>941</v>
      </c>
      <c r="E89" s="11"/>
      <c r="F89" s="20" t="s">
        <v>1370</v>
      </c>
      <c r="G89" s="16" t="n">
        <v>5.2</v>
      </c>
      <c r="H89" s="16" t="n">
        <v>7.08</v>
      </c>
      <c r="I89" s="16" t="n">
        <v>8.96</v>
      </c>
      <c r="J89" s="16" t="n">
        <v>10.85</v>
      </c>
      <c r="K89" s="16" t="n">
        <v>12.73</v>
      </c>
      <c r="L89" s="16" t="n">
        <v>14.62</v>
      </c>
      <c r="M89" s="16" t="n">
        <v>16.5</v>
      </c>
      <c r="N89" s="16" t="n">
        <v>18.39</v>
      </c>
      <c r="O89" s="16" t="n">
        <v>20.27</v>
      </c>
      <c r="P89" s="16" t="n">
        <v>22.15</v>
      </c>
      <c r="Q89" s="17">
        <f>G89+H89+I89+J89+K89+L89+M89+N89+O89+P89</f>
        <v>0</v>
      </c>
      <c r="R89" s="13"/>
      <c r="S89" s="131"/>
      <c r="T89" s="25"/>
      <c r="U89" s="25"/>
      <c r="V89" s="25"/>
      <c r="W89" s="25"/>
      <c r="X89" s="26"/>
    </row>
    <row r="90" ht="15.0" customHeight="true" hidden="false">
      <c r="A90" s="131" t="s">
        <v>574</v>
      </c>
      <c r="B90" s="131"/>
      <c r="C90" s="136"/>
      <c r="D90" s="20" t="s">
        <v>941</v>
      </c>
      <c r="E90" s="11"/>
      <c r="F90" s="20" t="s">
        <v>1360</v>
      </c>
      <c r="G90" s="16" t="n">
        <v>6.04</v>
      </c>
      <c r="H90" s="16" t="n">
        <v>8.24</v>
      </c>
      <c r="I90" s="16" t="n">
        <v>10.43</v>
      </c>
      <c r="J90" s="16" t="n">
        <v>12.63</v>
      </c>
      <c r="K90" s="16" t="n">
        <v>14.83</v>
      </c>
      <c r="L90" s="16" t="n">
        <v>17.03</v>
      </c>
      <c r="M90" s="16" t="n">
        <v>19.22</v>
      </c>
      <c r="N90" s="16" t="n">
        <v>21.42</v>
      </c>
      <c r="O90" s="16" t="n">
        <v>23.62</v>
      </c>
      <c r="P90" s="16" t="n">
        <v>25.81</v>
      </c>
      <c r="Q90" s="17">
        <f>G90+H90+I90+J90+K90+L90+M90+N90+O90+P90</f>
      </c>
      <c r="R90" s="13"/>
      <c r="S90" s="131"/>
      <c r="T90" s="25"/>
      <c r="U90" s="25"/>
      <c r="V90" s="25"/>
      <c r="W90" s="25"/>
      <c r="X90" s="26"/>
    </row>
    <row r="91" ht="15.0" customHeight="true" hidden="false">
      <c r="A91" s="131" t="s">
        <v>574</v>
      </c>
      <c r="B91" s="131"/>
      <c r="C91" s="136"/>
      <c r="D91" s="20" t="s">
        <v>941</v>
      </c>
      <c r="E91" s="11"/>
      <c r="F91" s="20" t="s">
        <v>1361</v>
      </c>
      <c r="G91" s="16" t="n">
        <v>6.88</v>
      </c>
      <c r="H91" s="16" t="n">
        <v>9.39</v>
      </c>
      <c r="I91" s="16" t="n">
        <v>11.9</v>
      </c>
      <c r="J91" s="16" t="n">
        <v>14.41</v>
      </c>
      <c r="K91" s="16" t="n">
        <v>16.92</v>
      </c>
      <c r="L91" s="16" t="n">
        <v>19.43</v>
      </c>
      <c r="M91" s="16" t="n">
        <v>21.94</v>
      </c>
      <c r="N91" s="16" t="n">
        <v>24.45</v>
      </c>
      <c r="O91" s="16" t="n">
        <v>26.96</v>
      </c>
      <c r="P91" s="16" t="n">
        <v>29.47</v>
      </c>
      <c r="Q91" s="17">
        <f>G91+H91+I91+J91+K91+L91+M91+N91+O91+P91</f>
      </c>
      <c r="R91" s="13"/>
      <c r="S91" s="131"/>
      <c r="T91" s="25"/>
      <c r="U91" s="25"/>
      <c r="V91" s="25"/>
      <c r="W91" s="25"/>
      <c r="X91" s="26"/>
    </row>
    <row r="92" ht="15.0" customHeight="true" hidden="false">
      <c r="A92" s="131" t="s">
        <v>574</v>
      </c>
      <c r="B92" s="131"/>
      <c r="C92" s="136"/>
      <c r="D92" s="20" t="s">
        <v>941</v>
      </c>
      <c r="E92" s="11"/>
      <c r="F92" s="20" t="s">
        <v>1362</v>
      </c>
      <c r="G92" s="16" t="n">
        <v>7.73</v>
      </c>
      <c r="H92" s="16" t="n">
        <v>10.55</v>
      </c>
      <c r="I92" s="16" t="n">
        <v>13.37</v>
      </c>
      <c r="J92" s="16" t="n">
        <v>16.2</v>
      </c>
      <c r="K92" s="16" t="n">
        <v>19.02</v>
      </c>
      <c r="L92" s="16" t="n">
        <v>21.84</v>
      </c>
      <c r="M92" s="16" t="n">
        <v>24.67</v>
      </c>
      <c r="N92" s="16" t="n">
        <v>27.49</v>
      </c>
      <c r="O92" s="16" t="n">
        <v>30.31</v>
      </c>
      <c r="P92" s="16" t="n">
        <v>33.13</v>
      </c>
      <c r="Q92" s="17">
        <f>G92+H92+I92+J92+K92+L92+M92+N92+O92+P92</f>
      </c>
      <c r="R92" s="13"/>
      <c r="S92" s="131"/>
      <c r="T92" s="25"/>
      <c r="U92" s="25"/>
      <c r="V92" s="25"/>
      <c r="W92" s="25"/>
      <c r="X92" s="26"/>
    </row>
    <row r="93" ht="15.0" customHeight="true" hidden="false">
      <c r="A93" s="131" t="s">
        <v>574</v>
      </c>
      <c r="B93" s="131"/>
      <c r="C93" s="136"/>
      <c r="D93" s="20" t="s">
        <v>941</v>
      </c>
      <c r="E93" s="11"/>
      <c r="F93" s="20" t="s">
        <v>1363</v>
      </c>
      <c r="G93" s="16" t="n">
        <v>8.57</v>
      </c>
      <c r="H93" s="16" t="n">
        <v>11.71</v>
      </c>
      <c r="I93" s="16" t="n">
        <v>14.84</v>
      </c>
      <c r="J93" s="16" t="n">
        <v>17.98</v>
      </c>
      <c r="K93" s="16" t="n">
        <v>21.12</v>
      </c>
      <c r="L93" s="16" t="n">
        <v>24.25</v>
      </c>
      <c r="M93" s="16" t="n">
        <v>27.39</v>
      </c>
      <c r="N93" s="16" t="n">
        <v>30.52</v>
      </c>
      <c r="O93" s="16" t="n">
        <v>33.66</v>
      </c>
      <c r="P93" s="16" t="n">
        <v>36.8</v>
      </c>
      <c r="Q93" s="17">
        <f>G93+H93+I93+J93+K93+L93+M93+N93+O93+P93</f>
      </c>
      <c r="R93" s="13"/>
      <c r="S93" s="131"/>
      <c r="T93" s="25"/>
      <c r="U93" s="25"/>
      <c r="V93" s="25"/>
      <c r="W93" s="25"/>
      <c r="X93" s="26"/>
    </row>
    <row r="94" ht="15.0" customHeight="true" hidden="false">
      <c r="A94" s="131" t="s">
        <v>574</v>
      </c>
      <c r="B94" s="131"/>
      <c r="C94" s="136"/>
      <c r="D94" s="20" t="s">
        <v>941</v>
      </c>
      <c r="E94" s="11"/>
      <c r="F94" s="20" t="s">
        <v>1364</v>
      </c>
      <c r="G94" s="16" t="n">
        <v>9.42</v>
      </c>
      <c r="H94" s="16" t="n">
        <v>12.86</v>
      </c>
      <c r="I94" s="16" t="n">
        <v>16.31</v>
      </c>
      <c r="J94" s="16" t="n">
        <v>19.76</v>
      </c>
      <c r="K94" s="16" t="n">
        <v>23.21</v>
      </c>
      <c r="L94" s="16" t="n">
        <v>26.66</v>
      </c>
      <c r="M94" s="16" t="n">
        <v>30.11</v>
      </c>
      <c r="N94" s="16" t="n">
        <v>33.56</v>
      </c>
      <c r="O94" s="16" t="n">
        <v>37.01</v>
      </c>
      <c r="P94" s="16" t="n">
        <v>40.46</v>
      </c>
      <c r="Q94" s="17">
        <f>G94+H94+I94+J94+K94+L94+M94+N94+O94+P94</f>
      </c>
      <c r="R94" s="13"/>
      <c r="S94" s="131"/>
      <c r="T94" s="25"/>
      <c r="U94" s="25"/>
      <c r="V94" s="25"/>
      <c r="W94" s="25"/>
      <c r="X94" s="26"/>
    </row>
    <row r="95" ht="15.0" customHeight="true" hidden="false">
      <c r="A95" s="131" t="s">
        <v>574</v>
      </c>
      <c r="B95" s="131"/>
      <c r="C95" s="136"/>
      <c r="D95" s="20" t="s">
        <v>941</v>
      </c>
      <c r="E95" s="11"/>
      <c r="F95" s="20" t="s">
        <v>1365</v>
      </c>
      <c r="G95" s="16" t="n">
        <v>10.26</v>
      </c>
      <c r="H95" s="16" t="n">
        <v>14.02</v>
      </c>
      <c r="I95" s="16" t="n">
        <v>17.78</v>
      </c>
      <c r="J95" s="16" t="n">
        <v>21.55</v>
      </c>
      <c r="K95" s="16" t="n">
        <v>25.31</v>
      </c>
      <c r="L95" s="16" t="n">
        <v>29.07</v>
      </c>
      <c r="M95" s="16" t="n">
        <v>32.83</v>
      </c>
      <c r="N95" s="16" t="n">
        <v>36.59</v>
      </c>
      <c r="O95" s="16" t="n">
        <v>40.35</v>
      </c>
      <c r="P95" s="16" t="n">
        <v>44.12</v>
      </c>
      <c r="Q95" s="17">
        <f>G95+H95+I95+J95+K95+L95+M95+N95+O95+P95</f>
      </c>
      <c r="R95" s="13"/>
      <c r="S95" s="131"/>
      <c r="T95" s="25"/>
      <c r="U95" s="25"/>
      <c r="V95" s="25"/>
      <c r="W95" s="25"/>
      <c r="X95" s="26"/>
    </row>
    <row r="96" ht="15.0" customHeight="true" hidden="false">
      <c r="A96" s="131" t="s">
        <v>574</v>
      </c>
      <c r="B96" s="131"/>
      <c r="C96" s="136"/>
      <c r="D96" s="20" t="s">
        <v>941</v>
      </c>
      <c r="E96" s="11"/>
      <c r="F96" s="20" t="s">
        <v>1366</v>
      </c>
      <c r="G96" s="16" t="n">
        <v>11.1</v>
      </c>
      <c r="H96" s="16" t="n">
        <v>15.18</v>
      </c>
      <c r="I96" s="16" t="n">
        <v>19.25</v>
      </c>
      <c r="J96" s="16" t="n">
        <v>23.33</v>
      </c>
      <c r="K96" s="16" t="n">
        <v>27.4</v>
      </c>
      <c r="L96" s="16" t="n">
        <v>31.48</v>
      </c>
      <c r="M96" s="16" t="n">
        <v>35.55</v>
      </c>
      <c r="N96" s="16" t="n">
        <v>39.63</v>
      </c>
      <c r="O96" s="16" t="n">
        <v>43.7</v>
      </c>
      <c r="P96" s="16" t="n">
        <v>47.78</v>
      </c>
      <c r="Q96" s="17">
        <f>G96+H96+I96+J96+K96+L96+M96+N96+O96+P96</f>
      </c>
      <c r="R96" s="13"/>
      <c r="S96" s="131"/>
      <c r="T96" s="25"/>
      <c r="U96" s="25"/>
      <c r="V96" s="25"/>
      <c r="W96" s="25"/>
      <c r="X96" s="26"/>
    </row>
    <row r="97" ht="15.0" customHeight="true" hidden="false">
      <c r="A97" s="131" t="s">
        <v>574</v>
      </c>
      <c r="B97" s="131"/>
      <c r="C97" s="136"/>
      <c r="D97" s="20" t="s">
        <v>941</v>
      </c>
      <c r="E97" s="11"/>
      <c r="F97" s="20" t="s">
        <v>1367</v>
      </c>
      <c r="G97" s="16" t="n">
        <v>11.95</v>
      </c>
      <c r="H97" s="16" t="n">
        <v>16.34</v>
      </c>
      <c r="I97" s="16" t="n">
        <v>20.72</v>
      </c>
      <c r="J97" s="16" t="n">
        <v>25.11</v>
      </c>
      <c r="K97" s="16" t="n">
        <v>29.5</v>
      </c>
      <c r="L97" s="16" t="n">
        <v>33.89</v>
      </c>
      <c r="M97" s="16" t="n">
        <v>38.27</v>
      </c>
      <c r="N97" s="16" t="n">
        <v>42.66</v>
      </c>
      <c r="O97" s="16" t="n">
        <v>47.05</v>
      </c>
      <c r="P97" s="16" t="n">
        <v>51.44</v>
      </c>
      <c r="Q97" s="17">
        <f>G97+H97+I97+J97+K97+L97+M97+N97+O97+P97</f>
      </c>
      <c r="R97" s="13"/>
      <c r="S97" s="131"/>
      <c r="T97" s="25"/>
      <c r="U97" s="25"/>
      <c r="V97" s="25"/>
      <c r="W97" s="25"/>
      <c r="X97" s="26"/>
    </row>
    <row r="98" ht="15.0" customHeight="true" hidden="false">
      <c r="A98" s="131" t="s">
        <v>574</v>
      </c>
      <c r="B98" s="131"/>
      <c r="C98" s="136"/>
      <c r="D98" s="20" t="s">
        <v>941</v>
      </c>
      <c r="E98" s="11"/>
      <c r="F98" s="20" t="s">
        <v>1368</v>
      </c>
      <c r="G98" s="16" t="n">
        <v>0.66</v>
      </c>
      <c r="H98" s="16" t="n">
        <v>46.66</v>
      </c>
      <c r="I98" s="16" t="n">
        <v>92.65</v>
      </c>
      <c r="J98" s="16" t="n">
        <v>138.65</v>
      </c>
      <c r="K98" s="16" t="n">
        <v>184.65</v>
      </c>
      <c r="L98" s="16" t="n">
        <v>230.64</v>
      </c>
      <c r="M98" s="16" t="n">
        <v>276.64</v>
      </c>
      <c r="N98" s="16" t="n">
        <v>322.64</v>
      </c>
      <c r="O98" s="16" t="n">
        <v>368.63</v>
      </c>
      <c r="P98" s="16" t="n">
        <v>414.63</v>
      </c>
      <c r="Q98" s="17">
        <f>G98+H98+I98+J98+K98+L98+M98+N98+O98+P98</f>
      </c>
      <c r="R98" s="13"/>
      <c r="S98" s="131"/>
      <c r="T98" s="25"/>
      <c r="U98" s="25"/>
      <c r="V98" s="25"/>
      <c r="W98" s="25"/>
      <c r="X98" s="26"/>
    </row>
    <row r="99" ht="15.0" customHeight="true" hidden="false">
      <c r="A99" s="131" t="s">
        <v>574</v>
      </c>
      <c r="B99" s="131"/>
      <c r="C99" s="136"/>
      <c r="D99" s="20" t="s">
        <v>941</v>
      </c>
      <c r="E99" s="11"/>
      <c r="F99" s="20" t="s">
        <v>1369</v>
      </c>
      <c r="G99" s="16" t="n">
        <v>12.79</v>
      </c>
      <c r="H99" s="16" t="n">
        <v>17.49</v>
      </c>
      <c r="I99" s="16" t="n">
        <v>22.19</v>
      </c>
      <c r="J99" s="16" t="n">
        <v>26.89</v>
      </c>
      <c r="K99" s="16" t="n">
        <v>31.59</v>
      </c>
      <c r="L99" s="16" t="n">
        <v>36.29</v>
      </c>
      <c r="M99" s="16" t="n">
        <v>41.0</v>
      </c>
      <c r="N99" s="16" t="n">
        <v>45.7</v>
      </c>
      <c r="O99" s="16" t="n">
        <v>50.4</v>
      </c>
      <c r="P99" s="16" t="n">
        <v>55.1</v>
      </c>
      <c r="Q99" s="17">
        <f>G99+H99+I99+J99+K99+L99+M99+N99+O99+P99</f>
      </c>
      <c r="R99" s="13"/>
      <c r="S99" s="131"/>
      <c r="T99" s="25"/>
      <c r="U99" s="25"/>
      <c r="V99" s="25"/>
      <c r="W99" s="25"/>
      <c r="X99" s="26"/>
    </row>
    <row r="100" spans="1:24" ht="15" customHeight="1">
      <c r="A100" s="131"/>
      <c r="B100" s="131"/>
      <c r="C100" s="131" t="s">
        <v>971</v>
      </c>
      <c r="D100" s="13"/>
      <c r="E100" s="157" t="s">
        <v>559</v>
      </c>
      <c r="F100" s="158"/>
      <c r="G100" s="158"/>
      <c r="H100" s="158"/>
      <c r="I100" s="158"/>
      <c r="J100" s="158"/>
      <c r="K100" s="158"/>
      <c r="L100" s="158"/>
      <c r="M100" s="158"/>
      <c r="N100" s="158"/>
      <c r="O100" s="158"/>
      <c r="P100" s="158"/>
      <c r="Q100" s="159"/>
      <c r="R100" s="13"/>
      <c r="S100" s="131"/>
      <c r="T100" s="25"/>
      <c r="U100" s="25"/>
      <c r="V100" s="25"/>
      <c r="W100" s="25"/>
      <c r="X100" s="26"/>
    </row>
    <row r="101" spans="1:24" ht="15" hidden="1" customHeight="1">
      <c r="A101" s="131"/>
      <c r="B101" s="131"/>
      <c r="C101" s="131" t="s">
        <v>974</v>
      </c>
      <c r="D101" s="131"/>
      <c r="E101" s="131"/>
      <c r="F101" s="131"/>
      <c r="G101" s="131"/>
      <c r="H101" s="131"/>
      <c r="I101" s="131"/>
      <c r="J101" s="131"/>
      <c r="K101" s="131"/>
      <c r="L101" s="131"/>
      <c r="M101" s="131"/>
      <c r="N101" s="131"/>
      <c r="O101" s="131"/>
      <c r="P101" s="131"/>
      <c r="Q101" s="131"/>
      <c r="R101" s="131"/>
      <c r="S101" s="131" t="s">
        <v>975</v>
      </c>
      <c r="T101" s="25"/>
      <c r="U101" s="25"/>
      <c r="V101" s="25"/>
      <c r="W101" s="25"/>
      <c r="X101" s="26"/>
    </row>
    <row r="102" spans="1:24" ht="15" hidden="1" customHeight="1">
      <c r="A102" s="13"/>
      <c r="B102" s="13"/>
      <c r="C102" s="13"/>
      <c r="D102" s="13"/>
      <c r="E102" s="13"/>
      <c r="F102" s="13"/>
      <c r="G102" s="13"/>
      <c r="H102" s="13"/>
      <c r="I102" s="13"/>
      <c r="J102" s="13"/>
      <c r="K102" s="13"/>
      <c r="L102" s="13"/>
      <c r="M102" s="13"/>
      <c r="N102" s="13"/>
      <c r="O102" s="13"/>
      <c r="P102" s="13"/>
      <c r="Q102" s="13"/>
      <c r="R102" s="13"/>
      <c r="S102" s="13"/>
      <c r="T102" s="25"/>
      <c r="U102" s="26"/>
    </row>
    <row r="103" spans="1:24" ht="15" hidden="1" customHeight="1">
      <c r="A103" s="131"/>
      <c r="B103" s="131"/>
      <c r="C103" s="131" t="s">
        <v>545</v>
      </c>
      <c r="D103" s="131"/>
      <c r="E103" s="131"/>
      <c r="F103" s="131"/>
      <c r="G103" s="131"/>
      <c r="H103" s="131"/>
      <c r="I103" s="131"/>
      <c r="J103" s="131"/>
      <c r="K103" s="131"/>
      <c r="L103" s="131"/>
      <c r="M103" s="131"/>
      <c r="N103" s="131"/>
      <c r="O103" s="131"/>
      <c r="P103" s="131"/>
      <c r="Q103" s="131"/>
      <c r="R103" s="131"/>
      <c r="S103" s="131"/>
      <c r="T103" s="13"/>
      <c r="U103" s="13"/>
      <c r="V103" s="13"/>
      <c r="W103" s="25"/>
      <c r="X103" s="26"/>
    </row>
    <row r="104" spans="1:24" ht="15" hidden="1" customHeight="1">
      <c r="A104" s="131"/>
      <c r="B104" s="131"/>
      <c r="C104" s="131"/>
      <c r="D104" s="131"/>
      <c r="E104" s="131"/>
      <c r="F104" s="131"/>
      <c r="G104" s="131"/>
      <c r="H104" s="131"/>
      <c r="I104" s="131"/>
      <c r="J104" s="131"/>
      <c r="K104" s="131"/>
      <c r="L104" s="131"/>
      <c r="M104" s="131"/>
      <c r="N104" s="131"/>
      <c r="O104" s="131"/>
      <c r="P104" s="131"/>
      <c r="Q104" s="131"/>
      <c r="R104" s="131"/>
      <c r="S104" s="131"/>
      <c r="T104" s="13"/>
      <c r="U104" s="13"/>
      <c r="V104" s="13"/>
      <c r="W104" s="25"/>
      <c r="X104" s="26"/>
    </row>
    <row r="105" spans="1:24" ht="15" hidden="1" customHeight="1">
      <c r="A105" s="131"/>
      <c r="B105" s="131"/>
      <c r="C105" s="131"/>
      <c r="D105" s="131" t="s">
        <v>327</v>
      </c>
      <c r="E105" s="131"/>
      <c r="F105" s="131"/>
      <c r="G105" s="131" t="s">
        <v>234</v>
      </c>
      <c r="H105" s="131" t="s">
        <v>235</v>
      </c>
      <c r="I105" s="131" t="s">
        <v>236</v>
      </c>
      <c r="J105" s="131" t="s">
        <v>237</v>
      </c>
      <c r="K105" s="131" t="s">
        <v>238</v>
      </c>
      <c r="L105" s="131" t="s">
        <v>239</v>
      </c>
      <c r="M105" s="131" t="s">
        <v>240</v>
      </c>
      <c r="N105" s="131" t="s">
        <v>241</v>
      </c>
      <c r="O105" s="131" t="s">
        <v>243</v>
      </c>
      <c r="P105" s="131" t="s">
        <v>244</v>
      </c>
      <c r="Q105" s="131" t="s">
        <v>245</v>
      </c>
      <c r="R105" s="131"/>
      <c r="S105" s="131"/>
      <c r="T105" s="13"/>
      <c r="U105" s="13"/>
      <c r="V105" s="13"/>
      <c r="W105" s="25"/>
      <c r="X105" s="26"/>
    </row>
    <row r="106" spans="1:24" ht="15" hidden="1" customHeight="1">
      <c r="A106" s="131"/>
      <c r="B106" s="131"/>
      <c r="C106" s="131" t="s">
        <v>972</v>
      </c>
      <c r="D106" s="131" t="s">
        <v>284</v>
      </c>
      <c r="E106" s="131" t="s">
        <v>976</v>
      </c>
      <c r="F106" s="131" t="s">
        <v>976</v>
      </c>
      <c r="G106" s="131"/>
      <c r="H106" s="131"/>
      <c r="I106" s="131"/>
      <c r="J106" s="131"/>
      <c r="K106" s="131"/>
      <c r="L106" s="131"/>
      <c r="M106" s="131"/>
      <c r="N106" s="131"/>
      <c r="O106" s="131"/>
      <c r="P106" s="131"/>
      <c r="Q106" s="131"/>
      <c r="R106" s="131" t="s">
        <v>971</v>
      </c>
      <c r="S106" s="131" t="s">
        <v>973</v>
      </c>
      <c r="T106" s="13"/>
      <c r="U106" s="13"/>
      <c r="V106" s="13"/>
      <c r="W106" s="25"/>
      <c r="X106" s="26"/>
    </row>
    <row r="107" spans="1:24" ht="15" hidden="1" customHeight="1">
      <c r="A107" s="131"/>
      <c r="B107" s="131"/>
      <c r="C107" s="131" t="s">
        <v>268</v>
      </c>
      <c r="D107" s="13"/>
      <c r="E107" s="13"/>
      <c r="F107" s="18" t="s">
        <v>267</v>
      </c>
      <c r="G107" s="19" t="s">
        <v>799</v>
      </c>
      <c r="H107" s="19" t="s">
        <v>799</v>
      </c>
      <c r="I107" s="19" t="s">
        <v>799</v>
      </c>
      <c r="J107" s="19" t="s">
        <v>799</v>
      </c>
      <c r="K107" s="19" t="s">
        <v>799</v>
      </c>
      <c r="L107" s="19" t="s">
        <v>799</v>
      </c>
      <c r="M107" s="19" t="s">
        <v>799</v>
      </c>
      <c r="N107" s="19" t="s">
        <v>799</v>
      </c>
      <c r="O107" s="19" t="s">
        <v>799</v>
      </c>
      <c r="P107" s="19" t="s">
        <v>799</v>
      </c>
      <c r="Q107" s="19" t="s">
        <v>799</v>
      </c>
      <c r="R107" s="13"/>
      <c r="S107" s="131"/>
      <c r="T107" s="13"/>
      <c r="U107" s="13"/>
      <c r="V107" s="13"/>
      <c r="W107" s="25"/>
      <c r="X107" s="26"/>
    </row>
    <row r="108" spans="1:24" ht="15" hidden="1" customHeight="1">
      <c r="A108" s="131"/>
      <c r="B108" s="131"/>
      <c r="C108" s="131" t="s">
        <v>971</v>
      </c>
      <c r="D108" s="13"/>
      <c r="E108" s="13"/>
      <c r="F108" s="13"/>
      <c r="G108" s="13"/>
      <c r="H108" s="13"/>
      <c r="I108" s="13"/>
      <c r="J108" s="13"/>
      <c r="K108" s="13"/>
      <c r="L108" s="13"/>
      <c r="M108" s="13"/>
      <c r="N108" s="13"/>
      <c r="O108" s="13"/>
      <c r="P108" s="13"/>
      <c r="Q108" s="13"/>
      <c r="R108" s="13"/>
      <c r="S108" s="131"/>
      <c r="T108" s="13"/>
      <c r="U108" s="13"/>
      <c r="V108" s="13"/>
      <c r="W108" s="25"/>
      <c r="X108" s="26"/>
    </row>
    <row r="109" spans="1:24" ht="15" customHeight="1">
      <c r="A109" s="131" t="s">
        <v>1115</v>
      </c>
      <c r="B109" s="131"/>
      <c r="C109" s="131"/>
      <c r="D109" s="20" t="s">
        <v>941</v>
      </c>
      <c r="E109" s="30">
        <v>3</v>
      </c>
      <c r="F109" s="33" t="s">
        <v>293</v>
      </c>
      <c r="G109" s="32">
        <f>G31+G71</f>
        <v>0</v>
      </c>
      <c r="H109" s="32">
        <f t="shared" ref="H109:Q109" si="6">H31+H71</f>
        <v>0</v>
      </c>
      <c r="I109" s="32">
        <f t="shared" si="6"/>
        <v>0</v>
      </c>
      <c r="J109" s="32">
        <f t="shared" si="6"/>
        <v>0</v>
      </c>
      <c r="K109" s="32">
        <f t="shared" si="6"/>
        <v>0</v>
      </c>
      <c r="L109" s="32">
        <f t="shared" si="6"/>
        <v>0</v>
      </c>
      <c r="M109" s="32">
        <f t="shared" si="6"/>
        <v>0</v>
      </c>
      <c r="N109" s="32">
        <f t="shared" si="6"/>
        <v>0</v>
      </c>
      <c r="O109" s="32">
        <f t="shared" si="6"/>
        <v>0</v>
      </c>
      <c r="P109" s="32">
        <f t="shared" si="6"/>
        <v>0</v>
      </c>
      <c r="Q109" s="32">
        <f t="shared" si="6"/>
        <v>0</v>
      </c>
      <c r="R109" s="13"/>
      <c r="S109" s="131"/>
      <c r="T109" s="13"/>
      <c r="U109" s="13"/>
      <c r="V109" s="13"/>
      <c r="W109" s="25"/>
      <c r="X109" s="26"/>
    </row>
    <row r="110" spans="1:24" ht="15" customHeight="1">
      <c r="A110" s="131" t="s">
        <v>85</v>
      </c>
      <c r="B110" s="131"/>
      <c r="C110" s="131"/>
      <c r="D110" s="20" t="s">
        <v>941</v>
      </c>
      <c r="E110" s="30">
        <v>4</v>
      </c>
      <c r="F110" s="33" t="s">
        <v>555</v>
      </c>
      <c r="G110" s="34" t="n">
        <v>1740.79</v>
      </c>
      <c r="H110" s="34" t="n">
        <v>1764.79</v>
      </c>
      <c r="I110" s="34" t="n">
        <v>1788.79</v>
      </c>
      <c r="J110" s="34" t="n">
        <v>1812.79</v>
      </c>
      <c r="K110" s="34" t="n">
        <v>1836.79</v>
      </c>
      <c r="L110" s="34" t="n">
        <v>1860.79</v>
      </c>
      <c r="M110" s="34" t="n">
        <v>1884.79</v>
      </c>
      <c r="N110" s="34" t="n">
        <v>1908.79</v>
      </c>
      <c r="O110" s="34" t="n">
        <v>1932.79</v>
      </c>
      <c r="P110" s="34" t="n">
        <v>1956.79</v>
      </c>
      <c r="Q110" s="32">
        <f>G110+H110+I110+J110+K110+L110+M110+N110+O110+P110</f>
        <v>0</v>
      </c>
      <c r="R110" s="13"/>
      <c r="S110" s="131"/>
      <c r="T110" s="13"/>
      <c r="U110" s="13"/>
      <c r="V110" s="13"/>
      <c r="W110" s="25"/>
      <c r="X110" s="26"/>
    </row>
    <row r="111" spans="1:24" ht="15" customHeight="1">
      <c r="A111" s="131"/>
      <c r="B111" s="131"/>
      <c r="C111" s="131"/>
      <c r="D111" s="20" t="s">
        <v>941</v>
      </c>
      <c r="E111" s="171" t="s">
        <v>329</v>
      </c>
      <c r="F111" s="172"/>
      <c r="G111" s="172"/>
      <c r="H111" s="172"/>
      <c r="I111" s="172"/>
      <c r="J111" s="172"/>
      <c r="K111" s="172"/>
      <c r="L111" s="172"/>
      <c r="M111" s="172"/>
      <c r="N111" s="172"/>
      <c r="O111" s="172"/>
      <c r="P111" s="172"/>
      <c r="Q111" s="173"/>
      <c r="R111" s="13"/>
      <c r="S111" s="131"/>
      <c r="T111" s="13"/>
      <c r="U111" s="13"/>
      <c r="V111" s="13"/>
      <c r="W111" s="25"/>
      <c r="X111" s="26"/>
    </row>
    <row r="112" spans="1:24" ht="15" customHeight="1">
      <c r="A112" s="131"/>
      <c r="B112" s="131"/>
      <c r="C112" s="131"/>
      <c r="D112" s="20" t="s">
        <v>941</v>
      </c>
      <c r="E112" s="171" t="s">
        <v>356</v>
      </c>
      <c r="F112" s="172"/>
      <c r="G112" s="172"/>
      <c r="H112" s="172"/>
      <c r="I112" s="172"/>
      <c r="J112" s="172"/>
      <c r="K112" s="172"/>
      <c r="L112" s="172"/>
      <c r="M112" s="172"/>
      <c r="N112" s="172"/>
      <c r="O112" s="172"/>
      <c r="P112" s="172"/>
      <c r="Q112" s="173"/>
      <c r="R112" s="13"/>
      <c r="S112" s="131"/>
      <c r="T112" s="13"/>
      <c r="U112" s="13"/>
      <c r="V112" s="13"/>
      <c r="W112" s="25"/>
      <c r="X112" s="26"/>
    </row>
    <row r="113" spans="1:24" ht="15" customHeight="1">
      <c r="A113" s="131"/>
      <c r="B113" s="131"/>
      <c r="C113" s="131" t="s">
        <v>971</v>
      </c>
      <c r="D113" s="13"/>
      <c r="E113" s="13"/>
      <c r="F113" s="13"/>
      <c r="G113" s="13"/>
      <c r="H113" s="13"/>
      <c r="I113" s="13"/>
      <c r="J113" s="13"/>
      <c r="K113" s="13"/>
      <c r="L113" s="13"/>
      <c r="M113" s="13"/>
      <c r="N113" s="13"/>
      <c r="O113" s="13"/>
      <c r="P113" s="13"/>
      <c r="Q113" s="13"/>
      <c r="R113" s="13"/>
      <c r="S113" s="131"/>
      <c r="T113" s="13"/>
      <c r="U113" s="13"/>
      <c r="V113" s="13"/>
      <c r="W113" s="25"/>
      <c r="X113" s="26"/>
    </row>
    <row r="114" spans="1:24" ht="15" customHeight="1">
      <c r="A114" s="131"/>
      <c r="B114" s="131"/>
      <c r="C114" s="131" t="s">
        <v>974</v>
      </c>
      <c r="D114" s="131"/>
      <c r="E114" s="131"/>
      <c r="F114" s="131"/>
      <c r="G114" s="131"/>
      <c r="H114" s="131"/>
      <c r="I114" s="131"/>
      <c r="J114" s="131"/>
      <c r="K114" s="131"/>
      <c r="L114" s="131"/>
      <c r="M114" s="131"/>
      <c r="N114" s="131"/>
      <c r="O114" s="131"/>
      <c r="P114" s="131"/>
      <c r="Q114" s="131"/>
      <c r="R114" s="131"/>
      <c r="S114" s="131" t="s">
        <v>975</v>
      </c>
      <c r="T114" s="13"/>
      <c r="U114" s="13"/>
      <c r="V114" s="13"/>
      <c r="W114" s="25"/>
      <c r="X114" s="26"/>
    </row>
    <row r="115" spans="1:24" ht="15" hidden="1" customHeight="1">
      <c r="A115" s="13"/>
      <c r="B115" s="13"/>
      <c r="C115" s="13"/>
      <c r="D115" s="13"/>
      <c r="E115" s="13"/>
      <c r="F115" s="13"/>
      <c r="G115" s="13"/>
      <c r="H115" s="13"/>
      <c r="I115" s="13"/>
      <c r="J115" s="13"/>
      <c r="K115" s="13"/>
      <c r="L115" s="13"/>
      <c r="M115" s="13"/>
      <c r="N115" s="13"/>
      <c r="O115" s="13"/>
      <c r="P115" s="13"/>
      <c r="Q115" s="13"/>
      <c r="R115" s="13"/>
      <c r="S115" s="13"/>
      <c r="T115" s="25"/>
      <c r="U115" s="26"/>
    </row>
    <row r="116" spans="1:24" ht="15" hidden="1" customHeight="1">
      <c r="A116" s="13"/>
      <c r="B116" s="13"/>
      <c r="C116" s="13"/>
      <c r="D116" s="13"/>
      <c r="E116" s="13"/>
      <c r="F116" s="13"/>
      <c r="G116" s="13"/>
      <c r="H116" s="13"/>
      <c r="I116" s="13"/>
      <c r="J116" s="13"/>
      <c r="K116" s="13"/>
      <c r="L116" s="13"/>
      <c r="M116" s="13"/>
      <c r="N116" s="13"/>
      <c r="O116" s="13"/>
      <c r="P116" s="13"/>
      <c r="Q116" s="13"/>
      <c r="R116" s="13"/>
      <c r="S116" s="13"/>
      <c r="T116" s="25"/>
      <c r="U116" s="26"/>
    </row>
    <row r="117" spans="1:21" ht="15" hidden="1" customHeight="1">
      <c r="A117" s="25"/>
      <c r="B117" s="25"/>
      <c r="C117" s="25"/>
      <c r="D117" s="26"/>
      <c r="E117" s="26"/>
      <c r="F117" s="26"/>
      <c r="G117" s="26"/>
      <c r="H117" s="26"/>
      <c r="I117" s="26"/>
      <c r="J117" s="26"/>
      <c r="K117" s="26"/>
      <c r="L117" s="26"/>
      <c r="M117" s="26"/>
      <c r="N117" s="26"/>
      <c r="O117" s="26"/>
      <c r="P117" s="26"/>
      <c r="Q117" s="26"/>
      <c r="R117" s="26"/>
      <c r="S117" s="26"/>
      <c r="T117" s="26"/>
      <c r="U117" s="26"/>
    </row>
    <row r="118" spans="1:21" ht="15" hidden="1" customHeight="1">
      <c r="A118" s="131"/>
      <c r="B118" s="131"/>
      <c r="C118" s="131" t="s">
        <v>575</v>
      </c>
      <c r="D118" s="131"/>
      <c r="E118" s="131"/>
      <c r="F118" s="131"/>
      <c r="G118" s="131"/>
      <c r="H118" s="131"/>
      <c r="I118" s="131"/>
      <c r="J118" s="131"/>
      <c r="K118" s="131"/>
      <c r="L118" s="131"/>
      <c r="M118" s="131"/>
      <c r="N118" s="131"/>
      <c r="O118" s="131"/>
      <c r="P118" s="131"/>
      <c r="Q118" s="131"/>
      <c r="R118" s="131"/>
      <c r="S118" s="131"/>
      <c r="T118" s="25"/>
      <c r="U118" s="26"/>
    </row>
    <row r="119" spans="1:21" ht="15" hidden="1" customHeight="1">
      <c r="A119" s="131"/>
      <c r="B119" s="131"/>
      <c r="C119" s="131"/>
      <c r="D119" s="131"/>
      <c r="E119" s="131"/>
      <c r="F119" s="131"/>
      <c r="G119" s="131"/>
      <c r="H119" s="131"/>
      <c r="I119" s="131"/>
      <c r="J119" s="131"/>
      <c r="K119" s="131"/>
      <c r="L119" s="131"/>
      <c r="M119" s="131"/>
      <c r="N119" s="131"/>
      <c r="O119" s="131"/>
      <c r="P119" s="131"/>
      <c r="Q119" s="131"/>
      <c r="R119" s="131"/>
      <c r="S119" s="131"/>
      <c r="T119" s="25"/>
      <c r="U119" s="26"/>
    </row>
    <row r="120" spans="1:21" ht="15" hidden="1" customHeight="1">
      <c r="A120" s="131"/>
      <c r="B120" s="131"/>
      <c r="C120" s="131"/>
      <c r="D120" s="131" t="s">
        <v>327</v>
      </c>
      <c r="E120" s="131"/>
      <c r="F120" s="131"/>
      <c r="G120" s="131" t="s">
        <v>234</v>
      </c>
      <c r="H120" s="131" t="s">
        <v>235</v>
      </c>
      <c r="I120" s="131" t="s">
        <v>236</v>
      </c>
      <c r="J120" s="131" t="s">
        <v>237</v>
      </c>
      <c r="K120" s="131" t="s">
        <v>238</v>
      </c>
      <c r="L120" s="131" t="s">
        <v>239</v>
      </c>
      <c r="M120" s="131" t="s">
        <v>240</v>
      </c>
      <c r="N120" s="131" t="s">
        <v>241</v>
      </c>
      <c r="O120" s="131" t="s">
        <v>243</v>
      </c>
      <c r="P120" s="131" t="s">
        <v>244</v>
      </c>
      <c r="Q120" s="131" t="s">
        <v>245</v>
      </c>
      <c r="R120" s="131"/>
      <c r="S120" s="131"/>
      <c r="T120" s="25"/>
      <c r="U120" s="26"/>
    </row>
    <row r="121" spans="1:21" ht="15" hidden="1" customHeight="1">
      <c r="A121" s="131"/>
      <c r="B121" s="131"/>
      <c r="C121" s="131" t="s">
        <v>972</v>
      </c>
      <c r="D121" s="131" t="s">
        <v>284</v>
      </c>
      <c r="E121" s="131" t="s">
        <v>976</v>
      </c>
      <c r="F121" s="131" t="s">
        <v>976</v>
      </c>
      <c r="G121" s="131"/>
      <c r="H121" s="131"/>
      <c r="I121" s="131"/>
      <c r="J121" s="131"/>
      <c r="K121" s="131"/>
      <c r="L121" s="131"/>
      <c r="M121" s="131"/>
      <c r="N121" s="131"/>
      <c r="O121" s="131"/>
      <c r="P121" s="131"/>
      <c r="Q121" s="131"/>
      <c r="R121" s="131" t="s">
        <v>971</v>
      </c>
      <c r="S121" s="131" t="s">
        <v>973</v>
      </c>
      <c r="T121" s="25"/>
      <c r="U121" s="26"/>
    </row>
    <row r="122" spans="1:21" ht="15" hidden="1" customHeight="1">
      <c r="A122" s="131"/>
      <c r="B122" s="131"/>
      <c r="C122" s="131" t="s">
        <v>268</v>
      </c>
      <c r="D122" s="13"/>
      <c r="E122" s="13"/>
      <c r="F122" s="18" t="s">
        <v>267</v>
      </c>
      <c r="G122" s="19" t="s">
        <v>799</v>
      </c>
      <c r="H122" s="19" t="s">
        <v>799</v>
      </c>
      <c r="I122" s="19" t="s">
        <v>799</v>
      </c>
      <c r="J122" s="19" t="s">
        <v>799</v>
      </c>
      <c r="K122" s="19" t="s">
        <v>799</v>
      </c>
      <c r="L122" s="19" t="s">
        <v>799</v>
      </c>
      <c r="M122" s="19" t="s">
        <v>799</v>
      </c>
      <c r="N122" s="19" t="s">
        <v>799</v>
      </c>
      <c r="O122" s="19" t="s">
        <v>799</v>
      </c>
      <c r="P122" s="19" t="s">
        <v>799</v>
      </c>
      <c r="Q122" s="19" t="s">
        <v>799</v>
      </c>
      <c r="R122" s="13"/>
      <c r="S122" s="131"/>
      <c r="T122" s="25"/>
      <c r="U122" s="26"/>
    </row>
    <row r="123" spans="1:21" ht="45">
      <c r="A123" s="131"/>
      <c r="B123" s="131"/>
      <c r="C123" s="131" t="s">
        <v>976</v>
      </c>
      <c r="D123" s="25"/>
      <c r="E123" s="29"/>
      <c r="F123" s="29" t="s">
        <v>100</v>
      </c>
      <c r="G123" s="22" t="s">
        <v>46</v>
      </c>
      <c r="H123" s="22" t="s">
        <v>47</v>
      </c>
      <c r="I123" s="22" t="s">
        <v>48</v>
      </c>
      <c r="J123" s="22" t="s">
        <v>49</v>
      </c>
      <c r="K123" s="22" t="s">
        <v>50</v>
      </c>
      <c r="L123" s="22" t="s">
        <v>282</v>
      </c>
      <c r="M123" s="22" t="s">
        <v>51</v>
      </c>
      <c r="N123" s="22" t="s">
        <v>52</v>
      </c>
      <c r="O123" s="22" t="s">
        <v>101</v>
      </c>
      <c r="P123" s="22" t="s">
        <v>54</v>
      </c>
      <c r="Q123" s="22" t="s">
        <v>1023</v>
      </c>
      <c r="R123" s="26"/>
      <c r="S123" s="131"/>
      <c r="T123" s="25"/>
      <c r="U123" s="26"/>
    </row>
    <row r="124" spans="1:21">
      <c r="A124" s="131"/>
      <c r="B124" s="131"/>
      <c r="C124" s="131" t="s">
        <v>976</v>
      </c>
      <c r="D124" s="25"/>
      <c r="E124" s="29"/>
      <c r="F124" s="36"/>
      <c r="G124" s="22">
        <v>1</v>
      </c>
      <c r="H124" s="22">
        <v>2</v>
      </c>
      <c r="I124" s="22">
        <v>3</v>
      </c>
      <c r="J124" s="22">
        <v>4</v>
      </c>
      <c r="K124" s="22">
        <v>5</v>
      </c>
      <c r="L124" s="22">
        <v>6</v>
      </c>
      <c r="M124" s="22">
        <v>7</v>
      </c>
      <c r="N124" s="22">
        <v>8</v>
      </c>
      <c r="O124" s="22">
        <v>9</v>
      </c>
      <c r="P124" s="22">
        <v>10</v>
      </c>
      <c r="Q124" s="22">
        <v>11</v>
      </c>
      <c r="R124" s="26"/>
      <c r="S124" s="131"/>
      <c r="T124" s="25"/>
      <c r="U124" s="26"/>
    </row>
    <row r="125" spans="1:21" ht="15" customHeight="1">
      <c r="A125" s="131"/>
      <c r="B125" s="131"/>
      <c r="C125" s="131" t="s">
        <v>971</v>
      </c>
      <c r="D125" s="25"/>
      <c r="E125" s="25"/>
      <c r="F125" s="26"/>
      <c r="G125" s="26"/>
      <c r="H125" s="26"/>
      <c r="I125" s="26"/>
      <c r="J125" s="26"/>
      <c r="K125" s="26"/>
      <c r="L125" s="26"/>
      <c r="M125" s="26"/>
      <c r="N125" s="26"/>
      <c r="O125" s="26"/>
      <c r="P125" s="26"/>
      <c r="Q125" s="26"/>
      <c r="R125" s="26"/>
      <c r="S125" s="131"/>
      <c r="T125" s="25"/>
      <c r="U125" s="26"/>
    </row>
    <row r="126" spans="1:21">
      <c r="A126" s="131" t="s">
        <v>576</v>
      </c>
      <c r="B126" s="131"/>
      <c r="C126" s="131"/>
      <c r="D126" s="20" t="s">
        <v>941</v>
      </c>
      <c r="E126" s="14">
        <v>1</v>
      </c>
      <c r="F126" s="14" t="s">
        <v>294</v>
      </c>
      <c r="G126" s="17">
        <f t="shared" ref="G126:P126" si="7">G127+G128+G129+G130+G131+G132+G133+G134+G135</f>
        <v>0</v>
      </c>
      <c r="H126" s="17">
        <f t="shared" si="7"/>
        <v>0</v>
      </c>
      <c r="I126" s="17">
        <f t="shared" si="7"/>
        <v>0</v>
      </c>
      <c r="J126" s="17">
        <f t="shared" si="7"/>
        <v>0</v>
      </c>
      <c r="K126" s="17">
        <f t="shared" si="7"/>
        <v>0</v>
      </c>
      <c r="L126" s="17">
        <f t="shared" si="7"/>
        <v>0</v>
      </c>
      <c r="M126" s="17">
        <f t="shared" si="7"/>
        <v>0</v>
      </c>
      <c r="N126" s="17">
        <f t="shared" si="7"/>
        <v>0</v>
      </c>
      <c r="O126" s="17">
        <f t="shared" si="7"/>
        <v>0</v>
      </c>
      <c r="P126" s="17">
        <f t="shared" si="7"/>
        <v>0</v>
      </c>
      <c r="Q126" s="17">
        <f t="shared" ref="Q126:Q135" si="8">G126+H126+I126+J126+K126+L126+M126+N126+O126+P126</f>
        <v>0</v>
      </c>
      <c r="R126" s="26"/>
      <c r="S126" s="131"/>
      <c r="T126" s="25"/>
      <c r="U126" s="26"/>
    </row>
    <row r="127" spans="1:21">
      <c r="A127" s="131" t="s">
        <v>577</v>
      </c>
      <c r="B127" s="131"/>
      <c r="C127" s="131"/>
      <c r="D127" s="20" t="s">
        <v>941</v>
      </c>
      <c r="E127" s="180"/>
      <c r="F127" s="67" t="s">
        <v>295</v>
      </c>
      <c r="G127" s="16" t="n">
        <v>138.08</v>
      </c>
      <c r="H127" s="16" t="n">
        <v>139.98</v>
      </c>
      <c r="I127" s="16" t="n">
        <v>141.88</v>
      </c>
      <c r="J127" s="16" t="n">
        <v>143.78</v>
      </c>
      <c r="K127" s="16" t="n">
        <v>145.68</v>
      </c>
      <c r="L127" s="16" t="n">
        <v>147.58</v>
      </c>
      <c r="M127" s="16" t="n">
        <v>149.48</v>
      </c>
      <c r="N127" s="16" t="n">
        <v>151.38</v>
      </c>
      <c r="O127" s="16" t="n">
        <v>153.28</v>
      </c>
      <c r="P127" s="16" t="n">
        <v>155.18</v>
      </c>
      <c r="Q127" s="17">
        <f t="shared" si="8"/>
        <v>0</v>
      </c>
      <c r="R127" s="26"/>
      <c r="S127" s="131"/>
      <c r="T127" s="25"/>
      <c r="U127" s="26"/>
    </row>
    <row r="128" spans="1:21">
      <c r="A128" s="131" t="s">
        <v>578</v>
      </c>
      <c r="B128" s="131"/>
      <c r="C128" s="131"/>
      <c r="D128" s="20" t="s">
        <v>941</v>
      </c>
      <c r="E128" s="180"/>
      <c r="F128" s="67" t="s">
        <v>296</v>
      </c>
      <c r="G128" s="16" t="n">
        <v>145.28</v>
      </c>
      <c r="H128" s="16" t="n">
        <v>147.28</v>
      </c>
      <c r="I128" s="16" t="n">
        <v>149.28</v>
      </c>
      <c r="J128" s="16" t="n">
        <v>151.28</v>
      </c>
      <c r="K128" s="16" t="n">
        <v>153.28</v>
      </c>
      <c r="L128" s="16" t="n">
        <v>155.28</v>
      </c>
      <c r="M128" s="16" t="n">
        <v>157.28</v>
      </c>
      <c r="N128" s="16" t="n">
        <v>159.28</v>
      </c>
      <c r="O128" s="16" t="n">
        <v>161.28</v>
      </c>
      <c r="P128" s="16" t="n">
        <v>163.28</v>
      </c>
      <c r="Q128" s="17">
        <f t="shared" si="8"/>
        <v>0</v>
      </c>
      <c r="R128" s="26"/>
      <c r="S128" s="131"/>
      <c r="T128" s="25"/>
      <c r="U128" s="26"/>
    </row>
    <row r="129" spans="1:21">
      <c r="A129" s="131" t="s">
        <v>579</v>
      </c>
      <c r="B129" s="131"/>
      <c r="C129" s="131"/>
      <c r="D129" s="20" t="s">
        <v>941</v>
      </c>
      <c r="E129" s="180"/>
      <c r="F129" s="67" t="s">
        <v>297</v>
      </c>
      <c r="G129" s="16" t="n">
        <v>152.48</v>
      </c>
      <c r="H129" s="16" t="n">
        <v>154.58</v>
      </c>
      <c r="I129" s="16" t="n">
        <v>156.68</v>
      </c>
      <c r="J129" s="16" t="n">
        <v>158.78</v>
      </c>
      <c r="K129" s="16" t="n">
        <v>160.88</v>
      </c>
      <c r="L129" s="16" t="n">
        <v>162.98</v>
      </c>
      <c r="M129" s="16" t="n">
        <v>165.08</v>
      </c>
      <c r="N129" s="16" t="n">
        <v>167.18</v>
      </c>
      <c r="O129" s="16" t="n">
        <v>169.28</v>
      </c>
      <c r="P129" s="16" t="n">
        <v>171.38</v>
      </c>
      <c r="Q129" s="17">
        <f t="shared" si="8"/>
        <v>0</v>
      </c>
      <c r="R129" s="26"/>
      <c r="S129" s="131"/>
      <c r="T129" s="25"/>
      <c r="U129" s="26"/>
    </row>
    <row r="130" spans="1:21">
      <c r="A130" s="131" t="s">
        <v>581</v>
      </c>
      <c r="B130" s="131"/>
      <c r="C130" s="131"/>
      <c r="D130" s="20" t="s">
        <v>941</v>
      </c>
      <c r="E130" s="180"/>
      <c r="F130" s="67" t="s">
        <v>298</v>
      </c>
      <c r="G130" s="16" t="n">
        <v>159.68</v>
      </c>
      <c r="H130" s="16" t="n">
        <v>161.88</v>
      </c>
      <c r="I130" s="16" t="n">
        <v>164.08</v>
      </c>
      <c r="J130" s="16" t="n">
        <v>166.28</v>
      </c>
      <c r="K130" s="16" t="n">
        <v>168.48</v>
      </c>
      <c r="L130" s="16" t="n">
        <v>170.68</v>
      </c>
      <c r="M130" s="16" t="n">
        <v>172.88</v>
      </c>
      <c r="N130" s="16" t="n">
        <v>175.08</v>
      </c>
      <c r="O130" s="16" t="n">
        <v>177.28</v>
      </c>
      <c r="P130" s="16" t="n">
        <v>179.48</v>
      </c>
      <c r="Q130" s="17">
        <f t="shared" si="8"/>
        <v>0</v>
      </c>
      <c r="R130" s="26"/>
      <c r="S130" s="131"/>
      <c r="T130" s="25"/>
      <c r="U130" s="26"/>
    </row>
    <row r="131" spans="1:21" ht="30">
      <c r="A131" s="131" t="s">
        <v>562</v>
      </c>
      <c r="B131" s="131"/>
      <c r="C131" s="131"/>
      <c r="D131" s="20" t="s">
        <v>941</v>
      </c>
      <c r="E131" s="180"/>
      <c r="F131" s="67" t="s">
        <v>299</v>
      </c>
      <c r="G131" s="16" t="n">
        <v>166.88</v>
      </c>
      <c r="H131" s="16" t="n">
        <v>169.18</v>
      </c>
      <c r="I131" s="16" t="n">
        <v>171.48</v>
      </c>
      <c r="J131" s="16" t="n">
        <v>173.78</v>
      </c>
      <c r="K131" s="16" t="n">
        <v>176.08</v>
      </c>
      <c r="L131" s="16" t="n">
        <v>178.38</v>
      </c>
      <c r="M131" s="16" t="n">
        <v>180.68</v>
      </c>
      <c r="N131" s="16" t="n">
        <v>182.98</v>
      </c>
      <c r="O131" s="16" t="n">
        <v>185.28</v>
      </c>
      <c r="P131" s="16" t="n">
        <v>187.58</v>
      </c>
      <c r="Q131" s="17">
        <f t="shared" si="8"/>
        <v>0</v>
      </c>
      <c r="R131" s="26"/>
      <c r="S131" s="131"/>
      <c r="T131" s="25"/>
      <c r="U131" s="26"/>
    </row>
    <row r="132" spans="1:21" ht="30">
      <c r="A132" s="131" t="s">
        <v>563</v>
      </c>
      <c r="B132" s="131"/>
      <c r="C132" s="131"/>
      <c r="D132" s="20" t="s">
        <v>941</v>
      </c>
      <c r="E132" s="180"/>
      <c r="F132" s="67" t="s">
        <v>300</v>
      </c>
      <c r="G132" s="16" t="n">
        <v>174.08</v>
      </c>
      <c r="H132" s="16" t="n">
        <v>176.48</v>
      </c>
      <c r="I132" s="16" t="n">
        <v>178.88</v>
      </c>
      <c r="J132" s="16" t="n">
        <v>181.28</v>
      </c>
      <c r="K132" s="16" t="n">
        <v>183.68</v>
      </c>
      <c r="L132" s="16" t="n">
        <v>186.08</v>
      </c>
      <c r="M132" s="16" t="n">
        <v>188.48</v>
      </c>
      <c r="N132" s="16" t="n">
        <v>190.88</v>
      </c>
      <c r="O132" s="16" t="n">
        <v>193.28</v>
      </c>
      <c r="P132" s="16" t="n">
        <v>195.68</v>
      </c>
      <c r="Q132" s="17">
        <f t="shared" si="8"/>
        <v>0</v>
      </c>
      <c r="R132" s="26"/>
      <c r="S132" s="131"/>
      <c r="T132" s="25"/>
      <c r="U132" s="26"/>
    </row>
    <row r="133" spans="1:24">
      <c r="A133" s="131" t="s">
        <v>565</v>
      </c>
      <c r="B133" s="131"/>
      <c r="C133" s="131"/>
      <c r="D133" s="20" t="s">
        <v>941</v>
      </c>
      <c r="E133" s="180"/>
      <c r="F133" s="67" t="s">
        <v>279</v>
      </c>
      <c r="G133" s="16" t="n">
        <v>181.28</v>
      </c>
      <c r="H133" s="16" t="n">
        <v>183.78</v>
      </c>
      <c r="I133" s="16" t="n">
        <v>186.28</v>
      </c>
      <c r="J133" s="16" t="n">
        <v>188.78</v>
      </c>
      <c r="K133" s="16" t="n">
        <v>191.28</v>
      </c>
      <c r="L133" s="16" t="n">
        <v>193.78</v>
      </c>
      <c r="M133" s="16" t="n">
        <v>196.28</v>
      </c>
      <c r="N133" s="16" t="n">
        <v>198.78</v>
      </c>
      <c r="O133" s="16" t="n">
        <v>201.28</v>
      </c>
      <c r="P133" s="16" t="n">
        <v>203.78</v>
      </c>
      <c r="Q133" s="17">
        <f t="shared" si="8"/>
        <v>0</v>
      </c>
      <c r="R133" s="26"/>
      <c r="S133" s="131"/>
      <c r="T133" s="25"/>
      <c r="U133" s="26"/>
    </row>
    <row r="134" spans="1:24">
      <c r="A134" s="131" t="s">
        <v>566</v>
      </c>
      <c r="B134" s="131"/>
      <c r="C134" s="131"/>
      <c r="D134" s="20" t="s">
        <v>941</v>
      </c>
      <c r="E134" s="180"/>
      <c r="F134" s="67" t="s">
        <v>280</v>
      </c>
      <c r="G134" s="16" t="n">
        <v>188.48</v>
      </c>
      <c r="H134" s="16" t="n">
        <v>191.08</v>
      </c>
      <c r="I134" s="16" t="n">
        <v>193.68</v>
      </c>
      <c r="J134" s="16" t="n">
        <v>196.28</v>
      </c>
      <c r="K134" s="16" t="n">
        <v>198.88</v>
      </c>
      <c r="L134" s="16" t="n">
        <v>201.48</v>
      </c>
      <c r="M134" s="16" t="n">
        <v>204.08</v>
      </c>
      <c r="N134" s="16" t="n">
        <v>206.68</v>
      </c>
      <c r="O134" s="16" t="n">
        <v>209.28</v>
      </c>
      <c r="P134" s="16" t="n">
        <v>211.88</v>
      </c>
      <c r="Q134" s="17">
        <f t="shared" si="8"/>
        <v>0</v>
      </c>
      <c r="R134" s="26"/>
      <c r="S134" s="131"/>
      <c r="T134" s="25"/>
      <c r="U134" s="26"/>
    </row>
    <row r="135" spans="1:24">
      <c r="A135" s="131" t="s">
        <v>582</v>
      </c>
      <c r="B135" s="131"/>
      <c r="C135" s="131"/>
      <c r="D135" s="20" t="s">
        <v>941</v>
      </c>
      <c r="E135" s="180"/>
      <c r="F135" s="67" t="s">
        <v>283</v>
      </c>
      <c r="G135" s="17">
        <f>SUM(G145:G156)</f>
        <v>0</v>
      </c>
      <c r="H135" s="17">
        <f t="shared" ref="H135:P135" si="9">SUM(H145:H156)</f>
        <v>0</v>
      </c>
      <c r="I135" s="17">
        <f t="shared" si="9"/>
        <v>0</v>
      </c>
      <c r="J135" s="17">
        <f t="shared" si="9"/>
        <v>0</v>
      </c>
      <c r="K135" s="17">
        <f t="shared" si="9"/>
        <v>0</v>
      </c>
      <c r="L135" s="17">
        <f t="shared" si="9"/>
        <v>0</v>
      </c>
      <c r="M135" s="17">
        <f t="shared" si="9"/>
        <v>0</v>
      </c>
      <c r="N135" s="17">
        <f t="shared" si="9"/>
        <v>0</v>
      </c>
      <c r="O135" s="17">
        <f t="shared" si="9"/>
        <v>0</v>
      </c>
      <c r="P135" s="17">
        <f t="shared" si="9"/>
        <v>0</v>
      </c>
      <c r="Q135" s="17">
        <f t="shared" si="8"/>
        <v>0</v>
      </c>
      <c r="R135" s="26"/>
      <c r="S135" s="131"/>
      <c r="T135" s="25"/>
      <c r="U135" s="26"/>
    </row>
    <row r="136" spans="1:24" ht="15" hidden="1" customHeight="1">
      <c r="A136" s="131"/>
      <c r="B136" s="131"/>
      <c r="C136" s="131" t="s">
        <v>971</v>
      </c>
      <c r="D136" s="25"/>
      <c r="E136" s="25"/>
      <c r="F136" s="26"/>
      <c r="G136" s="26"/>
      <c r="H136" s="26"/>
      <c r="I136" s="26"/>
      <c r="J136" s="26"/>
      <c r="K136" s="26"/>
      <c r="L136" s="26"/>
      <c r="M136" s="26"/>
      <c r="N136" s="26"/>
      <c r="O136" s="26"/>
      <c r="P136" s="26"/>
      <c r="Q136" s="26"/>
      <c r="R136" s="26"/>
      <c r="S136" s="131"/>
      <c r="T136" s="25"/>
      <c r="U136" s="26"/>
    </row>
    <row r="137" spans="1:24" ht="15" hidden="1" customHeight="1">
      <c r="A137" s="131"/>
      <c r="B137" s="131"/>
      <c r="C137" s="131" t="s">
        <v>974</v>
      </c>
      <c r="D137" s="131"/>
      <c r="E137" s="131"/>
      <c r="F137" s="131"/>
      <c r="G137" s="131"/>
      <c r="H137" s="131"/>
      <c r="I137" s="131"/>
      <c r="J137" s="131"/>
      <c r="K137" s="131"/>
      <c r="L137" s="131"/>
      <c r="M137" s="131"/>
      <c r="N137" s="131"/>
      <c r="O137" s="131"/>
      <c r="P137" s="131"/>
      <c r="Q137" s="131"/>
      <c r="R137" s="131"/>
      <c r="S137" s="131" t="s">
        <v>975</v>
      </c>
      <c r="T137" s="25"/>
      <c r="U137" s="26"/>
    </row>
    <row r="138" spans="1:24" ht="15" hidden="1" customHeight="1">
      <c r="A138" s="13"/>
      <c r="B138" s="13"/>
      <c r="C138" s="13"/>
      <c r="D138" s="13"/>
      <c r="E138" s="13"/>
      <c r="F138" s="13"/>
      <c r="G138" s="13"/>
      <c r="H138" s="13"/>
      <c r="I138" s="13"/>
      <c r="J138" s="13"/>
      <c r="K138" s="13"/>
      <c r="L138" s="13"/>
      <c r="M138" s="13"/>
      <c r="N138" s="13"/>
      <c r="O138" s="13"/>
      <c r="P138" s="13"/>
      <c r="Q138" s="13"/>
      <c r="R138" s="13"/>
      <c r="S138" s="13"/>
      <c r="T138" s="25"/>
      <c r="U138" s="26"/>
    </row>
    <row r="139" spans="1:24" ht="15" hidden="1" customHeight="1">
      <c r="A139" s="131"/>
      <c r="B139" s="131"/>
      <c r="C139" s="131" t="s">
        <v>546</v>
      </c>
      <c r="D139" s="131"/>
      <c r="E139" s="131"/>
      <c r="F139" s="131"/>
      <c r="G139" s="131"/>
      <c r="H139" s="131"/>
      <c r="I139" s="131"/>
      <c r="J139" s="131"/>
      <c r="K139" s="131"/>
      <c r="L139" s="131"/>
      <c r="M139" s="131"/>
      <c r="N139" s="131"/>
      <c r="O139" s="131"/>
      <c r="P139" s="131"/>
      <c r="Q139" s="131"/>
      <c r="R139" s="131"/>
      <c r="S139" s="131"/>
      <c r="T139" s="13"/>
      <c r="U139" s="13"/>
      <c r="V139" s="13"/>
      <c r="W139" s="25"/>
      <c r="X139" s="26"/>
    </row>
    <row r="140" spans="1:24" ht="15" hidden="1" customHeight="1">
      <c r="A140" s="131"/>
      <c r="B140" s="131"/>
      <c r="C140" s="131"/>
      <c r="D140" s="131"/>
      <c r="E140" s="131"/>
      <c r="F140" s="131"/>
      <c r="G140" s="131"/>
      <c r="H140" s="131"/>
      <c r="I140" s="131"/>
      <c r="J140" s="131"/>
      <c r="K140" s="131"/>
      <c r="L140" s="131"/>
      <c r="M140" s="131"/>
      <c r="N140" s="131"/>
      <c r="O140" s="131"/>
      <c r="P140" s="131"/>
      <c r="Q140" s="131"/>
      <c r="R140" s="131"/>
      <c r="S140" s="131"/>
      <c r="T140" s="13"/>
      <c r="U140" s="13"/>
      <c r="V140" s="13"/>
      <c r="W140" s="25"/>
      <c r="X140" s="26"/>
    </row>
    <row r="141" spans="1:24" ht="15" hidden="1" customHeight="1">
      <c r="A141" s="131"/>
      <c r="B141" s="131"/>
      <c r="C141" s="131"/>
      <c r="D141" s="131" t="s">
        <v>327</v>
      </c>
      <c r="E141" s="131"/>
      <c r="F141" s="131" t="s">
        <v>547</v>
      </c>
      <c r="G141" s="131" t="s">
        <v>234</v>
      </c>
      <c r="H141" s="131" t="s">
        <v>235</v>
      </c>
      <c r="I141" s="131" t="s">
        <v>236</v>
      </c>
      <c r="J141" s="131" t="s">
        <v>237</v>
      </c>
      <c r="K141" s="131" t="s">
        <v>238</v>
      </c>
      <c r="L141" s="131" t="s">
        <v>239</v>
      </c>
      <c r="M141" s="131" t="s">
        <v>240</v>
      </c>
      <c r="N141" s="131" t="s">
        <v>241</v>
      </c>
      <c r="O141" s="131" t="s">
        <v>243</v>
      </c>
      <c r="P141" s="131" t="s">
        <v>244</v>
      </c>
      <c r="Q141" s="131" t="s">
        <v>245</v>
      </c>
      <c r="R141" s="131"/>
      <c r="S141" s="131"/>
      <c r="T141" s="13"/>
      <c r="U141" s="13"/>
      <c r="V141" s="13"/>
      <c r="W141" s="25"/>
      <c r="X141" s="26"/>
    </row>
    <row r="142" spans="1:24" ht="15" hidden="1" customHeight="1">
      <c r="A142" s="131"/>
      <c r="B142" s="131"/>
      <c r="C142" s="131" t="s">
        <v>972</v>
      </c>
      <c r="D142" s="131" t="s">
        <v>284</v>
      </c>
      <c r="E142" s="131" t="s">
        <v>976</v>
      </c>
      <c r="F142" s="131" t="s">
        <v>284</v>
      </c>
      <c r="G142" s="131"/>
      <c r="H142" s="131"/>
      <c r="I142" s="131"/>
      <c r="J142" s="131"/>
      <c r="K142" s="131"/>
      <c r="L142" s="131"/>
      <c r="M142" s="131"/>
      <c r="N142" s="131"/>
      <c r="O142" s="131"/>
      <c r="P142" s="131"/>
      <c r="Q142" s="131"/>
      <c r="R142" s="131" t="s">
        <v>971</v>
      </c>
      <c r="S142" s="131" t="s">
        <v>973</v>
      </c>
      <c r="T142" s="13"/>
      <c r="U142" s="13"/>
      <c r="V142" s="13"/>
      <c r="W142" s="25"/>
      <c r="X142" s="26"/>
    </row>
    <row r="143" spans="1:24" ht="15" hidden="1" customHeight="1">
      <c r="A143" s="131"/>
      <c r="B143" s="131"/>
      <c r="C143" s="131" t="s">
        <v>268</v>
      </c>
      <c r="D143" s="13"/>
      <c r="E143" s="13"/>
      <c r="F143" s="18" t="s">
        <v>267</v>
      </c>
      <c r="G143" s="19" t="s">
        <v>799</v>
      </c>
      <c r="H143" s="19" t="s">
        <v>799</v>
      </c>
      <c r="I143" s="19" t="s">
        <v>799</v>
      </c>
      <c r="J143" s="19" t="s">
        <v>799</v>
      </c>
      <c r="K143" s="19" t="s">
        <v>799</v>
      </c>
      <c r="L143" s="19" t="s">
        <v>799</v>
      </c>
      <c r="M143" s="19" t="s">
        <v>799</v>
      </c>
      <c r="N143" s="19" t="s">
        <v>799</v>
      </c>
      <c r="O143" s="19" t="s">
        <v>799</v>
      </c>
      <c r="P143" s="19" t="s">
        <v>799</v>
      </c>
      <c r="Q143" s="19" t="s">
        <v>799</v>
      </c>
      <c r="R143" s="13"/>
      <c r="S143" s="131"/>
      <c r="T143" s="13"/>
      <c r="U143" s="13"/>
      <c r="V143" s="13"/>
      <c r="W143" s="25"/>
      <c r="X143" s="26"/>
    </row>
    <row r="144" spans="1:24" ht="15" hidden="1" customHeight="1">
      <c r="A144" s="131"/>
      <c r="B144" s="131"/>
      <c r="C144" s="131" t="s">
        <v>971</v>
      </c>
      <c r="D144" s="13"/>
      <c r="E144" s="13"/>
      <c r="F144" s="13"/>
      <c r="G144" s="13"/>
      <c r="H144" s="13"/>
      <c r="I144" s="13"/>
      <c r="J144" s="13"/>
      <c r="K144" s="13"/>
      <c r="L144" s="13"/>
      <c r="M144" s="13"/>
      <c r="N144" s="13"/>
      <c r="O144" s="13"/>
      <c r="P144" s="13"/>
      <c r="Q144" s="13"/>
      <c r="R144" s="13"/>
      <c r="S144" s="131"/>
      <c r="T144" s="13"/>
      <c r="U144" s="13"/>
      <c r="V144" s="13"/>
      <c r="W144" s="25"/>
      <c r="X144" s="26"/>
    </row>
    <row r="145" spans="1:24">
      <c r="A145" s="131" t="s">
        <v>582</v>
      </c>
      <c r="B145" s="131"/>
      <c r="C145" s="136"/>
      <c r="D145" s="20" t="s">
        <v>941</v>
      </c>
      <c r="E145" s="11"/>
      <c r="F145" s="20" t="s">
        <v>1370</v>
      </c>
      <c r="G145" s="16" t="n">
        <v>10.28</v>
      </c>
      <c r="H145" s="16" t="n">
        <v>10.28</v>
      </c>
      <c r="I145" s="16" t="n">
        <v>10.28</v>
      </c>
      <c r="J145" s="16" t="n">
        <v>10.28</v>
      </c>
      <c r="K145" s="16" t="n">
        <v>10.28</v>
      </c>
      <c r="L145" s="16" t="n">
        <v>10.28</v>
      </c>
      <c r="M145" s="16" t="n">
        <v>10.28</v>
      </c>
      <c r="N145" s="16" t="n">
        <v>10.28</v>
      </c>
      <c r="O145" s="16" t="n">
        <v>10.28</v>
      </c>
      <c r="P145" s="16" t="n">
        <v>10.28</v>
      </c>
      <c r="Q145" s="32">
        <f>G145+H145+I145+J145+K145+L145+M145+N145+O145+P145</f>
        <v>0</v>
      </c>
      <c r="R145" s="13"/>
      <c r="S145" s="131"/>
      <c r="T145" s="13"/>
      <c r="U145" s="13"/>
      <c r="V145" s="13"/>
      <c r="W145" s="25"/>
      <c r="X145" s="26"/>
    </row>
    <row r="146" ht="15.0" customHeight="true" hidden="false">
      <c r="A146" s="131" t="s">
        <v>582</v>
      </c>
      <c r="B146" s="131"/>
      <c r="C146" s="136"/>
      <c r="D146" s="20" t="s">
        <v>941</v>
      </c>
      <c r="E146" s="11"/>
      <c r="F146" s="20" t="s">
        <v>1360</v>
      </c>
      <c r="G146" s="16" t="n">
        <v>13.28</v>
      </c>
      <c r="H146" s="16" t="n">
        <v>13.28</v>
      </c>
      <c r="I146" s="16" t="n">
        <v>13.28</v>
      </c>
      <c r="J146" s="16" t="n">
        <v>13.28</v>
      </c>
      <c r="K146" s="16" t="n">
        <v>13.28</v>
      </c>
      <c r="L146" s="16" t="n">
        <v>13.28</v>
      </c>
      <c r="M146" s="16" t="n">
        <v>13.28</v>
      </c>
      <c r="N146" s="16" t="n">
        <v>13.28</v>
      </c>
      <c r="O146" s="16" t="n">
        <v>13.28</v>
      </c>
      <c r="P146" s="16" t="n">
        <v>13.28</v>
      </c>
      <c r="Q146" s="32">
        <f>G146+H146+I146+J146+K146+L146+M146+N146+O146+P146</f>
      </c>
      <c r="R146" s="13"/>
      <c r="S146" s="131"/>
      <c r="T146" s="13"/>
      <c r="U146" s="13"/>
      <c r="V146" s="13"/>
      <c r="W146" s="25"/>
      <c r="X146" s="26"/>
    </row>
    <row r="147" ht="15.0" customHeight="true" hidden="false">
      <c r="A147" s="131" t="s">
        <v>582</v>
      </c>
      <c r="B147" s="131"/>
      <c r="C147" s="136"/>
      <c r="D147" s="20" t="s">
        <v>941</v>
      </c>
      <c r="E147" s="11"/>
      <c r="F147" s="20" t="s">
        <v>1361</v>
      </c>
      <c r="G147" s="16" t="n">
        <v>10.88</v>
      </c>
      <c r="H147" s="16" t="n">
        <v>10.88</v>
      </c>
      <c r="I147" s="16" t="n">
        <v>10.88</v>
      </c>
      <c r="J147" s="16" t="n">
        <v>10.88</v>
      </c>
      <c r="K147" s="16" t="n">
        <v>10.88</v>
      </c>
      <c r="L147" s="16" t="n">
        <v>10.88</v>
      </c>
      <c r="M147" s="16" t="n">
        <v>10.88</v>
      </c>
      <c r="N147" s="16" t="n">
        <v>10.88</v>
      </c>
      <c r="O147" s="16" t="n">
        <v>10.88</v>
      </c>
      <c r="P147" s="16" t="n">
        <v>10.88</v>
      </c>
      <c r="Q147" s="32">
        <f>G147+H147+I147+J147+K147+L147+M147+N147+O147+P147</f>
      </c>
      <c r="R147" s="13"/>
      <c r="S147" s="131"/>
      <c r="T147" s="13"/>
      <c r="U147" s="13"/>
      <c r="V147" s="13"/>
      <c r="W147" s="25"/>
      <c r="X147" s="26"/>
    </row>
    <row r="148" ht="15.0" customHeight="true" hidden="false">
      <c r="A148" s="131" t="s">
        <v>582</v>
      </c>
      <c r="B148" s="131"/>
      <c r="C148" s="136"/>
      <c r="D148" s="20" t="s">
        <v>941</v>
      </c>
      <c r="E148" s="11"/>
      <c r="F148" s="20" t="s">
        <v>1362</v>
      </c>
      <c r="G148" s="16" t="n">
        <v>8.48</v>
      </c>
      <c r="H148" s="16" t="n">
        <v>8.48</v>
      </c>
      <c r="I148" s="16" t="n">
        <v>8.48</v>
      </c>
      <c r="J148" s="16" t="n">
        <v>8.48</v>
      </c>
      <c r="K148" s="16" t="n">
        <v>8.48</v>
      </c>
      <c r="L148" s="16" t="n">
        <v>8.48</v>
      </c>
      <c r="M148" s="16" t="n">
        <v>8.48</v>
      </c>
      <c r="N148" s="16" t="n">
        <v>8.48</v>
      </c>
      <c r="O148" s="16" t="n">
        <v>8.48</v>
      </c>
      <c r="P148" s="16" t="n">
        <v>8.48</v>
      </c>
      <c r="Q148" s="32">
        <f>G148+H148+I148+J148+K148+L148+M148+N148+O148+P148</f>
      </c>
      <c r="R148" s="13"/>
      <c r="S148" s="131"/>
      <c r="T148" s="13"/>
      <c r="U148" s="13"/>
      <c r="V148" s="13"/>
      <c r="W148" s="25"/>
      <c r="X148" s="26"/>
    </row>
    <row r="149" ht="15.0" customHeight="true" hidden="false">
      <c r="A149" s="131" t="s">
        <v>582</v>
      </c>
      <c r="B149" s="131"/>
      <c r="C149" s="136"/>
      <c r="D149" s="20" t="s">
        <v>941</v>
      </c>
      <c r="E149" s="11"/>
      <c r="F149" s="20" t="s">
        <v>1363</v>
      </c>
      <c r="G149" s="16" t="n">
        <v>8.78</v>
      </c>
      <c r="H149" s="16" t="n">
        <v>8.78</v>
      </c>
      <c r="I149" s="16" t="n">
        <v>8.78</v>
      </c>
      <c r="J149" s="16" t="n">
        <v>8.78</v>
      </c>
      <c r="K149" s="16" t="n">
        <v>8.78</v>
      </c>
      <c r="L149" s="16" t="n">
        <v>8.78</v>
      </c>
      <c r="M149" s="16" t="n">
        <v>8.78</v>
      </c>
      <c r="N149" s="16" t="n">
        <v>8.78</v>
      </c>
      <c r="O149" s="16" t="n">
        <v>8.78</v>
      </c>
      <c r="P149" s="16" t="n">
        <v>8.78</v>
      </c>
      <c r="Q149" s="32">
        <f>G149+H149+I149+J149+K149+L149+M149+N149+O149+P149</f>
      </c>
      <c r="R149" s="13"/>
      <c r="S149" s="131"/>
      <c r="T149" s="13"/>
      <c r="U149" s="13"/>
      <c r="V149" s="13"/>
      <c r="W149" s="25"/>
      <c r="X149" s="26"/>
    </row>
    <row r="150" ht="15.0" customHeight="true" hidden="false">
      <c r="A150" s="131" t="s">
        <v>582</v>
      </c>
      <c r="B150" s="131"/>
      <c r="C150" s="136"/>
      <c r="D150" s="20" t="s">
        <v>941</v>
      </c>
      <c r="E150" s="11"/>
      <c r="F150" s="20" t="s">
        <v>1364</v>
      </c>
      <c r="G150" s="16" t="n">
        <v>8.0</v>
      </c>
      <c r="H150" s="16" t="n">
        <v>8.0</v>
      </c>
      <c r="I150" s="16" t="n">
        <v>8.0</v>
      </c>
      <c r="J150" s="16" t="n">
        <v>8.0</v>
      </c>
      <c r="K150" s="16" t="n">
        <v>8.0</v>
      </c>
      <c r="L150" s="16" t="n">
        <v>8.0</v>
      </c>
      <c r="M150" s="16" t="n">
        <v>8.0</v>
      </c>
      <c r="N150" s="16" t="n">
        <v>8.0</v>
      </c>
      <c r="O150" s="16" t="n">
        <v>8.0</v>
      </c>
      <c r="P150" s="16" t="n">
        <v>8.0</v>
      </c>
      <c r="Q150" s="32">
        <f>G150+H150+I150+J150+K150+L150+M150+N150+O150+P150</f>
      </c>
      <c r="R150" s="13"/>
      <c r="S150" s="131"/>
      <c r="T150" s="13"/>
      <c r="U150" s="13"/>
      <c r="V150" s="13"/>
      <c r="W150" s="25"/>
      <c r="X150" s="26"/>
    </row>
    <row r="151" ht="15.0" customHeight="true" hidden="false">
      <c r="A151" s="131" t="s">
        <v>582</v>
      </c>
      <c r="B151" s="131"/>
      <c r="C151" s="136"/>
      <c r="D151" s="20" t="s">
        <v>941</v>
      </c>
      <c r="E151" s="11"/>
      <c r="F151" s="20" t="s">
        <v>1365</v>
      </c>
      <c r="G151" s="16" t="n">
        <v>7.22</v>
      </c>
      <c r="H151" s="16" t="n">
        <v>7.22</v>
      </c>
      <c r="I151" s="16" t="n">
        <v>7.22</v>
      </c>
      <c r="J151" s="16" t="n">
        <v>7.22</v>
      </c>
      <c r="K151" s="16" t="n">
        <v>7.22</v>
      </c>
      <c r="L151" s="16" t="n">
        <v>7.22</v>
      </c>
      <c r="M151" s="16" t="n">
        <v>7.22</v>
      </c>
      <c r="N151" s="16" t="n">
        <v>7.22</v>
      </c>
      <c r="O151" s="16" t="n">
        <v>7.22</v>
      </c>
      <c r="P151" s="16" t="n">
        <v>7.22</v>
      </c>
      <c r="Q151" s="32">
        <f>G151+H151+I151+J151+K151+L151+M151+N151+O151+P151</f>
      </c>
      <c r="R151" s="13"/>
      <c r="S151" s="131"/>
      <c r="T151" s="13"/>
      <c r="U151" s="13"/>
      <c r="V151" s="13"/>
      <c r="W151" s="25"/>
      <c r="X151" s="26"/>
    </row>
    <row r="152" ht="15.0" customHeight="true" hidden="false">
      <c r="A152" s="131" t="s">
        <v>582</v>
      </c>
      <c r="B152" s="131"/>
      <c r="C152" s="136"/>
      <c r="D152" s="20" t="s">
        <v>941</v>
      </c>
      <c r="E152" s="11"/>
      <c r="F152" s="20" t="s">
        <v>1366</v>
      </c>
      <c r="G152" s="16" t="n">
        <v>6.44</v>
      </c>
      <c r="H152" s="16" t="n">
        <v>6.44</v>
      </c>
      <c r="I152" s="16" t="n">
        <v>6.44</v>
      </c>
      <c r="J152" s="16" t="n">
        <v>6.44</v>
      </c>
      <c r="K152" s="16" t="n">
        <v>6.44</v>
      </c>
      <c r="L152" s="16" t="n">
        <v>6.44</v>
      </c>
      <c r="M152" s="16" t="n">
        <v>6.44</v>
      </c>
      <c r="N152" s="16" t="n">
        <v>6.44</v>
      </c>
      <c r="O152" s="16" t="n">
        <v>6.44</v>
      </c>
      <c r="P152" s="16" t="n">
        <v>6.44</v>
      </c>
      <c r="Q152" s="32">
        <f>G152+H152+I152+J152+K152+L152+M152+N152+O152+P152</f>
      </c>
      <c r="R152" s="13"/>
      <c r="S152" s="131"/>
      <c r="T152" s="13"/>
      <c r="U152" s="13"/>
      <c r="V152" s="13"/>
      <c r="W152" s="25"/>
      <c r="X152" s="26"/>
    </row>
    <row r="153" ht="15.0" customHeight="true" hidden="false">
      <c r="A153" s="131" t="s">
        <v>582</v>
      </c>
      <c r="B153" s="131"/>
      <c r="C153" s="136"/>
      <c r="D153" s="20" t="s">
        <v>941</v>
      </c>
      <c r="E153" s="11"/>
      <c r="F153" s="20" t="s">
        <v>1367</v>
      </c>
      <c r="G153" s="16" t="n">
        <v>5.66</v>
      </c>
      <c r="H153" s="16" t="n">
        <v>5.66</v>
      </c>
      <c r="I153" s="16" t="n">
        <v>5.66</v>
      </c>
      <c r="J153" s="16" t="n">
        <v>5.66</v>
      </c>
      <c r="K153" s="16" t="n">
        <v>5.66</v>
      </c>
      <c r="L153" s="16" t="n">
        <v>5.66</v>
      </c>
      <c r="M153" s="16" t="n">
        <v>5.66</v>
      </c>
      <c r="N153" s="16" t="n">
        <v>5.66</v>
      </c>
      <c r="O153" s="16" t="n">
        <v>5.66</v>
      </c>
      <c r="P153" s="16" t="n">
        <v>5.66</v>
      </c>
      <c r="Q153" s="32">
        <f>G153+H153+I153+J153+K153+L153+M153+N153+O153+P153</f>
      </c>
      <c r="R153" s="13"/>
      <c r="S153" s="131"/>
      <c r="T153" s="13"/>
      <c r="U153" s="13"/>
      <c r="V153" s="13"/>
      <c r="W153" s="25"/>
      <c r="X153" s="26"/>
    </row>
    <row r="154" ht="15.0" customHeight="true" hidden="false">
      <c r="A154" s="131" t="s">
        <v>582</v>
      </c>
      <c r="B154" s="131"/>
      <c r="C154" s="136"/>
      <c r="D154" s="20" t="s">
        <v>941</v>
      </c>
      <c r="E154" s="11"/>
      <c r="F154" s="20" t="s">
        <v>1368</v>
      </c>
      <c r="G154" s="16" t="n">
        <v>5.69</v>
      </c>
      <c r="H154" s="16" t="n">
        <v>6.33</v>
      </c>
      <c r="I154" s="16" t="n">
        <v>6.96</v>
      </c>
      <c r="J154" s="16" t="n">
        <v>7.6</v>
      </c>
      <c r="K154" s="16" t="n">
        <v>8.23</v>
      </c>
      <c r="L154" s="16" t="n">
        <v>8.87</v>
      </c>
      <c r="M154" s="16" t="n">
        <v>9.5</v>
      </c>
      <c r="N154" s="16" t="n">
        <v>10.14</v>
      </c>
      <c r="O154" s="16" t="n">
        <v>10.77</v>
      </c>
      <c r="P154" s="16" t="n">
        <v>11.41</v>
      </c>
      <c r="Q154" s="32">
        <f>G154+H154+I154+J154+K154+L154+M154+N154+O154+P154</f>
      </c>
      <c r="R154" s="13"/>
      <c r="S154" s="131"/>
      <c r="T154" s="13"/>
      <c r="U154" s="13"/>
      <c r="V154" s="13"/>
      <c r="W154" s="25"/>
      <c r="X154" s="26"/>
    </row>
    <row r="155" ht="15.0" customHeight="true" hidden="false">
      <c r="A155" s="131" t="s">
        <v>582</v>
      </c>
      <c r="B155" s="131"/>
      <c r="C155" s="136"/>
      <c r="D155" s="20" t="s">
        <v>941</v>
      </c>
      <c r="E155" s="11"/>
      <c r="F155" s="20" t="s">
        <v>1369</v>
      </c>
      <c r="G155" s="16" t="n">
        <v>4.88</v>
      </c>
      <c r="H155" s="16" t="n">
        <v>4.88</v>
      </c>
      <c r="I155" s="16" t="n">
        <v>4.88</v>
      </c>
      <c r="J155" s="16" t="n">
        <v>4.88</v>
      </c>
      <c r="K155" s="16" t="n">
        <v>4.88</v>
      </c>
      <c r="L155" s="16" t="n">
        <v>4.88</v>
      </c>
      <c r="M155" s="16" t="n">
        <v>4.88</v>
      </c>
      <c r="N155" s="16" t="n">
        <v>4.88</v>
      </c>
      <c r="O155" s="16" t="n">
        <v>4.88</v>
      </c>
      <c r="P155" s="16" t="n">
        <v>4.88</v>
      </c>
      <c r="Q155" s="32">
        <f>G155+H155+I155+J155+K155+L155+M155+N155+O155+P155</f>
      </c>
      <c r="R155" s="13"/>
      <c r="S155" s="131"/>
      <c r="T155" s="13"/>
      <c r="U155" s="13"/>
      <c r="V155" s="13"/>
      <c r="W155" s="25"/>
      <c r="X155" s="26"/>
    </row>
    <row r="156" spans="1:24" ht="15" customHeight="1">
      <c r="A156" s="131"/>
      <c r="B156" s="131"/>
      <c r="C156" s="131" t="s">
        <v>971</v>
      </c>
      <c r="D156" s="13"/>
      <c r="E156" s="157" t="s">
        <v>559</v>
      </c>
      <c r="F156" s="158"/>
      <c r="G156" s="158"/>
      <c r="H156" s="158"/>
      <c r="I156" s="158"/>
      <c r="J156" s="158"/>
      <c r="K156" s="158"/>
      <c r="L156" s="158"/>
      <c r="M156" s="158"/>
      <c r="N156" s="158"/>
      <c r="O156" s="158"/>
      <c r="P156" s="158"/>
      <c r="Q156" s="159"/>
      <c r="R156" s="13"/>
      <c r="S156" s="131"/>
      <c r="T156" s="13"/>
      <c r="U156" s="13"/>
      <c r="V156" s="13"/>
      <c r="W156" s="25"/>
      <c r="X156" s="26"/>
    </row>
    <row r="157" spans="1:24" ht="15" hidden="1" customHeight="1">
      <c r="A157" s="131"/>
      <c r="B157" s="131"/>
      <c r="C157" s="131" t="s">
        <v>974</v>
      </c>
      <c r="D157" s="131"/>
      <c r="E157" s="131"/>
      <c r="F157" s="131"/>
      <c r="G157" s="131"/>
      <c r="H157" s="131"/>
      <c r="I157" s="131"/>
      <c r="J157" s="131"/>
      <c r="K157" s="131"/>
      <c r="L157" s="131"/>
      <c r="M157" s="131"/>
      <c r="N157" s="131"/>
      <c r="O157" s="131"/>
      <c r="P157" s="131"/>
      <c r="Q157" s="131"/>
      <c r="R157" s="131"/>
      <c r="S157" s="131" t="s">
        <v>975</v>
      </c>
      <c r="T157" s="13"/>
      <c r="U157" s="13"/>
      <c r="V157" s="13"/>
      <c r="W157" s="25"/>
      <c r="X157" s="26"/>
    </row>
    <row r="158" spans="1:24" ht="15" hidden="1"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25"/>
      <c r="X158" s="26"/>
    </row>
    <row r="159" spans="1:24" ht="15" hidden="1"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0</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327</v>
      </c>
      <c r="E163" s="131"/>
      <c r="F163" s="131"/>
      <c r="G163" s="131" t="s">
        <v>234</v>
      </c>
      <c r="H163" s="131" t="s">
        <v>235</v>
      </c>
      <c r="I163" s="131" t="s">
        <v>236</v>
      </c>
      <c r="J163" s="131" t="s">
        <v>237</v>
      </c>
      <c r="K163" s="131" t="s">
        <v>238</v>
      </c>
      <c r="L163" s="131" t="s">
        <v>239</v>
      </c>
      <c r="M163" s="131" t="s">
        <v>240</v>
      </c>
      <c r="N163" s="131" t="s">
        <v>241</v>
      </c>
      <c r="O163" s="131" t="s">
        <v>243</v>
      </c>
      <c r="P163" s="131" t="s">
        <v>244</v>
      </c>
      <c r="Q163" s="131" t="s">
        <v>245</v>
      </c>
      <c r="R163" s="131"/>
      <c r="S163" s="131"/>
      <c r="T163" s="13"/>
      <c r="U163" s="13"/>
      <c r="V163" s="13"/>
      <c r="W163" s="25"/>
      <c r="X163" s="26"/>
    </row>
    <row r="164" spans="1:24" ht="15" hidden="1" customHeight="1">
      <c r="A164" s="131"/>
      <c r="B164" s="131"/>
      <c r="C164" s="131" t="s">
        <v>972</v>
      </c>
      <c r="D164" s="131" t="s">
        <v>284</v>
      </c>
      <c r="E164" s="131" t="s">
        <v>976</v>
      </c>
      <c r="F164" s="131" t="s">
        <v>976</v>
      </c>
      <c r="G164" s="131"/>
      <c r="H164" s="131"/>
      <c r="I164" s="131"/>
      <c r="J164" s="131"/>
      <c r="K164" s="131"/>
      <c r="L164" s="131"/>
      <c r="M164" s="131"/>
      <c r="N164" s="131"/>
      <c r="O164" s="131"/>
      <c r="P164" s="131"/>
      <c r="Q164" s="131"/>
      <c r="R164" s="131" t="s">
        <v>971</v>
      </c>
      <c r="S164" s="131" t="s">
        <v>973</v>
      </c>
      <c r="T164" s="13"/>
      <c r="U164" s="13"/>
      <c r="V164" s="13"/>
      <c r="W164" s="25"/>
      <c r="X164" s="26"/>
    </row>
    <row r="165" spans="1:24" ht="15" hidden="1" customHeight="1">
      <c r="A165" s="131"/>
      <c r="B165" s="131"/>
      <c r="C165" s="131" t="s">
        <v>268</v>
      </c>
      <c r="D165" s="13"/>
      <c r="E165" s="13"/>
      <c r="F165" s="18" t="s">
        <v>267</v>
      </c>
      <c r="G165" s="19" t="s">
        <v>799</v>
      </c>
      <c r="H165" s="19" t="s">
        <v>799</v>
      </c>
      <c r="I165" s="19" t="s">
        <v>799</v>
      </c>
      <c r="J165" s="19" t="s">
        <v>799</v>
      </c>
      <c r="K165" s="19" t="s">
        <v>799</v>
      </c>
      <c r="L165" s="19" t="s">
        <v>799</v>
      </c>
      <c r="M165" s="19" t="s">
        <v>799</v>
      </c>
      <c r="N165" s="19" t="s">
        <v>799</v>
      </c>
      <c r="O165" s="19" t="s">
        <v>799</v>
      </c>
      <c r="P165" s="19" t="s">
        <v>799</v>
      </c>
      <c r="Q165" s="19" t="s">
        <v>799</v>
      </c>
      <c r="R165" s="13"/>
      <c r="S165" s="131"/>
      <c r="T165" s="13"/>
      <c r="U165" s="13"/>
      <c r="V165" s="13"/>
      <c r="W165" s="25"/>
      <c r="X165" s="26"/>
    </row>
    <row r="166" spans="1:24" ht="15" hidden="1" customHeight="1">
      <c r="A166" s="131"/>
      <c r="B166" s="131"/>
      <c r="C166" s="131" t="s">
        <v>971</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583</v>
      </c>
      <c r="B167" s="131"/>
      <c r="C167" s="131"/>
      <c r="D167" s="20" t="s">
        <v>941</v>
      </c>
      <c r="E167" s="14">
        <v>2</v>
      </c>
      <c r="F167" s="14" t="s">
        <v>301</v>
      </c>
      <c r="G167" s="32">
        <f>G168+G169+G170+G177</f>
        <v>0</v>
      </c>
      <c r="H167" s="32">
        <f t="shared" ref="H167:P167" si="10">H168+H169+H170+H177</f>
        <v>0</v>
      </c>
      <c r="I167" s="32">
        <f t="shared" si="10"/>
        <v>0</v>
      </c>
      <c r="J167" s="32">
        <f t="shared" si="10"/>
        <v>0</v>
      </c>
      <c r="K167" s="32">
        <f t="shared" si="10"/>
        <v>0</v>
      </c>
      <c r="L167" s="32">
        <f t="shared" si="10"/>
        <v>0</v>
      </c>
      <c r="M167" s="32">
        <f t="shared" si="10"/>
        <v>0</v>
      </c>
      <c r="N167" s="32">
        <f t="shared" si="10"/>
        <v>0</v>
      </c>
      <c r="O167" s="32">
        <f t="shared" si="10"/>
        <v>0</v>
      </c>
      <c r="P167" s="32">
        <f t="shared" si="10"/>
        <v>0</v>
      </c>
      <c r="Q167" s="32">
        <f>G167+H167+I167+J167+K167+L167+M167+N167+O167+P167</f>
        <v>0</v>
      </c>
      <c r="R167" s="13"/>
      <c r="S167" s="131"/>
      <c r="T167" s="13"/>
      <c r="U167" s="13"/>
      <c r="V167" s="13"/>
      <c r="W167" s="25"/>
      <c r="X167" s="26"/>
    </row>
    <row r="168" spans="1:24" ht="30">
      <c r="A168" s="131" t="s">
        <v>584</v>
      </c>
      <c r="B168" s="131"/>
      <c r="C168" s="131"/>
      <c r="D168" s="20" t="s">
        <v>941</v>
      </c>
      <c r="E168" s="180"/>
      <c r="F168" s="67" t="s">
        <v>1</v>
      </c>
      <c r="G168" s="16" t="n">
        <v>7.22</v>
      </c>
      <c r="H168" s="16" t="n">
        <v>7.22</v>
      </c>
      <c r="I168" s="16" t="n">
        <v>7.22</v>
      </c>
      <c r="J168" s="16" t="n">
        <v>7.22</v>
      </c>
      <c r="K168" s="16" t="n">
        <v>7.22</v>
      </c>
      <c r="L168" s="16" t="n">
        <v>7.22</v>
      </c>
      <c r="M168" s="16" t="n">
        <v>7.22</v>
      </c>
      <c r="N168" s="16" t="n">
        <v>7.22</v>
      </c>
      <c r="O168" s="16" t="n">
        <v>7.22</v>
      </c>
      <c r="P168" s="16" t="n">
        <v>7.22</v>
      </c>
      <c r="Q168" s="32">
        <f t="shared" ref="Q168:Q177" si="11">G168+H168+I168+J168+K168+L168+M168+N168+O168+P168</f>
        <v>0</v>
      </c>
      <c r="R168" s="13"/>
      <c r="S168" s="131"/>
      <c r="T168" s="13"/>
      <c r="U168" s="13"/>
      <c r="V168" s="13"/>
      <c r="W168" s="25"/>
      <c r="X168" s="26"/>
    </row>
    <row r="169" spans="1:24">
      <c r="A169" s="131" t="s">
        <v>585</v>
      </c>
      <c r="B169" s="131"/>
      <c r="C169" s="131"/>
      <c r="D169" s="20" t="s">
        <v>941</v>
      </c>
      <c r="E169" s="180"/>
      <c r="F169" s="67" t="s">
        <v>302</v>
      </c>
      <c r="G169" s="16" t="n">
        <v>6.44</v>
      </c>
      <c r="H169" s="16" t="n">
        <v>6.44</v>
      </c>
      <c r="I169" s="16" t="n">
        <v>6.44</v>
      </c>
      <c r="J169" s="16" t="n">
        <v>6.44</v>
      </c>
      <c r="K169" s="16" t="n">
        <v>6.44</v>
      </c>
      <c r="L169" s="16" t="n">
        <v>6.44</v>
      </c>
      <c r="M169" s="16" t="n">
        <v>6.44</v>
      </c>
      <c r="N169" s="16" t="n">
        <v>6.44</v>
      </c>
      <c r="O169" s="16" t="n">
        <v>6.44</v>
      </c>
      <c r="P169" s="16" t="n">
        <v>6.44</v>
      </c>
      <c r="Q169" s="32">
        <f t="shared" si="11"/>
        <v>0</v>
      </c>
      <c r="R169" s="13"/>
      <c r="S169" s="131"/>
      <c r="T169" s="13"/>
      <c r="U169" s="13"/>
      <c r="V169" s="13"/>
      <c r="W169" s="25"/>
      <c r="X169" s="26"/>
    </row>
    <row r="170" spans="1:24">
      <c r="A170" s="131" t="s">
        <v>586</v>
      </c>
      <c r="B170" s="131"/>
      <c r="C170" s="131"/>
      <c r="D170" s="20" t="s">
        <v>941</v>
      </c>
      <c r="E170" s="180"/>
      <c r="F170" s="67" t="s">
        <v>303</v>
      </c>
      <c r="G170" s="17">
        <f>G171+G172+G173+G174+G175+G176</f>
        <v>0</v>
      </c>
      <c r="H170" s="17">
        <f t="shared" ref="H170:P170" si="12">H171+H172+H173+H174+H175+H176</f>
        <v>0</v>
      </c>
      <c r="I170" s="17">
        <f t="shared" si="12"/>
        <v>0</v>
      </c>
      <c r="J170" s="17">
        <f t="shared" si="12"/>
        <v>0</v>
      </c>
      <c r="K170" s="17">
        <f t="shared" si="12"/>
        <v>0</v>
      </c>
      <c r="L170" s="17">
        <f t="shared" si="12"/>
        <v>0</v>
      </c>
      <c r="M170" s="17">
        <f t="shared" si="12"/>
        <v>0</v>
      </c>
      <c r="N170" s="17">
        <f t="shared" si="12"/>
        <v>0</v>
      </c>
      <c r="O170" s="17">
        <f t="shared" si="12"/>
        <v>0</v>
      </c>
      <c r="P170" s="17">
        <f t="shared" si="12"/>
        <v>0</v>
      </c>
      <c r="Q170" s="32">
        <f t="shared" si="11"/>
        <v>0</v>
      </c>
      <c r="R170" s="13"/>
      <c r="S170" s="131"/>
      <c r="T170" s="13"/>
      <c r="U170" s="13"/>
      <c r="V170" s="13"/>
      <c r="W170" s="25"/>
      <c r="X170" s="26"/>
    </row>
    <row r="171" spans="1:24">
      <c r="A171" s="131" t="s">
        <v>587</v>
      </c>
      <c r="B171" s="131"/>
      <c r="C171" s="131"/>
      <c r="D171" s="20" t="s">
        <v>941</v>
      </c>
      <c r="E171" s="180"/>
      <c r="F171" s="67" t="s">
        <v>304</v>
      </c>
      <c r="G171" s="16" t="n">
        <v>8.0</v>
      </c>
      <c r="H171" s="16" t="n">
        <v>8.0</v>
      </c>
      <c r="I171" s="16" t="n">
        <v>8.0</v>
      </c>
      <c r="J171" s="16" t="n">
        <v>8.0</v>
      </c>
      <c r="K171" s="16" t="n">
        <v>8.0</v>
      </c>
      <c r="L171" s="16" t="n">
        <v>8.0</v>
      </c>
      <c r="M171" s="16" t="n">
        <v>8.0</v>
      </c>
      <c r="N171" s="16" t="n">
        <v>8.0</v>
      </c>
      <c r="O171" s="16" t="n">
        <v>8.0</v>
      </c>
      <c r="P171" s="16" t="n">
        <v>8.0</v>
      </c>
      <c r="Q171" s="32">
        <f t="shared" si="11"/>
        <v>0</v>
      </c>
      <c r="R171" s="13"/>
      <c r="S171" s="131"/>
      <c r="T171" s="13"/>
      <c r="U171" s="13"/>
      <c r="V171" s="13"/>
      <c r="W171" s="25"/>
      <c r="X171" s="26"/>
    </row>
    <row r="172" spans="1:24">
      <c r="A172" s="131" t="s">
        <v>588</v>
      </c>
      <c r="B172" s="131"/>
      <c r="C172" s="131"/>
      <c r="D172" s="20" t="s">
        <v>941</v>
      </c>
      <c r="E172" s="180"/>
      <c r="F172" s="67" t="s">
        <v>305</v>
      </c>
      <c r="G172" s="16" t="n">
        <v>7.22</v>
      </c>
      <c r="H172" s="16" t="n">
        <v>7.22</v>
      </c>
      <c r="I172" s="16" t="n">
        <v>7.22</v>
      </c>
      <c r="J172" s="16" t="n">
        <v>7.22</v>
      </c>
      <c r="K172" s="16" t="n">
        <v>7.22</v>
      </c>
      <c r="L172" s="16" t="n">
        <v>7.22</v>
      </c>
      <c r="M172" s="16" t="n">
        <v>7.22</v>
      </c>
      <c r="N172" s="16" t="n">
        <v>7.22</v>
      </c>
      <c r="O172" s="16" t="n">
        <v>7.22</v>
      </c>
      <c r="P172" s="16" t="n">
        <v>7.22</v>
      </c>
      <c r="Q172" s="32">
        <f t="shared" si="11"/>
        <v>0</v>
      </c>
      <c r="R172" s="13"/>
      <c r="S172" s="131"/>
      <c r="T172" s="13"/>
      <c r="U172" s="13"/>
      <c r="V172" s="13"/>
      <c r="W172" s="25"/>
      <c r="X172" s="26"/>
    </row>
    <row r="173" spans="1:24">
      <c r="A173" s="131" t="s">
        <v>718</v>
      </c>
      <c r="B173" s="131"/>
      <c r="C173" s="131"/>
      <c r="D173" s="20" t="s">
        <v>941</v>
      </c>
      <c r="E173" s="180"/>
      <c r="F173" s="67" t="s">
        <v>2</v>
      </c>
      <c r="G173" s="16" t="n">
        <v>6.44</v>
      </c>
      <c r="H173" s="16" t="n">
        <v>6.44</v>
      </c>
      <c r="I173" s="16" t="n">
        <v>6.44</v>
      </c>
      <c r="J173" s="16" t="n">
        <v>6.44</v>
      </c>
      <c r="K173" s="16" t="n">
        <v>6.44</v>
      </c>
      <c r="L173" s="16" t="n">
        <v>6.44</v>
      </c>
      <c r="M173" s="16" t="n">
        <v>6.44</v>
      </c>
      <c r="N173" s="16" t="n">
        <v>6.44</v>
      </c>
      <c r="O173" s="16" t="n">
        <v>6.44</v>
      </c>
      <c r="P173" s="16" t="n">
        <v>6.44</v>
      </c>
      <c r="Q173" s="32">
        <f t="shared" si="11"/>
        <v>0</v>
      </c>
      <c r="R173" s="13"/>
      <c r="S173" s="131"/>
      <c r="T173" s="13"/>
      <c r="U173" s="13"/>
      <c r="V173" s="13"/>
      <c r="W173" s="25"/>
      <c r="X173" s="26"/>
    </row>
    <row r="174" spans="1:24">
      <c r="A174" s="131" t="s">
        <v>589</v>
      </c>
      <c r="B174" s="131"/>
      <c r="C174" s="131"/>
      <c r="D174" s="20" t="s">
        <v>941</v>
      </c>
      <c r="E174" s="180"/>
      <c r="F174" s="67" t="s">
        <v>3</v>
      </c>
      <c r="G174" s="16" t="n">
        <v>5.66</v>
      </c>
      <c r="H174" s="16" t="n">
        <v>5.66</v>
      </c>
      <c r="I174" s="16" t="n">
        <v>5.66</v>
      </c>
      <c r="J174" s="16" t="n">
        <v>5.66</v>
      </c>
      <c r="K174" s="16" t="n">
        <v>5.66</v>
      </c>
      <c r="L174" s="16" t="n">
        <v>5.66</v>
      </c>
      <c r="M174" s="16" t="n">
        <v>5.66</v>
      </c>
      <c r="N174" s="16" t="n">
        <v>5.66</v>
      </c>
      <c r="O174" s="16" t="n">
        <v>5.66</v>
      </c>
      <c r="P174" s="16" t="n">
        <v>5.66</v>
      </c>
      <c r="Q174" s="32">
        <f t="shared" si="11"/>
        <v>0</v>
      </c>
      <c r="R174" s="13"/>
      <c r="S174" s="131"/>
      <c r="T174" s="13"/>
      <c r="U174" s="13"/>
      <c r="V174" s="13"/>
      <c r="W174" s="25"/>
      <c r="X174" s="26"/>
    </row>
    <row r="175" spans="1:24">
      <c r="A175" s="131" t="s">
        <v>590</v>
      </c>
      <c r="B175" s="131"/>
      <c r="C175" s="131"/>
      <c r="D175" s="20" t="s">
        <v>941</v>
      </c>
      <c r="E175" s="180"/>
      <c r="F175" s="67" t="s">
        <v>306</v>
      </c>
      <c r="G175" s="16" t="n">
        <v>4.88</v>
      </c>
      <c r="H175" s="16" t="n">
        <v>4.88</v>
      </c>
      <c r="I175" s="16" t="n">
        <v>4.88</v>
      </c>
      <c r="J175" s="16" t="n">
        <v>4.88</v>
      </c>
      <c r="K175" s="16" t="n">
        <v>4.88</v>
      </c>
      <c r="L175" s="16" t="n">
        <v>4.88</v>
      </c>
      <c r="M175" s="16" t="n">
        <v>4.88</v>
      </c>
      <c r="N175" s="16" t="n">
        <v>4.88</v>
      </c>
      <c r="O175" s="16" t="n">
        <v>4.88</v>
      </c>
      <c r="P175" s="16" t="n">
        <v>4.88</v>
      </c>
      <c r="Q175" s="32">
        <f t="shared" si="11"/>
        <v>0</v>
      </c>
      <c r="R175" s="13"/>
      <c r="S175" s="131"/>
      <c r="T175" s="13"/>
      <c r="U175" s="13"/>
      <c r="V175" s="13"/>
      <c r="W175" s="25"/>
      <c r="X175" s="26"/>
    </row>
    <row r="176" spans="1:24">
      <c r="A176" s="131" t="s">
        <v>719</v>
      </c>
      <c r="B176" s="131"/>
      <c r="C176" s="131"/>
      <c r="D176" s="20" t="s">
        <v>941</v>
      </c>
      <c r="E176" s="180"/>
      <c r="F176" s="67" t="s">
        <v>307</v>
      </c>
      <c r="G176" s="16" t="n">
        <v>4.1</v>
      </c>
      <c r="H176" s="16" t="n">
        <v>4.1</v>
      </c>
      <c r="I176" s="16" t="n">
        <v>4.1</v>
      </c>
      <c r="J176" s="16" t="n">
        <v>4.1</v>
      </c>
      <c r="K176" s="16" t="n">
        <v>4.1</v>
      </c>
      <c r="L176" s="16" t="n">
        <v>4.1</v>
      </c>
      <c r="M176" s="16" t="n">
        <v>4.1</v>
      </c>
      <c r="N176" s="16" t="n">
        <v>4.1</v>
      </c>
      <c r="O176" s="16" t="n">
        <v>4.1</v>
      </c>
      <c r="P176" s="16" t="n">
        <v>4.1</v>
      </c>
      <c r="Q176" s="32">
        <f t="shared" si="11"/>
        <v>0</v>
      </c>
      <c r="R176" s="13"/>
      <c r="S176" s="131"/>
      <c r="T176" s="13"/>
      <c r="U176" s="13"/>
      <c r="V176" s="13"/>
      <c r="W176" s="25"/>
      <c r="X176" s="26"/>
    </row>
    <row r="177" spans="1:24">
      <c r="A177" s="131" t="s">
        <v>591</v>
      </c>
      <c r="B177" s="131"/>
      <c r="C177" s="131"/>
      <c r="D177" s="20" t="s">
        <v>941</v>
      </c>
      <c r="E177" s="67"/>
      <c r="F177" s="67" t="s">
        <v>283</v>
      </c>
      <c r="G177" s="17">
        <f>SUM(G187:G198)</f>
        <v>0</v>
      </c>
      <c r="H177" s="17">
        <f t="shared" ref="H177:P177" si="13">SUM(H187:H198)</f>
        <v>0</v>
      </c>
      <c r="I177" s="17">
        <f t="shared" si="13"/>
        <v>0</v>
      </c>
      <c r="J177" s="17">
        <f t="shared" si="13"/>
        <v>0</v>
      </c>
      <c r="K177" s="17">
        <f t="shared" si="13"/>
        <v>0</v>
      </c>
      <c r="L177" s="17">
        <f t="shared" si="13"/>
        <v>0</v>
      </c>
      <c r="M177" s="17">
        <f t="shared" si="13"/>
        <v>0</v>
      </c>
      <c r="N177" s="17">
        <f t="shared" si="13"/>
        <v>0</v>
      </c>
      <c r="O177" s="17">
        <f t="shared" si="13"/>
        <v>0</v>
      </c>
      <c r="P177" s="17">
        <f t="shared" si="13"/>
        <v>0</v>
      </c>
      <c r="Q177" s="32">
        <f t="shared" si="11"/>
        <v>0</v>
      </c>
      <c r="R177" s="13"/>
      <c r="S177" s="131"/>
      <c r="T177" s="13"/>
      <c r="U177" s="13"/>
      <c r="V177" s="13"/>
      <c r="W177" s="25"/>
      <c r="X177" s="26"/>
    </row>
    <row r="178" spans="1:24" ht="15" hidden="1" customHeight="1">
      <c r="A178" s="131"/>
      <c r="B178" s="131"/>
      <c r="C178" s="131" t="s">
        <v>971</v>
      </c>
      <c r="D178" s="13"/>
      <c r="E178" s="13"/>
      <c r="F178" s="13"/>
      <c r="G178" s="13"/>
      <c r="H178" s="13"/>
      <c r="I178" s="13"/>
      <c r="J178" s="13"/>
      <c r="K178" s="13"/>
      <c r="L178" s="13"/>
      <c r="M178" s="13"/>
      <c r="N178" s="13"/>
      <c r="O178" s="13"/>
      <c r="P178" s="13"/>
      <c r="Q178" s="13"/>
      <c r="R178" s="13"/>
      <c r="S178" s="131"/>
      <c r="T178" s="13"/>
      <c r="U178" s="13"/>
      <c r="V178" s="13"/>
      <c r="W178" s="25"/>
      <c r="X178" s="26"/>
    </row>
    <row r="179" spans="1:24" ht="15" hidden="1" customHeight="1">
      <c r="A179" s="131"/>
      <c r="B179" s="131"/>
      <c r="C179" s="131" t="s">
        <v>974</v>
      </c>
      <c r="D179" s="131"/>
      <c r="E179" s="131"/>
      <c r="F179" s="131"/>
      <c r="G179" s="131"/>
      <c r="H179" s="131"/>
      <c r="I179" s="131"/>
      <c r="J179" s="131"/>
      <c r="K179" s="131"/>
      <c r="L179" s="131"/>
      <c r="M179" s="131"/>
      <c r="N179" s="131"/>
      <c r="O179" s="131"/>
      <c r="P179" s="131"/>
      <c r="Q179" s="131"/>
      <c r="R179" s="131"/>
      <c r="S179" s="131" t="s">
        <v>975</v>
      </c>
      <c r="T179" s="13"/>
      <c r="U179" s="13"/>
      <c r="V179" s="13"/>
      <c r="W179" s="25"/>
      <c r="X179" s="26"/>
    </row>
    <row r="180" spans="1:24" ht="15" hidden="1" customHeight="1">
      <c r="A180" s="13"/>
      <c r="B180" s="13"/>
      <c r="C180" s="13"/>
      <c r="D180" s="13"/>
      <c r="E180" s="13"/>
      <c r="F180" s="13"/>
      <c r="G180" s="13"/>
      <c r="H180" s="13"/>
      <c r="I180" s="13"/>
      <c r="J180" s="13"/>
      <c r="K180" s="13"/>
      <c r="L180" s="13"/>
      <c r="M180" s="13"/>
      <c r="N180" s="13"/>
      <c r="O180" s="13"/>
      <c r="P180" s="13"/>
      <c r="Q180" s="13"/>
      <c r="R180" s="13"/>
      <c r="S180" s="13"/>
      <c r="T180" s="25"/>
      <c r="U180" s="26"/>
    </row>
    <row r="181" spans="1:24" ht="15" hidden="1" customHeight="1">
      <c r="A181" s="131"/>
      <c r="B181" s="131"/>
      <c r="C181" s="131" t="s">
        <v>4</v>
      </c>
      <c r="D181" s="131"/>
      <c r="E181" s="131"/>
      <c r="F181" s="131"/>
      <c r="G181" s="131"/>
      <c r="H181" s="131"/>
      <c r="I181" s="131"/>
      <c r="J181" s="131"/>
      <c r="K181" s="131"/>
      <c r="L181" s="131"/>
      <c r="M181" s="131"/>
      <c r="N181" s="131"/>
      <c r="O181" s="131"/>
      <c r="P181" s="131"/>
      <c r="Q181" s="131"/>
      <c r="R181" s="131"/>
      <c r="S181" s="131"/>
      <c r="T181" s="13"/>
      <c r="U181" s="13"/>
      <c r="V181" s="13"/>
      <c r="W181" s="25"/>
      <c r="X181" s="26"/>
    </row>
    <row r="182" spans="1:24" ht="15" hidden="1" customHeight="1">
      <c r="A182" s="131"/>
      <c r="B182" s="131"/>
      <c r="C182" s="131"/>
      <c r="D182" s="131"/>
      <c r="E182" s="131"/>
      <c r="F182" s="131"/>
      <c r="G182" s="131"/>
      <c r="H182" s="131"/>
      <c r="I182" s="131"/>
      <c r="J182" s="131"/>
      <c r="K182" s="131"/>
      <c r="L182" s="131"/>
      <c r="M182" s="131"/>
      <c r="N182" s="131"/>
      <c r="O182" s="131"/>
      <c r="P182" s="131"/>
      <c r="Q182" s="131"/>
      <c r="R182" s="131"/>
      <c r="S182" s="131"/>
      <c r="T182" s="13"/>
      <c r="U182" s="13"/>
      <c r="V182" s="13"/>
      <c r="W182" s="25"/>
      <c r="X182" s="26"/>
    </row>
    <row r="183" spans="1:24" ht="15" hidden="1" customHeight="1">
      <c r="A183" s="131"/>
      <c r="B183" s="131"/>
      <c r="C183" s="131"/>
      <c r="D183" s="131" t="s">
        <v>327</v>
      </c>
      <c r="E183" s="131"/>
      <c r="F183" s="131" t="s">
        <v>352</v>
      </c>
      <c r="G183" s="131" t="s">
        <v>234</v>
      </c>
      <c r="H183" s="131" t="s">
        <v>235</v>
      </c>
      <c r="I183" s="131" t="s">
        <v>236</v>
      </c>
      <c r="J183" s="131" t="s">
        <v>237</v>
      </c>
      <c r="K183" s="131" t="s">
        <v>238</v>
      </c>
      <c r="L183" s="131" t="s">
        <v>239</v>
      </c>
      <c r="M183" s="131" t="s">
        <v>240</v>
      </c>
      <c r="N183" s="131" t="s">
        <v>241</v>
      </c>
      <c r="O183" s="131" t="s">
        <v>243</v>
      </c>
      <c r="P183" s="131" t="s">
        <v>244</v>
      </c>
      <c r="Q183" s="131" t="s">
        <v>245</v>
      </c>
      <c r="R183" s="131"/>
      <c r="S183" s="131"/>
      <c r="T183" s="13"/>
      <c r="U183" s="13"/>
      <c r="V183" s="13"/>
      <c r="W183" s="25"/>
      <c r="X183" s="26"/>
    </row>
    <row r="184" spans="1:24" ht="15" hidden="1" customHeight="1">
      <c r="A184" s="131"/>
      <c r="B184" s="131"/>
      <c r="C184" s="131" t="s">
        <v>972</v>
      </c>
      <c r="D184" s="131" t="s">
        <v>284</v>
      </c>
      <c r="E184" s="131" t="s">
        <v>976</v>
      </c>
      <c r="F184" s="131" t="s">
        <v>284</v>
      </c>
      <c r="G184" s="131"/>
      <c r="H184" s="131"/>
      <c r="I184" s="131"/>
      <c r="J184" s="131"/>
      <c r="K184" s="131"/>
      <c r="L184" s="131"/>
      <c r="M184" s="131"/>
      <c r="N184" s="131"/>
      <c r="O184" s="131"/>
      <c r="P184" s="131"/>
      <c r="Q184" s="131"/>
      <c r="R184" s="131" t="s">
        <v>971</v>
      </c>
      <c r="S184" s="131" t="s">
        <v>973</v>
      </c>
      <c r="T184" s="13"/>
      <c r="U184" s="13"/>
      <c r="V184" s="13"/>
      <c r="W184" s="25"/>
      <c r="X184" s="26"/>
    </row>
    <row r="185" spans="1:24" ht="15" hidden="1" customHeight="1">
      <c r="A185" s="131"/>
      <c r="B185" s="131"/>
      <c r="C185" s="131" t="s">
        <v>268</v>
      </c>
      <c r="D185" s="13"/>
      <c r="E185" s="13"/>
      <c r="F185" s="18" t="s">
        <v>267</v>
      </c>
      <c r="G185" s="19" t="s">
        <v>799</v>
      </c>
      <c r="H185" s="19" t="s">
        <v>799</v>
      </c>
      <c r="I185" s="19" t="s">
        <v>799</v>
      </c>
      <c r="J185" s="19" t="s">
        <v>799</v>
      </c>
      <c r="K185" s="19" t="s">
        <v>799</v>
      </c>
      <c r="L185" s="19" t="s">
        <v>799</v>
      </c>
      <c r="M185" s="19" t="s">
        <v>799</v>
      </c>
      <c r="N185" s="19" t="s">
        <v>799</v>
      </c>
      <c r="O185" s="19" t="s">
        <v>799</v>
      </c>
      <c r="P185" s="19" t="s">
        <v>799</v>
      </c>
      <c r="Q185" s="19" t="s">
        <v>799</v>
      </c>
      <c r="R185" s="13"/>
      <c r="S185" s="131"/>
      <c r="T185" s="13"/>
      <c r="U185" s="13"/>
      <c r="V185" s="13"/>
      <c r="W185" s="25"/>
      <c r="X185" s="26"/>
    </row>
    <row r="186" spans="1:24" ht="15" hidden="1" customHeight="1">
      <c r="A186" s="131"/>
      <c r="B186" s="131"/>
      <c r="C186" s="131" t="s">
        <v>971</v>
      </c>
      <c r="D186" s="13"/>
      <c r="E186" s="13"/>
      <c r="F186" s="13"/>
      <c r="G186" s="13"/>
      <c r="H186" s="13"/>
      <c r="I186" s="13"/>
      <c r="J186" s="13"/>
      <c r="K186" s="13"/>
      <c r="L186" s="13"/>
      <c r="M186" s="13"/>
      <c r="N186" s="13"/>
      <c r="O186" s="13"/>
      <c r="P186" s="13"/>
      <c r="Q186" s="13"/>
      <c r="R186" s="13"/>
      <c r="S186" s="131"/>
      <c r="T186" s="13"/>
      <c r="U186" s="13"/>
      <c r="V186" s="13"/>
      <c r="W186" s="25"/>
      <c r="X186" s="26"/>
    </row>
    <row r="187" spans="1:24">
      <c r="A187" s="131" t="s">
        <v>591</v>
      </c>
      <c r="B187" s="131"/>
      <c r="C187" s="136"/>
      <c r="D187" s="20" t="s">
        <v>941</v>
      </c>
      <c r="E187" s="11"/>
      <c r="F187" s="20" t="s">
        <v>1370</v>
      </c>
      <c r="G187" s="16" t="n">
        <v>10.28</v>
      </c>
      <c r="H187" s="16" t="n">
        <v>10.28</v>
      </c>
      <c r="I187" s="16" t="n">
        <v>10.28</v>
      </c>
      <c r="J187" s="16" t="n">
        <v>10.28</v>
      </c>
      <c r="K187" s="16" t="n">
        <v>10.28</v>
      </c>
      <c r="L187" s="16" t="n">
        <v>10.28</v>
      </c>
      <c r="M187" s="16" t="n">
        <v>10.28</v>
      </c>
      <c r="N187" s="16" t="n">
        <v>10.28</v>
      </c>
      <c r="O187" s="16" t="n">
        <v>10.28</v>
      </c>
      <c r="P187" s="16" t="n">
        <v>10.28</v>
      </c>
      <c r="Q187" s="32">
        <f>G187+H187+I187+J187+K187+L187+M187+N187+O187+P187</f>
        <v>0</v>
      </c>
      <c r="R187" s="13"/>
      <c r="S187" s="131"/>
      <c r="T187" s="13"/>
      <c r="U187" s="13"/>
      <c r="V187" s="13"/>
      <c r="W187" s="25"/>
      <c r="X187" s="26"/>
    </row>
    <row r="188" ht="15.0" customHeight="true" hidden="false">
      <c r="A188" s="131" t="s">
        <v>591</v>
      </c>
      <c r="B188" s="131"/>
      <c r="C188" s="136"/>
      <c r="D188" s="20" t="s">
        <v>941</v>
      </c>
      <c r="E188" s="11"/>
      <c r="F188" s="20" t="s">
        <v>1360</v>
      </c>
      <c r="G188" s="16" t="n">
        <v>13.28</v>
      </c>
      <c r="H188" s="16" t="n">
        <v>13.28</v>
      </c>
      <c r="I188" s="16" t="n">
        <v>13.28</v>
      </c>
      <c r="J188" s="16" t="n">
        <v>13.28</v>
      </c>
      <c r="K188" s="16" t="n">
        <v>13.28</v>
      </c>
      <c r="L188" s="16" t="n">
        <v>13.28</v>
      </c>
      <c r="M188" s="16" t="n">
        <v>13.28</v>
      </c>
      <c r="N188" s="16" t="n">
        <v>13.28</v>
      </c>
      <c r="O188" s="16" t="n">
        <v>13.28</v>
      </c>
      <c r="P188" s="16" t="n">
        <v>13.28</v>
      </c>
      <c r="Q188" s="32">
        <f>G188+H188+I188+J188+K188+L188+M188+N188+O188+P188</f>
      </c>
      <c r="R188" s="13"/>
      <c r="S188" s="131"/>
      <c r="T188" s="13"/>
      <c r="U188" s="13"/>
      <c r="V188" s="13"/>
      <c r="W188" s="25"/>
      <c r="X188" s="26"/>
    </row>
    <row r="189" ht="15.0" customHeight="true" hidden="false">
      <c r="A189" s="131" t="s">
        <v>591</v>
      </c>
      <c r="B189" s="131"/>
      <c r="C189" s="136"/>
      <c r="D189" s="20" t="s">
        <v>941</v>
      </c>
      <c r="E189" s="11"/>
      <c r="F189" s="20" t="s">
        <v>1361</v>
      </c>
      <c r="G189" s="16" t="n">
        <v>16.28</v>
      </c>
      <c r="H189" s="16" t="n">
        <v>16.28</v>
      </c>
      <c r="I189" s="16" t="n">
        <v>16.28</v>
      </c>
      <c r="J189" s="16" t="n">
        <v>16.28</v>
      </c>
      <c r="K189" s="16" t="n">
        <v>16.28</v>
      </c>
      <c r="L189" s="16" t="n">
        <v>16.28</v>
      </c>
      <c r="M189" s="16" t="n">
        <v>16.28</v>
      </c>
      <c r="N189" s="16" t="n">
        <v>16.28</v>
      </c>
      <c r="O189" s="16" t="n">
        <v>16.28</v>
      </c>
      <c r="P189" s="16" t="n">
        <v>16.28</v>
      </c>
      <c r="Q189" s="32">
        <f>G189+H189+I189+J189+K189+L189+M189+N189+O189+P189</f>
      </c>
      <c r="R189" s="13"/>
      <c r="S189" s="131"/>
      <c r="T189" s="13"/>
      <c r="U189" s="13"/>
      <c r="V189" s="13"/>
      <c r="W189" s="25"/>
      <c r="X189" s="26"/>
    </row>
    <row r="190" ht="15.0" customHeight="true" hidden="false">
      <c r="A190" s="131" t="s">
        <v>591</v>
      </c>
      <c r="B190" s="131"/>
      <c r="C190" s="136"/>
      <c r="D190" s="20" t="s">
        <v>941</v>
      </c>
      <c r="E190" s="11"/>
      <c r="F190" s="20" t="s">
        <v>1362</v>
      </c>
      <c r="G190" s="16" t="n">
        <v>19.28</v>
      </c>
      <c r="H190" s="16" t="n">
        <v>19.28</v>
      </c>
      <c r="I190" s="16" t="n">
        <v>19.28</v>
      </c>
      <c r="J190" s="16" t="n">
        <v>19.28</v>
      </c>
      <c r="K190" s="16" t="n">
        <v>19.28</v>
      </c>
      <c r="L190" s="16" t="n">
        <v>19.28</v>
      </c>
      <c r="M190" s="16" t="n">
        <v>19.28</v>
      </c>
      <c r="N190" s="16" t="n">
        <v>19.28</v>
      </c>
      <c r="O190" s="16" t="n">
        <v>19.28</v>
      </c>
      <c r="P190" s="16" t="n">
        <v>19.28</v>
      </c>
      <c r="Q190" s="32">
        <f>G190+H190+I190+J190+K190+L190+M190+N190+O190+P190</f>
      </c>
      <c r="R190" s="13"/>
      <c r="S190" s="131"/>
      <c r="T190" s="13"/>
      <c r="U190" s="13"/>
      <c r="V190" s="13"/>
      <c r="W190" s="25"/>
      <c r="X190" s="26"/>
    </row>
    <row r="191" ht="15.0" customHeight="true" hidden="false">
      <c r="A191" s="131" t="s">
        <v>591</v>
      </c>
      <c r="B191" s="131"/>
      <c r="C191" s="136"/>
      <c r="D191" s="20" t="s">
        <v>941</v>
      </c>
      <c r="E191" s="11"/>
      <c r="F191" s="20" t="s">
        <v>1363</v>
      </c>
      <c r="G191" s="16" t="n">
        <v>22.28</v>
      </c>
      <c r="H191" s="16" t="n">
        <v>22.28</v>
      </c>
      <c r="I191" s="16" t="n">
        <v>22.28</v>
      </c>
      <c r="J191" s="16" t="n">
        <v>22.28</v>
      </c>
      <c r="K191" s="16" t="n">
        <v>22.28</v>
      </c>
      <c r="L191" s="16" t="n">
        <v>22.28</v>
      </c>
      <c r="M191" s="16" t="n">
        <v>22.28</v>
      </c>
      <c r="N191" s="16" t="n">
        <v>22.28</v>
      </c>
      <c r="O191" s="16" t="n">
        <v>22.28</v>
      </c>
      <c r="P191" s="16" t="n">
        <v>22.28</v>
      </c>
      <c r="Q191" s="32">
        <f>G191+H191+I191+J191+K191+L191+M191+N191+O191+P191</f>
      </c>
      <c r="R191" s="13"/>
      <c r="S191" s="131"/>
      <c r="T191" s="13"/>
      <c r="U191" s="13"/>
      <c r="V191" s="13"/>
      <c r="W191" s="25"/>
      <c r="X191" s="26"/>
    </row>
    <row r="192" ht="15.0" customHeight="true" hidden="false">
      <c r="A192" s="131" t="s">
        <v>591</v>
      </c>
      <c r="B192" s="131"/>
      <c r="C192" s="136"/>
      <c r="D192" s="20" t="s">
        <v>941</v>
      </c>
      <c r="E192" s="11"/>
      <c r="F192" s="20" t="s">
        <v>1364</v>
      </c>
      <c r="G192" s="16" t="n">
        <v>25.28</v>
      </c>
      <c r="H192" s="16" t="n">
        <v>25.28</v>
      </c>
      <c r="I192" s="16" t="n">
        <v>25.28</v>
      </c>
      <c r="J192" s="16" t="n">
        <v>25.28</v>
      </c>
      <c r="K192" s="16" t="n">
        <v>25.28</v>
      </c>
      <c r="L192" s="16" t="n">
        <v>25.28</v>
      </c>
      <c r="M192" s="16" t="n">
        <v>25.28</v>
      </c>
      <c r="N192" s="16" t="n">
        <v>25.28</v>
      </c>
      <c r="O192" s="16" t="n">
        <v>25.28</v>
      </c>
      <c r="P192" s="16" t="n">
        <v>25.28</v>
      </c>
      <c r="Q192" s="32">
        <f>G192+H192+I192+J192+K192+L192+M192+N192+O192+P192</f>
      </c>
      <c r="R192" s="13"/>
      <c r="S192" s="131"/>
      <c r="T192" s="13"/>
      <c r="U192" s="13"/>
      <c r="V192" s="13"/>
      <c r="W192" s="25"/>
      <c r="X192" s="26"/>
    </row>
    <row r="193" ht="15.0" customHeight="true" hidden="false">
      <c r="A193" s="131" t="s">
        <v>591</v>
      </c>
      <c r="B193" s="131"/>
      <c r="C193" s="136"/>
      <c r="D193" s="20" t="s">
        <v>941</v>
      </c>
      <c r="E193" s="11"/>
      <c r="F193" s="20" t="s">
        <v>1365</v>
      </c>
      <c r="G193" s="16" t="n">
        <v>28.28</v>
      </c>
      <c r="H193" s="16" t="n">
        <v>28.28</v>
      </c>
      <c r="I193" s="16" t="n">
        <v>28.28</v>
      </c>
      <c r="J193" s="16" t="n">
        <v>28.28</v>
      </c>
      <c r="K193" s="16" t="n">
        <v>28.28</v>
      </c>
      <c r="L193" s="16" t="n">
        <v>28.28</v>
      </c>
      <c r="M193" s="16" t="n">
        <v>28.28</v>
      </c>
      <c r="N193" s="16" t="n">
        <v>28.28</v>
      </c>
      <c r="O193" s="16" t="n">
        <v>28.28</v>
      </c>
      <c r="P193" s="16" t="n">
        <v>28.28</v>
      </c>
      <c r="Q193" s="32">
        <f>G193+H193+I193+J193+K193+L193+M193+N193+O193+P193</f>
      </c>
      <c r="R193" s="13"/>
      <c r="S193" s="131"/>
      <c r="T193" s="13"/>
      <c r="U193" s="13"/>
      <c r="V193" s="13"/>
      <c r="W193" s="25"/>
      <c r="X193" s="26"/>
    </row>
    <row r="194" ht="15.0" customHeight="true" hidden="false">
      <c r="A194" s="131" t="s">
        <v>591</v>
      </c>
      <c r="B194" s="131"/>
      <c r="C194" s="136"/>
      <c r="D194" s="20" t="s">
        <v>941</v>
      </c>
      <c r="E194" s="11"/>
      <c r="F194" s="20" t="s">
        <v>1366</v>
      </c>
      <c r="G194" s="16" t="n">
        <v>31.28</v>
      </c>
      <c r="H194" s="16" t="n">
        <v>31.28</v>
      </c>
      <c r="I194" s="16" t="n">
        <v>31.28</v>
      </c>
      <c r="J194" s="16" t="n">
        <v>31.28</v>
      </c>
      <c r="K194" s="16" t="n">
        <v>31.28</v>
      </c>
      <c r="L194" s="16" t="n">
        <v>31.28</v>
      </c>
      <c r="M194" s="16" t="n">
        <v>31.28</v>
      </c>
      <c r="N194" s="16" t="n">
        <v>31.28</v>
      </c>
      <c r="O194" s="16" t="n">
        <v>31.28</v>
      </c>
      <c r="P194" s="16" t="n">
        <v>31.28</v>
      </c>
      <c r="Q194" s="32">
        <f>G194+H194+I194+J194+K194+L194+M194+N194+O194+P194</f>
      </c>
      <c r="R194" s="13"/>
      <c r="S194" s="131"/>
      <c r="T194" s="13"/>
      <c r="U194" s="13"/>
      <c r="V194" s="13"/>
      <c r="W194" s="25"/>
      <c r="X194" s="26"/>
    </row>
    <row r="195" ht="15.0" customHeight="true" hidden="false">
      <c r="A195" s="131" t="s">
        <v>591</v>
      </c>
      <c r="B195" s="131"/>
      <c r="C195" s="136"/>
      <c r="D195" s="20" t="s">
        <v>941</v>
      </c>
      <c r="E195" s="11"/>
      <c r="F195" s="20" t="s">
        <v>1367</v>
      </c>
      <c r="G195" s="16" t="n">
        <v>34.28</v>
      </c>
      <c r="H195" s="16" t="n">
        <v>34.28</v>
      </c>
      <c r="I195" s="16" t="n">
        <v>34.28</v>
      </c>
      <c r="J195" s="16" t="n">
        <v>34.28</v>
      </c>
      <c r="K195" s="16" t="n">
        <v>34.28</v>
      </c>
      <c r="L195" s="16" t="n">
        <v>34.28</v>
      </c>
      <c r="M195" s="16" t="n">
        <v>34.28</v>
      </c>
      <c r="N195" s="16" t="n">
        <v>34.28</v>
      </c>
      <c r="O195" s="16" t="n">
        <v>34.28</v>
      </c>
      <c r="P195" s="16" t="n">
        <v>34.28</v>
      </c>
      <c r="Q195" s="32">
        <f>G195+H195+I195+J195+K195+L195+M195+N195+O195+P195</f>
      </c>
      <c r="R195" s="13"/>
      <c r="S195" s="131"/>
      <c r="T195" s="13"/>
      <c r="U195" s="13"/>
      <c r="V195" s="13"/>
      <c r="W195" s="25"/>
      <c r="X195" s="26"/>
    </row>
    <row r="196" ht="15.0" customHeight="true" hidden="false">
      <c r="A196" s="131" t="s">
        <v>591</v>
      </c>
      <c r="B196" s="131"/>
      <c r="C196" s="136"/>
      <c r="D196" s="20" t="s">
        <v>941</v>
      </c>
      <c r="E196" s="11"/>
      <c r="F196" s="20" t="s">
        <v>1368</v>
      </c>
      <c r="G196" s="16" t="n">
        <v>5.69</v>
      </c>
      <c r="H196" s="16" t="n">
        <v>9.86</v>
      </c>
      <c r="I196" s="16" t="n">
        <v>14.02</v>
      </c>
      <c r="J196" s="16" t="n">
        <v>18.19</v>
      </c>
      <c r="K196" s="16" t="n">
        <v>22.36</v>
      </c>
      <c r="L196" s="16" t="n">
        <v>26.52</v>
      </c>
      <c r="M196" s="16" t="n">
        <v>30.69</v>
      </c>
      <c r="N196" s="16" t="n">
        <v>34.86</v>
      </c>
      <c r="O196" s="16" t="n">
        <v>39.02</v>
      </c>
      <c r="P196" s="16" t="n">
        <v>43.19</v>
      </c>
      <c r="Q196" s="32">
        <f>G196+H196+I196+J196+K196+L196+M196+N196+O196+P196</f>
      </c>
      <c r="R196" s="13"/>
      <c r="S196" s="131"/>
      <c r="T196" s="13"/>
      <c r="U196" s="13"/>
      <c r="V196" s="13"/>
      <c r="W196" s="25"/>
      <c r="X196" s="26"/>
    </row>
    <row r="197" ht="15.0" customHeight="true" hidden="false">
      <c r="A197" s="131" t="s">
        <v>591</v>
      </c>
      <c r="B197" s="131"/>
      <c r="C197" s="136"/>
      <c r="D197" s="20" t="s">
        <v>941</v>
      </c>
      <c r="E197" s="11"/>
      <c r="F197" s="20" t="s">
        <v>1369</v>
      </c>
      <c r="G197" s="16" t="n">
        <v>37.28</v>
      </c>
      <c r="H197" s="16" t="n">
        <v>37.28</v>
      </c>
      <c r="I197" s="16" t="n">
        <v>37.28</v>
      </c>
      <c r="J197" s="16" t="n">
        <v>37.28</v>
      </c>
      <c r="K197" s="16" t="n">
        <v>37.28</v>
      </c>
      <c r="L197" s="16" t="n">
        <v>37.28</v>
      </c>
      <c r="M197" s="16" t="n">
        <v>37.28</v>
      </c>
      <c r="N197" s="16" t="n">
        <v>37.28</v>
      </c>
      <c r="O197" s="16" t="n">
        <v>37.28</v>
      </c>
      <c r="P197" s="16" t="n">
        <v>37.28</v>
      </c>
      <c r="Q197" s="32">
        <f>G197+H197+I197+J197+K197+L197+M197+N197+O197+P197</f>
      </c>
      <c r="R197" s="13"/>
      <c r="S197" s="131"/>
      <c r="T197" s="13"/>
      <c r="U197" s="13"/>
      <c r="V197" s="13"/>
      <c r="W197" s="25"/>
      <c r="X197" s="26"/>
    </row>
    <row r="198" spans="1:24" ht="15" customHeight="1">
      <c r="A198" s="131"/>
      <c r="B198" s="131"/>
      <c r="C198" s="131" t="s">
        <v>971</v>
      </c>
      <c r="D198" s="13"/>
      <c r="E198" s="157" t="s">
        <v>559</v>
      </c>
      <c r="F198" s="158"/>
      <c r="G198" s="158"/>
      <c r="H198" s="158"/>
      <c r="I198" s="158"/>
      <c r="J198" s="158"/>
      <c r="K198" s="158"/>
      <c r="L198" s="158"/>
      <c r="M198" s="158"/>
      <c r="N198" s="158"/>
      <c r="O198" s="158"/>
      <c r="P198" s="158"/>
      <c r="Q198" s="159"/>
      <c r="R198" s="13"/>
      <c r="S198" s="131"/>
      <c r="T198" s="13"/>
      <c r="U198" s="13"/>
      <c r="V198" s="13"/>
      <c r="W198" s="25"/>
      <c r="X198" s="26"/>
    </row>
    <row r="199" spans="1:24" ht="15" hidden="1" customHeight="1">
      <c r="A199" s="131"/>
      <c r="B199" s="131"/>
      <c r="C199" s="131" t="s">
        <v>974</v>
      </c>
      <c r="D199" s="131"/>
      <c r="E199" s="131"/>
      <c r="F199" s="131"/>
      <c r="G199" s="131"/>
      <c r="H199" s="131"/>
      <c r="I199" s="131"/>
      <c r="J199" s="131"/>
      <c r="K199" s="131"/>
      <c r="L199" s="131"/>
      <c r="M199" s="131"/>
      <c r="N199" s="131"/>
      <c r="O199" s="131"/>
      <c r="P199" s="131"/>
      <c r="Q199" s="131"/>
      <c r="R199" s="131"/>
      <c r="S199" s="131" t="s">
        <v>975</v>
      </c>
      <c r="T199" s="13"/>
      <c r="U199" s="13"/>
      <c r="V199" s="13"/>
      <c r="W199" s="25"/>
      <c r="X199" s="26"/>
    </row>
    <row r="200" spans="1:24" ht="15" hidden="1" customHeight="1">
      <c r="A200" s="13"/>
      <c r="B200" s="13"/>
      <c r="C200" s="13"/>
      <c r="D200" s="13"/>
      <c r="E200" s="13"/>
      <c r="F200" s="13"/>
      <c r="G200" s="13"/>
      <c r="H200" s="13"/>
      <c r="I200" s="13"/>
      <c r="J200" s="13"/>
      <c r="K200" s="13"/>
      <c r="L200" s="13"/>
      <c r="M200" s="13"/>
      <c r="N200" s="13"/>
      <c r="O200" s="13"/>
      <c r="P200" s="13"/>
      <c r="Q200" s="13"/>
      <c r="R200" s="13"/>
      <c r="S200" s="13"/>
      <c r="T200" s="25"/>
      <c r="U200" s="26"/>
    </row>
    <row r="201" spans="1:24" ht="15" hidden="1" customHeight="1">
      <c r="A201" s="131"/>
      <c r="B201" s="131"/>
      <c r="C201" s="131" t="s">
        <v>353</v>
      </c>
      <c r="D201" s="131"/>
      <c r="E201" s="131"/>
      <c r="F201" s="131"/>
      <c r="G201" s="131"/>
      <c r="H201" s="131"/>
      <c r="I201" s="131"/>
      <c r="J201" s="131"/>
      <c r="K201" s="131"/>
      <c r="L201" s="131"/>
      <c r="M201" s="131"/>
      <c r="N201" s="131"/>
      <c r="O201" s="131"/>
      <c r="P201" s="131"/>
      <c r="Q201" s="131"/>
      <c r="R201" s="131"/>
      <c r="S201" s="131"/>
      <c r="T201" s="13"/>
      <c r="U201" s="13"/>
      <c r="V201" s="13"/>
      <c r="W201" s="25"/>
      <c r="X201" s="26"/>
    </row>
    <row r="202" spans="1:24" ht="15" hidden="1" customHeight="1">
      <c r="A202" s="131"/>
      <c r="B202" s="131"/>
      <c r="C202" s="131"/>
      <c r="D202" s="131"/>
      <c r="E202" s="131"/>
      <c r="F202" s="131"/>
      <c r="G202" s="131"/>
      <c r="H202" s="131"/>
      <c r="I202" s="131"/>
      <c r="J202" s="131"/>
      <c r="K202" s="131"/>
      <c r="L202" s="131"/>
      <c r="M202" s="131"/>
      <c r="N202" s="131"/>
      <c r="O202" s="131"/>
      <c r="P202" s="131"/>
      <c r="Q202" s="131"/>
      <c r="R202" s="131"/>
      <c r="S202" s="131"/>
      <c r="T202" s="13"/>
      <c r="U202" s="13"/>
      <c r="V202" s="13"/>
      <c r="W202" s="25"/>
      <c r="X202" s="26"/>
    </row>
    <row r="203" spans="1:24" ht="15" hidden="1" customHeight="1">
      <c r="A203" s="131"/>
      <c r="B203" s="131"/>
      <c r="C203" s="131"/>
      <c r="D203" s="131" t="s">
        <v>327</v>
      </c>
      <c r="E203" s="131"/>
      <c r="F203" s="131"/>
      <c r="G203" s="131" t="s">
        <v>234</v>
      </c>
      <c r="H203" s="131" t="s">
        <v>235</v>
      </c>
      <c r="I203" s="131" t="s">
        <v>236</v>
      </c>
      <c r="J203" s="131" t="s">
        <v>237</v>
      </c>
      <c r="K203" s="131" t="s">
        <v>238</v>
      </c>
      <c r="L203" s="131" t="s">
        <v>239</v>
      </c>
      <c r="M203" s="131" t="s">
        <v>240</v>
      </c>
      <c r="N203" s="131" t="s">
        <v>241</v>
      </c>
      <c r="O203" s="131" t="s">
        <v>243</v>
      </c>
      <c r="P203" s="131" t="s">
        <v>244</v>
      </c>
      <c r="Q203" s="131" t="s">
        <v>245</v>
      </c>
      <c r="R203" s="131"/>
      <c r="S203" s="131"/>
      <c r="T203" s="13"/>
      <c r="U203" s="13"/>
      <c r="V203" s="13"/>
      <c r="W203" s="25"/>
      <c r="X203" s="26"/>
    </row>
    <row r="204" spans="1:24" ht="15" hidden="1" customHeight="1">
      <c r="A204" s="131"/>
      <c r="B204" s="131"/>
      <c r="C204" s="131" t="s">
        <v>972</v>
      </c>
      <c r="D204" s="131" t="s">
        <v>284</v>
      </c>
      <c r="E204" s="131" t="s">
        <v>976</v>
      </c>
      <c r="F204" s="131" t="s">
        <v>976</v>
      </c>
      <c r="G204" s="131"/>
      <c r="H204" s="131"/>
      <c r="I204" s="131"/>
      <c r="J204" s="131"/>
      <c r="K204" s="131"/>
      <c r="L204" s="131"/>
      <c r="M204" s="131"/>
      <c r="N204" s="131"/>
      <c r="O204" s="131"/>
      <c r="P204" s="131"/>
      <c r="Q204" s="131"/>
      <c r="R204" s="131" t="s">
        <v>971</v>
      </c>
      <c r="S204" s="131" t="s">
        <v>973</v>
      </c>
      <c r="T204" s="13"/>
      <c r="U204" s="13"/>
      <c r="V204" s="13"/>
      <c r="W204" s="25"/>
      <c r="X204" s="26"/>
    </row>
    <row r="205" spans="1:24" ht="15" hidden="1" customHeight="1">
      <c r="A205" s="131"/>
      <c r="B205" s="131"/>
      <c r="C205" s="131" t="s">
        <v>268</v>
      </c>
      <c r="D205" s="13"/>
      <c r="E205" s="13"/>
      <c r="F205" s="18" t="s">
        <v>267</v>
      </c>
      <c r="G205" s="19" t="s">
        <v>799</v>
      </c>
      <c r="H205" s="19" t="s">
        <v>799</v>
      </c>
      <c r="I205" s="19" t="s">
        <v>799</v>
      </c>
      <c r="J205" s="19" t="s">
        <v>799</v>
      </c>
      <c r="K205" s="19" t="s">
        <v>799</v>
      </c>
      <c r="L205" s="19" t="s">
        <v>799</v>
      </c>
      <c r="M205" s="19" t="s">
        <v>799</v>
      </c>
      <c r="N205" s="19" t="s">
        <v>799</v>
      </c>
      <c r="O205" s="19" t="s">
        <v>799</v>
      </c>
      <c r="P205" s="19" t="s">
        <v>799</v>
      </c>
      <c r="Q205" s="19" t="s">
        <v>799</v>
      </c>
      <c r="R205" s="13"/>
      <c r="S205" s="131"/>
      <c r="T205" s="13"/>
      <c r="U205" s="13"/>
      <c r="V205" s="13"/>
      <c r="W205" s="25"/>
      <c r="X205" s="26"/>
    </row>
    <row r="206" spans="1:24" ht="15" hidden="1" customHeight="1">
      <c r="A206" s="131"/>
      <c r="B206" s="131"/>
      <c r="C206" s="131" t="s">
        <v>971</v>
      </c>
      <c r="D206" s="13"/>
      <c r="E206" s="13"/>
      <c r="F206" s="13"/>
      <c r="G206" s="13"/>
      <c r="H206" s="13"/>
      <c r="I206" s="13"/>
      <c r="J206" s="13"/>
      <c r="K206" s="13"/>
      <c r="L206" s="13"/>
      <c r="M206" s="13"/>
      <c r="N206" s="13"/>
      <c r="O206" s="13"/>
      <c r="P206" s="13"/>
      <c r="Q206" s="13"/>
      <c r="R206" s="13"/>
      <c r="S206" s="131"/>
      <c r="T206" s="13"/>
      <c r="U206" s="13"/>
      <c r="V206" s="13"/>
      <c r="W206" s="25"/>
      <c r="X206" s="26"/>
    </row>
    <row r="207" spans="1:24">
      <c r="A207" s="131" t="s">
        <v>23</v>
      </c>
      <c r="B207" s="131"/>
      <c r="C207" s="131"/>
      <c r="D207" s="20" t="s">
        <v>941</v>
      </c>
      <c r="E207" s="30">
        <v>3</v>
      </c>
      <c r="F207" s="33" t="s">
        <v>308</v>
      </c>
      <c r="G207" s="32">
        <f>G126+G167</f>
        <v>0</v>
      </c>
      <c r="H207" s="32">
        <f>H126+H167</f>
        <v>0</v>
      </c>
      <c r="I207" s="32">
        <f t="shared" ref="I207:P207" si="14">I126+I167</f>
        <v>0</v>
      </c>
      <c r="J207" s="32">
        <f t="shared" si="14"/>
        <v>0</v>
      </c>
      <c r="K207" s="32">
        <f t="shared" si="14"/>
        <v>0</v>
      </c>
      <c r="L207" s="32">
        <f t="shared" si="14"/>
        <v>0</v>
      </c>
      <c r="M207" s="32">
        <f t="shared" si="14"/>
        <v>0</v>
      </c>
      <c r="N207" s="32">
        <f t="shared" si="14"/>
        <v>0</v>
      </c>
      <c r="O207" s="32">
        <f t="shared" si="14"/>
        <v>0</v>
      </c>
      <c r="P207" s="32">
        <f t="shared" si="14"/>
        <v>0</v>
      </c>
      <c r="Q207" s="32">
        <f>G207+H207+I207+J207+K207+L207+M207+N207+O207+P207</f>
        <v>0</v>
      </c>
      <c r="R207" s="13"/>
      <c r="S207" s="131"/>
      <c r="T207" s="13"/>
      <c r="U207" s="13"/>
      <c r="V207" s="13"/>
      <c r="W207" s="25"/>
      <c r="X207" s="26"/>
    </row>
    <row r="208" spans="1:24">
      <c r="A208" s="131" t="s">
        <v>114</v>
      </c>
      <c r="B208" s="131"/>
      <c r="C208" s="131"/>
      <c r="D208" s="20" t="s">
        <v>941</v>
      </c>
      <c r="E208" s="30">
        <v>4</v>
      </c>
      <c r="F208" s="33" t="s">
        <v>556</v>
      </c>
      <c r="G208" s="34" t="n">
        <v>1032.79</v>
      </c>
      <c r="H208" s="34" t="n">
        <v>1044.79</v>
      </c>
      <c r="I208" s="34" t="n">
        <v>1056.79</v>
      </c>
      <c r="J208" s="34" t="n">
        <v>1068.79</v>
      </c>
      <c r="K208" s="34" t="n">
        <v>1080.79</v>
      </c>
      <c r="L208" s="34" t="n">
        <v>1092.79</v>
      </c>
      <c r="M208" s="34" t="n">
        <v>1104.79</v>
      </c>
      <c r="N208" s="34" t="n">
        <v>1116.79</v>
      </c>
      <c r="O208" s="34" t="n">
        <v>1128.79</v>
      </c>
      <c r="P208" s="34" t="n">
        <v>1140.79</v>
      </c>
      <c r="Q208" s="32">
        <f>G208+H208+I208+J208+K208+L208+M208+N208+O208+P208</f>
        <v>0</v>
      </c>
      <c r="R208" s="13"/>
      <c r="S208" s="131"/>
      <c r="T208" s="13"/>
      <c r="U208" s="13"/>
      <c r="V208" s="13"/>
      <c r="W208" s="25"/>
      <c r="X208" s="26"/>
    </row>
    <row r="209" spans="1:24">
      <c r="A209" s="131" t="s">
        <v>24</v>
      </c>
      <c r="B209" s="131"/>
      <c r="C209" s="131"/>
      <c r="D209" s="20" t="s">
        <v>941</v>
      </c>
      <c r="E209" s="33"/>
      <c r="F209" s="31" t="s">
        <v>309</v>
      </c>
      <c r="G209" s="32">
        <f t="shared" ref="G209:Q209" si="15">G207-G109</f>
        <v>0</v>
      </c>
      <c r="H209" s="32">
        <f t="shared" si="15"/>
        <v>0</v>
      </c>
      <c r="I209" s="32">
        <f t="shared" si="15"/>
        <v>0</v>
      </c>
      <c r="J209" s="32">
        <f t="shared" si="15"/>
        <v>0</v>
      </c>
      <c r="K209" s="32">
        <f t="shared" si="15"/>
        <v>0</v>
      </c>
      <c r="L209" s="32">
        <f t="shared" si="15"/>
        <v>0</v>
      </c>
      <c r="M209" s="32">
        <f t="shared" si="15"/>
        <v>0</v>
      </c>
      <c r="N209" s="32">
        <f t="shared" si="15"/>
        <v>0</v>
      </c>
      <c r="O209" s="32">
        <f t="shared" si="15"/>
        <v>0</v>
      </c>
      <c r="P209" s="32">
        <f t="shared" si="15"/>
        <v>0</v>
      </c>
      <c r="Q209" s="32">
        <f t="shared" si="15"/>
        <v>0</v>
      </c>
      <c r="R209" s="13"/>
      <c r="S209" s="131"/>
      <c r="T209" s="13"/>
      <c r="U209" s="13"/>
      <c r="V209" s="13"/>
      <c r="W209" s="25"/>
      <c r="X209" s="26"/>
    </row>
    <row r="210" spans="1:24">
      <c r="A210" s="131"/>
      <c r="B210" s="131"/>
      <c r="C210" s="131"/>
      <c r="D210" s="20" t="s">
        <v>941</v>
      </c>
      <c r="E210" s="171" t="s">
        <v>330</v>
      </c>
      <c r="F210" s="172"/>
      <c r="G210" s="172"/>
      <c r="H210" s="172"/>
      <c r="I210" s="172"/>
      <c r="J210" s="172"/>
      <c r="K210" s="172"/>
      <c r="L210" s="172"/>
      <c r="M210" s="172"/>
      <c r="N210" s="172"/>
      <c r="O210" s="172"/>
      <c r="P210" s="172"/>
      <c r="Q210" s="173"/>
      <c r="R210" s="13"/>
      <c r="S210" s="131"/>
      <c r="T210" s="13"/>
      <c r="U210" s="13"/>
      <c r="V210" s="13"/>
      <c r="W210" s="25"/>
      <c r="X210" s="26"/>
    </row>
    <row r="211" spans="1:24">
      <c r="A211" s="131"/>
      <c r="B211" s="131"/>
      <c r="C211" s="131" t="s">
        <v>971</v>
      </c>
      <c r="D211" s="13"/>
      <c r="E211" s="13"/>
      <c r="F211" s="13"/>
      <c r="G211" s="13"/>
      <c r="H211" s="13"/>
      <c r="I211" s="13"/>
      <c r="J211" s="13"/>
      <c r="K211" s="13"/>
      <c r="L211" s="13"/>
      <c r="M211" s="13"/>
      <c r="N211" s="13"/>
      <c r="O211" s="13"/>
      <c r="P211" s="13"/>
      <c r="Q211" s="13"/>
      <c r="R211" s="13"/>
      <c r="S211" s="131"/>
      <c r="T211" s="13"/>
      <c r="U211" s="13"/>
      <c r="V211" s="13"/>
      <c r="W211" s="25"/>
      <c r="X211" s="26"/>
    </row>
    <row r="212" spans="1:24">
      <c r="A212" s="131"/>
      <c r="B212" s="131"/>
      <c r="C212" s="131" t="s">
        <v>974</v>
      </c>
      <c r="D212" s="131"/>
      <c r="E212" s="131"/>
      <c r="F212" s="131"/>
      <c r="G212" s="131"/>
      <c r="H212" s="131"/>
      <c r="I212" s="131"/>
      <c r="J212" s="131"/>
      <c r="K212" s="131"/>
      <c r="L212" s="131"/>
      <c r="M212" s="131"/>
      <c r="N212" s="131"/>
      <c r="O212" s="131"/>
      <c r="P212" s="131"/>
      <c r="Q212" s="131"/>
      <c r="R212" s="131"/>
      <c r="S212" s="131" t="s">
        <v>975</v>
      </c>
      <c r="T212" s="13"/>
      <c r="U212" s="13"/>
      <c r="V212" s="13"/>
      <c r="W212" s="25"/>
      <c r="X212" s="26"/>
    </row>
    <row r="213" spans="1:24">
      <c r="A213" s="13"/>
      <c r="B213" s="13"/>
      <c r="C213" s="13"/>
      <c r="D213" s="13"/>
      <c r="E213" s="13"/>
      <c r="F213" s="13"/>
      <c r="G213" s="13"/>
      <c r="H213" s="13"/>
      <c r="I213" s="13"/>
      <c r="J213" s="13"/>
      <c r="K213" s="13"/>
      <c r="L213" s="13"/>
      <c r="M213" s="13"/>
      <c r="N213" s="13"/>
      <c r="O213" s="13"/>
      <c r="P213" s="13"/>
      <c r="Q213" s="13"/>
      <c r="R213" s="13"/>
      <c r="S213" s="13"/>
      <c r="T213" s="25"/>
      <c r="U213" s="26"/>
    </row>
    <row r="214" spans="1:24">
      <c r="A214" s="13"/>
      <c r="B214" s="13"/>
      <c r="C214" s="13"/>
      <c r="D214" s="13"/>
      <c r="E214" s="13"/>
      <c r="F214" s="13"/>
      <c r="G214" s="13"/>
      <c r="H214" s="13"/>
      <c r="I214" s="13"/>
      <c r="J214" s="13"/>
      <c r="K214" s="13"/>
      <c r="L214" s="13"/>
      <c r="M214" s="13"/>
      <c r="N214" s="13"/>
      <c r="O214" s="13"/>
      <c r="P214" s="13"/>
      <c r="Q214" s="13"/>
      <c r="R214" s="13"/>
      <c r="S214" s="13"/>
      <c r="T214" s="25"/>
      <c r="U214" s="26"/>
    </row>
    <row r="215" spans="1:24">
      <c r="A215" s="25"/>
      <c r="B215" s="25"/>
      <c r="C215" s="25"/>
      <c r="D215" s="26"/>
      <c r="E215" s="26"/>
      <c r="F215" s="26"/>
      <c r="G215" s="26"/>
      <c r="H215" s="26"/>
      <c r="I215" s="26"/>
      <c r="J215" s="26"/>
      <c r="K215" s="26"/>
      <c r="L215" s="26"/>
      <c r="M215" s="26"/>
      <c r="N215" s="26"/>
      <c r="O215" s="26"/>
      <c r="P215" s="26"/>
      <c r="Q215" s="26"/>
      <c r="R215" s="26"/>
      <c r="S215" s="26"/>
      <c r="T215" s="26"/>
      <c r="U215" s="26"/>
    </row>
    <row r="216" spans="1:24" s="37" customFormat="1"/>
    <row r="217" spans="1:21" s="37" customFormat="1"/>
    <row r="218" spans="1:21" s="37" customFormat="1"/>
    <row r="219" spans="1:21" s="37" customFormat="1"/>
    <row r="220" spans="1:21" s="37" customFormat="1"/>
    <row r="221" spans="1:21" s="37" customFormat="1"/>
    <row r="222" spans="1:21" s="37" customFormat="1" ht="15" customHeight="1"/>
    <row r="223" spans="1:21" s="37" customFormat="1"/>
    <row r="224" spans="1:21" s="37" customFormat="1"/>
    <row r="225" spans="1:21" s="37" customFormat="1" ht="30" customHeight="1"/>
    <row r="226" spans="1:21" s="37" customFormat="1" ht="30" customHeight="1"/>
    <row r="227" spans="1:21" s="37" customFormat="1" ht="30" customHeight="1"/>
    <row r="228" spans="1:21" s="37" customFormat="1"/>
    <row r="229" spans="1:21" s="37" customFormat="1"/>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ht="30" customHeight="1">
      <c r="A232" s="25"/>
      <c r="B232" s="25"/>
      <c r="C232" s="25"/>
      <c r="D232" s="26"/>
      <c r="E232" s="26"/>
      <c r="F232" s="26"/>
      <c r="G232" s="26"/>
      <c r="H232" s="26"/>
      <c r="I232" s="26"/>
      <c r="J232" s="26"/>
      <c r="K232" s="26"/>
      <c r="L232" s="26"/>
      <c r="M232" s="26"/>
      <c r="N232" s="26"/>
      <c r="O232" s="26"/>
      <c r="P232" s="26"/>
      <c r="Q232" s="26"/>
      <c r="R232" s="26"/>
      <c r="S232" s="26"/>
      <c r="T232" s="26"/>
      <c r="U232" s="26"/>
    </row>
    <row r="233" spans="1:21" ht="14.25" customHeight="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row r="306" spans="1:21">
      <c r="A306" s="25"/>
      <c r="B306" s="25"/>
      <c r="C306" s="25"/>
      <c r="D306" s="26"/>
      <c r="E306" s="26"/>
      <c r="F306" s="26"/>
      <c r="G306" s="26"/>
      <c r="H306" s="26"/>
      <c r="I306" s="26"/>
      <c r="J306" s="26"/>
      <c r="K306" s="26"/>
      <c r="L306" s="26"/>
      <c r="M306" s="26"/>
      <c r="N306" s="26"/>
      <c r="O306" s="26"/>
      <c r="P306" s="26"/>
      <c r="Q306" s="26"/>
      <c r="R306" s="26"/>
      <c r="S306" s="26"/>
      <c r="T306" s="26"/>
      <c r="U306" s="26"/>
    </row>
    <row r="307" spans="1:21">
      <c r="A307" s="25"/>
      <c r="B307" s="25"/>
      <c r="C307" s="25"/>
      <c r="D307" s="26"/>
      <c r="E307" s="26"/>
      <c r="F307" s="26"/>
      <c r="G307" s="26"/>
      <c r="H307" s="26"/>
      <c r="I307" s="26"/>
      <c r="J307" s="26"/>
      <c r="K307" s="26"/>
      <c r="L307" s="26"/>
      <c r="M307" s="26"/>
      <c r="N307" s="26"/>
      <c r="O307" s="26"/>
      <c r="P307" s="26"/>
      <c r="Q307" s="26"/>
      <c r="R307" s="26"/>
      <c r="S307" s="26"/>
      <c r="T307" s="26"/>
      <c r="U307" s="26"/>
    </row>
    <row r="308" spans="1:21">
      <c r="A308" s="25"/>
      <c r="B308" s="25"/>
      <c r="C308" s="25"/>
      <c r="D308" s="26"/>
      <c r="E308" s="26"/>
      <c r="F308" s="26"/>
      <c r="G308" s="26"/>
      <c r="H308" s="26"/>
      <c r="I308" s="26"/>
      <c r="J308" s="26"/>
      <c r="K308" s="26"/>
      <c r="L308" s="26"/>
      <c r="M308" s="26"/>
      <c r="N308" s="26"/>
      <c r="O308" s="26"/>
      <c r="P308" s="26"/>
      <c r="Q308" s="26"/>
      <c r="R308" s="26"/>
      <c r="S308" s="26"/>
      <c r="T308" s="26"/>
      <c r="U308" s="26"/>
    </row>
    <row r="309" spans="1:21">
      <c r="A309" s="25"/>
      <c r="B309" s="25"/>
      <c r="C309" s="25"/>
      <c r="D309" s="26"/>
      <c r="E309" s="26"/>
      <c r="F309" s="26"/>
      <c r="G309" s="26"/>
      <c r="H309" s="26"/>
      <c r="I309" s="26"/>
      <c r="J309" s="26"/>
      <c r="K309" s="26"/>
      <c r="L309" s="26"/>
      <c r="M309" s="26"/>
      <c r="N309" s="26"/>
      <c r="O309" s="26"/>
      <c r="P309" s="26"/>
      <c r="Q309" s="26"/>
      <c r="R309" s="26"/>
      <c r="S309" s="26"/>
      <c r="T309" s="26"/>
      <c r="U309" s="26"/>
    </row>
    <row r="310" spans="1:21">
      <c r="A310" s="25"/>
      <c r="B310" s="25"/>
      <c r="C310" s="25"/>
      <c r="D310" s="26"/>
      <c r="E310" s="26"/>
      <c r="F310" s="26"/>
      <c r="G310" s="26"/>
      <c r="H310" s="26"/>
      <c r="I310" s="26"/>
      <c r="J310" s="26"/>
      <c r="K310" s="26"/>
      <c r="L310" s="26"/>
      <c r="M310" s="26"/>
      <c r="N310" s="26"/>
      <c r="O310" s="26"/>
      <c r="P310" s="26"/>
      <c r="Q310" s="26"/>
      <c r="R310" s="26"/>
      <c r="S310" s="26"/>
      <c r="T310" s="26"/>
      <c r="U310" s="26"/>
    </row>
    <row r="311" spans="1:21">
      <c r="A311" s="25"/>
      <c r="B311" s="25"/>
      <c r="C311" s="25"/>
      <c r="D311" s="26"/>
      <c r="E311" s="26"/>
      <c r="F311" s="26"/>
      <c r="G311" s="26"/>
      <c r="H311" s="26"/>
      <c r="I311" s="26"/>
      <c r="J311" s="26"/>
      <c r="K311" s="26"/>
      <c r="L311" s="26"/>
      <c r="M311" s="26"/>
      <c r="N311" s="26"/>
      <c r="O311" s="26"/>
      <c r="P311" s="26"/>
      <c r="Q311" s="26"/>
      <c r="R311" s="26"/>
      <c r="S311" s="26"/>
      <c r="T311" s="26"/>
      <c r="U311" s="26"/>
    </row>
    <row r="312" spans="1:21">
      <c r="A312" s="25"/>
      <c r="B312" s="25"/>
      <c r="C312" s="25"/>
      <c r="D312" s="26"/>
      <c r="E312" s="26"/>
      <c r="F312" s="26"/>
      <c r="G312" s="26"/>
      <c r="H312" s="26"/>
      <c r="I312" s="26"/>
      <c r="J312" s="26"/>
      <c r="K312" s="26"/>
      <c r="L312" s="26"/>
      <c r="M312" s="26"/>
      <c r="N312" s="26"/>
      <c r="O312" s="26"/>
      <c r="P312" s="26"/>
      <c r="Q312" s="26"/>
      <c r="R312" s="26"/>
      <c r="S312" s="26"/>
      <c r="T312" s="26"/>
      <c r="U312" s="26"/>
    </row>
    <row r="313" spans="1:21">
      <c r="A313" s="25"/>
      <c r="B313" s="25"/>
      <c r="C313" s="25"/>
      <c r="D313" s="26"/>
      <c r="E313" s="26"/>
      <c r="F313" s="26"/>
      <c r="G313" s="26"/>
      <c r="H313" s="26"/>
      <c r="I313" s="26"/>
      <c r="J313" s="26"/>
      <c r="K313" s="26"/>
      <c r="L313" s="26"/>
      <c r="M313" s="26"/>
      <c r="N313" s="26"/>
      <c r="O313" s="26"/>
      <c r="P313" s="26"/>
      <c r="Q313" s="26"/>
      <c r="R313" s="26"/>
      <c r="S313" s="26"/>
      <c r="T313" s="26"/>
      <c r="U313" s="26"/>
    </row>
    <row r="314" spans="1:21">
      <c r="A314" s="25"/>
      <c r="B314" s="25"/>
      <c r="C314" s="25"/>
      <c r="D314" s="26"/>
      <c r="E314" s="26"/>
      <c r="F314" s="26"/>
      <c r="G314" s="26"/>
      <c r="H314" s="26"/>
      <c r="I314" s="26"/>
      <c r="J314" s="26"/>
      <c r="K314" s="26"/>
      <c r="L314" s="26"/>
      <c r="M314" s="26"/>
      <c r="N314" s="26"/>
      <c r="O314" s="26"/>
      <c r="P314" s="26"/>
      <c r="Q314" s="26"/>
      <c r="R314" s="26"/>
      <c r="S314" s="26"/>
      <c r="T314" s="26"/>
      <c r="U314" s="26"/>
    </row>
    <row r="315" spans="1:21">
      <c r="A315" s="25"/>
      <c r="B315" s="25"/>
      <c r="C315" s="25"/>
      <c r="D315" s="26"/>
      <c r="E315" s="26"/>
      <c r="F315" s="26"/>
      <c r="G315" s="26"/>
      <c r="H315" s="26"/>
      <c r="I315" s="26"/>
      <c r="J315" s="26"/>
      <c r="K315" s="26"/>
      <c r="L315" s="26"/>
      <c r="M315" s="26"/>
      <c r="N315" s="26"/>
      <c r="O315" s="26"/>
      <c r="P315" s="26"/>
      <c r="Q315" s="26"/>
      <c r="R315" s="26"/>
      <c r="S315" s="26"/>
      <c r="T315" s="26"/>
      <c r="U315" s="26"/>
    </row>
    <row r="316" spans="1:21">
      <c r="A316" s="25"/>
      <c r="B316" s="25"/>
      <c r="C316" s="25"/>
      <c r="D316" s="26"/>
      <c r="E316" s="26"/>
      <c r="F316" s="26"/>
      <c r="G316" s="26"/>
      <c r="H316" s="26"/>
      <c r="I316" s="26"/>
      <c r="J316" s="26"/>
      <c r="K316" s="26"/>
      <c r="L316" s="26"/>
      <c r="M316" s="26"/>
      <c r="N316" s="26"/>
      <c r="O316" s="26"/>
      <c r="P316" s="26"/>
      <c r="Q316" s="26"/>
      <c r="R316" s="26"/>
      <c r="S316" s="26"/>
      <c r="T316" s="26"/>
      <c r="U316" s="26"/>
    </row>
    <row r="317" spans="1:21">
      <c r="A317" s="25"/>
      <c r="B317" s="25"/>
      <c r="C317" s="25"/>
      <c r="D317" s="26"/>
      <c r="E317" s="26"/>
      <c r="F317" s="26"/>
      <c r="G317" s="26"/>
      <c r="H317" s="26"/>
      <c r="I317" s="26"/>
      <c r="J317" s="26"/>
      <c r="K317" s="26"/>
      <c r="L317" s="26"/>
      <c r="M317" s="26"/>
      <c r="N317" s="26"/>
      <c r="O317" s="26"/>
      <c r="P317" s="26"/>
      <c r="Q317" s="26"/>
      <c r="R317" s="26"/>
      <c r="S317" s="26"/>
      <c r="T317" s="26"/>
      <c r="U317" s="26"/>
    </row>
    <row r="318" spans="1:21">
      <c r="A318" s="25"/>
      <c r="B318" s="25"/>
      <c r="C318" s="25"/>
      <c r="D318" s="26"/>
      <c r="E318" s="26"/>
      <c r="F318" s="26"/>
      <c r="G318" s="26"/>
      <c r="H318" s="26"/>
      <c r="I318" s="26"/>
      <c r="J318" s="26"/>
      <c r="K318" s="26"/>
      <c r="L318" s="26"/>
      <c r="M318" s="26"/>
      <c r="N318" s="26"/>
      <c r="O318" s="26"/>
      <c r="P318" s="26"/>
      <c r="Q318" s="26"/>
      <c r="R318" s="26"/>
      <c r="S318" s="26"/>
      <c r="T318" s="26"/>
      <c r="U318" s="26"/>
    </row>
    <row r="319" spans="1:21">
      <c r="A319" s="25"/>
      <c r="B319" s="25"/>
      <c r="C319" s="25"/>
      <c r="D319" s="26"/>
      <c r="E319" s="26"/>
      <c r="F319" s="26"/>
      <c r="G319" s="26"/>
      <c r="H319" s="26"/>
      <c r="I319" s="26"/>
      <c r="J319" s="26"/>
      <c r="K319" s="26"/>
      <c r="L319" s="26"/>
      <c r="M319" s="26"/>
      <c r="N319" s="26"/>
      <c r="O319" s="26"/>
      <c r="P319" s="26"/>
      <c r="Q319" s="26"/>
      <c r="R319" s="26"/>
      <c r="S319" s="26"/>
      <c r="T319" s="26"/>
      <c r="U319" s="26"/>
    </row>
    <row r="320" spans="1:21">
      <c r="A320" s="25"/>
      <c r="B320" s="25"/>
      <c r="C320" s="25"/>
      <c r="D320" s="26"/>
      <c r="E320" s="26"/>
      <c r="F320" s="26"/>
      <c r="G320" s="26"/>
      <c r="H320" s="26"/>
      <c r="I320" s="26"/>
      <c r="J320" s="26"/>
      <c r="K320" s="26"/>
      <c r="L320" s="26"/>
      <c r="M320" s="26"/>
      <c r="N320" s="26"/>
      <c r="O320" s="26"/>
      <c r="P320" s="26"/>
      <c r="Q320" s="26"/>
      <c r="R320" s="26"/>
      <c r="S320" s="26"/>
      <c r="T320" s="26"/>
      <c r="U320" s="26"/>
    </row>
    <row r="321" spans="1:21">
      <c r="A321" s="25"/>
      <c r="B321" s="25"/>
      <c r="C321" s="25"/>
      <c r="D321" s="26"/>
      <c r="E321" s="26"/>
      <c r="F321" s="26"/>
      <c r="G321" s="26"/>
      <c r="H321" s="26"/>
      <c r="I321" s="26"/>
      <c r="J321" s="26"/>
      <c r="K321" s="26"/>
      <c r="L321" s="26"/>
      <c r="M321" s="26"/>
      <c r="N321" s="26"/>
      <c r="O321" s="26"/>
      <c r="P321" s="26"/>
      <c r="Q321" s="26"/>
      <c r="R321" s="26"/>
      <c r="S321" s="26"/>
      <c r="T321" s="26"/>
      <c r="U321" s="26"/>
    </row>
    <row r="322" spans="1:21">
      <c r="A322" s="25"/>
      <c r="B322" s="25"/>
      <c r="C322" s="25"/>
      <c r="D322" s="26"/>
      <c r="E322" s="26"/>
      <c r="F322" s="26"/>
      <c r="G322" s="26"/>
      <c r="H322" s="26"/>
      <c r="I322" s="26"/>
      <c r="J322" s="26"/>
      <c r="K322" s="26"/>
      <c r="L322" s="26"/>
      <c r="M322" s="26"/>
      <c r="N322" s="26"/>
      <c r="O322" s="26"/>
      <c r="P322" s="26"/>
      <c r="Q322" s="26"/>
      <c r="R322" s="26"/>
      <c r="S322" s="26"/>
      <c r="T322" s="26"/>
      <c r="U322" s="26"/>
    </row>
    <row r="323" spans="1:21">
      <c r="A323" s="25"/>
      <c r="B323" s="25"/>
      <c r="C323" s="25"/>
      <c r="D323" s="26"/>
      <c r="E323" s="26"/>
      <c r="F323" s="26"/>
      <c r="G323" s="26"/>
      <c r="H323" s="26"/>
      <c r="I323" s="26"/>
      <c r="J323" s="26"/>
      <c r="K323" s="26"/>
      <c r="L323" s="26"/>
      <c r="M323" s="26"/>
      <c r="N323" s="26"/>
      <c r="O323" s="26"/>
      <c r="P323" s="26"/>
      <c r="Q323" s="26"/>
      <c r="R323" s="26"/>
      <c r="S323" s="26"/>
      <c r="T323" s="26"/>
      <c r="U323" s="26"/>
    </row>
    <row r="324" spans="1:21">
      <c r="A324" s="25"/>
      <c r="B324" s="25"/>
      <c r="C324" s="25"/>
      <c r="D324" s="26"/>
      <c r="E324" s="26"/>
      <c r="F324" s="26"/>
      <c r="G324" s="26"/>
      <c r="H324" s="26"/>
      <c r="I324" s="26"/>
      <c r="J324" s="26"/>
      <c r="K324" s="26"/>
      <c r="L324" s="26"/>
      <c r="M324" s="26"/>
      <c r="N324" s="26"/>
      <c r="O324" s="26"/>
      <c r="P324" s="26"/>
      <c r="Q324" s="26"/>
      <c r="R324" s="26"/>
      <c r="S324" s="26"/>
      <c r="T324" s="26"/>
      <c r="U324" s="26"/>
    </row>
    <row r="325" spans="1:21">
      <c r="A325" s="25"/>
      <c r="B325" s="25"/>
      <c r="C325" s="25"/>
      <c r="D325" s="26"/>
      <c r="E325" s="26"/>
      <c r="F325" s="26"/>
      <c r="G325" s="26"/>
      <c r="H325" s="26"/>
      <c r="I325" s="26"/>
      <c r="J325" s="26"/>
      <c r="K325" s="26"/>
      <c r="L325" s="26"/>
      <c r="M325" s="26"/>
      <c r="N325" s="26"/>
      <c r="O325" s="26"/>
      <c r="P325" s="26"/>
      <c r="Q325" s="26"/>
      <c r="R325" s="26"/>
      <c r="S325" s="26"/>
      <c r="T325" s="26"/>
      <c r="U325" s="26"/>
    </row>
    <row r="326" spans="1:21">
      <c r="A326" s="25"/>
      <c r="B326" s="25"/>
      <c r="C326" s="25"/>
      <c r="D326" s="26"/>
      <c r="E326" s="26"/>
      <c r="F326" s="26"/>
      <c r="G326" s="26"/>
      <c r="H326" s="26"/>
      <c r="I326" s="26"/>
      <c r="J326" s="26"/>
      <c r="K326" s="26"/>
      <c r="L326" s="26"/>
      <c r="M326" s="26"/>
      <c r="N326" s="26"/>
      <c r="O326" s="26"/>
      <c r="P326" s="26"/>
      <c r="Q326" s="26"/>
      <c r="R326" s="26"/>
      <c r="S326" s="26"/>
      <c r="T326" s="26"/>
      <c r="U326" s="26"/>
    </row>
    <row r="327" spans="1:21">
      <c r="A327" s="25"/>
      <c r="B327" s="25"/>
      <c r="C327" s="25"/>
      <c r="D327" s="26"/>
      <c r="E327" s="26"/>
      <c r="F327" s="26"/>
      <c r="G327" s="26"/>
      <c r="H327" s="26"/>
      <c r="I327" s="26"/>
      <c r="J327" s="26"/>
      <c r="K327" s="26"/>
      <c r="L327" s="26"/>
      <c r="M327" s="26"/>
      <c r="N327" s="26"/>
      <c r="O327" s="26"/>
      <c r="P327" s="26"/>
      <c r="Q327" s="26"/>
      <c r="R327" s="26"/>
      <c r="S327" s="26"/>
      <c r="T327" s="26"/>
      <c r="U327" s="26"/>
    </row>
    <row r="328" spans="1:21">
      <c r="A328" s="25"/>
      <c r="B328" s="25"/>
      <c r="C328" s="25"/>
      <c r="D328" s="26"/>
      <c r="E328" s="26"/>
      <c r="F328" s="26"/>
      <c r="G328" s="26"/>
      <c r="H328" s="26"/>
      <c r="I328" s="26"/>
      <c r="J328" s="26"/>
      <c r="K328" s="26"/>
      <c r="L328" s="26"/>
      <c r="M328" s="26"/>
      <c r="N328" s="26"/>
      <c r="O328" s="26"/>
      <c r="P328" s="26"/>
      <c r="Q328" s="26"/>
      <c r="R328" s="26"/>
      <c r="S328" s="26"/>
      <c r="T328" s="26"/>
      <c r="U328" s="26"/>
    </row>
    <row r="329" spans="1:21">
      <c r="A329" s="25"/>
      <c r="B329" s="25"/>
      <c r="C329" s="25"/>
      <c r="D329" s="26"/>
      <c r="E329" s="26"/>
      <c r="F329" s="26"/>
      <c r="G329" s="26"/>
      <c r="H329" s="26"/>
      <c r="I329" s="26"/>
      <c r="J329" s="26"/>
      <c r="K329" s="26"/>
      <c r="L329" s="26"/>
      <c r="M329" s="26"/>
      <c r="N329" s="26"/>
      <c r="O329" s="26"/>
      <c r="P329" s="26"/>
      <c r="Q329" s="26"/>
      <c r="R329" s="26"/>
      <c r="S329" s="26"/>
      <c r="T329" s="26"/>
      <c r="U329" s="26"/>
    </row>
    <row r="330" spans="1:21">
      <c r="A330" s="25"/>
      <c r="B330" s="25"/>
      <c r="C330" s="25"/>
      <c r="D330" s="26"/>
      <c r="E330" s="26"/>
      <c r="F330" s="26"/>
      <c r="G330" s="26"/>
      <c r="H330" s="26"/>
      <c r="I330" s="26"/>
      <c r="J330" s="26"/>
      <c r="K330" s="26"/>
      <c r="L330" s="26"/>
      <c r="M330" s="26"/>
      <c r="N330" s="26"/>
      <c r="O330" s="26"/>
      <c r="P330" s="26"/>
      <c r="Q330" s="26"/>
      <c r="R330" s="26"/>
      <c r="S330" s="26"/>
      <c r="T330" s="26"/>
      <c r="U330" s="26"/>
    </row>
    <row r="331" spans="1:21">
      <c r="A331" s="25"/>
      <c r="B331" s="25"/>
      <c r="C331" s="25"/>
      <c r="D331" s="26"/>
      <c r="E331" s="26"/>
      <c r="F331" s="26"/>
      <c r="G331" s="26"/>
      <c r="H331" s="26"/>
      <c r="I331" s="26"/>
      <c r="J331" s="26"/>
      <c r="K331" s="26"/>
      <c r="L331" s="26"/>
      <c r="M331" s="26"/>
      <c r="N331" s="26"/>
      <c r="O331" s="26"/>
      <c r="P331" s="26"/>
      <c r="Q331" s="26"/>
      <c r="R331" s="26"/>
      <c r="S331" s="26"/>
      <c r="T331" s="26"/>
      <c r="U331" s="26"/>
    </row>
    <row r="332" spans="1:21">
      <c r="A332" s="25"/>
      <c r="B332" s="25"/>
      <c r="C332" s="25"/>
      <c r="D332" s="26"/>
      <c r="E332" s="26"/>
      <c r="F332" s="26"/>
      <c r="G332" s="26"/>
      <c r="H332" s="26"/>
      <c r="I332" s="26"/>
      <c r="J332" s="26"/>
      <c r="K332" s="26"/>
      <c r="L332" s="26"/>
      <c r="M332" s="26"/>
      <c r="N332" s="26"/>
      <c r="O332" s="26"/>
      <c r="P332" s="26"/>
      <c r="Q332" s="26"/>
      <c r="R332" s="26"/>
      <c r="S332" s="26"/>
      <c r="T332" s="26"/>
      <c r="U332" s="26"/>
    </row>
    <row r="333" spans="1:21">
      <c r="A333" s="25"/>
      <c r="B333" s="25"/>
      <c r="C333" s="25"/>
      <c r="D333" s="26"/>
      <c r="E333" s="26"/>
      <c r="F333" s="26"/>
      <c r="G333" s="26"/>
      <c r="H333" s="26"/>
      <c r="I333" s="26"/>
      <c r="J333" s="26"/>
      <c r="K333" s="26"/>
      <c r="L333" s="26"/>
      <c r="M333" s="26"/>
      <c r="N333" s="26"/>
      <c r="O333" s="26"/>
      <c r="P333" s="26"/>
      <c r="Q333" s="26"/>
      <c r="R333" s="26"/>
      <c r="S333" s="26"/>
      <c r="T333" s="26"/>
      <c r="U333" s="26"/>
    </row>
    <row r="334" spans="1:21">
      <c r="A334" s="25"/>
      <c r="B334" s="25"/>
      <c r="C334" s="25"/>
      <c r="D334" s="26"/>
      <c r="E334" s="26"/>
      <c r="F334" s="26"/>
      <c r="G334" s="26"/>
      <c r="H334" s="26"/>
      <c r="I334" s="26"/>
      <c r="J334" s="26"/>
      <c r="K334" s="26"/>
      <c r="L334" s="26"/>
      <c r="M334" s="26"/>
      <c r="N334" s="26"/>
      <c r="O334" s="26"/>
      <c r="P334" s="26"/>
      <c r="Q334" s="26"/>
      <c r="R334" s="26"/>
      <c r="S334" s="26"/>
      <c r="T334" s="26"/>
      <c r="U334" s="26"/>
    </row>
    <row r="335" spans="1:21">
      <c r="A335" s="25"/>
      <c r="B335" s="25"/>
      <c r="C335" s="25"/>
      <c r="D335" s="26"/>
      <c r="E335" s="26"/>
      <c r="F335" s="26"/>
      <c r="G335" s="26"/>
      <c r="H335" s="26"/>
      <c r="I335" s="26"/>
      <c r="J335" s="26"/>
      <c r="K335" s="26"/>
      <c r="L335" s="26"/>
      <c r="M335" s="26"/>
      <c r="N335" s="26"/>
      <c r="O335" s="26"/>
      <c r="P335" s="26"/>
      <c r="Q335" s="26"/>
      <c r="R335" s="26"/>
      <c r="S335" s="26"/>
      <c r="T335" s="26"/>
      <c r="U335" s="26"/>
    </row>
    <row r="336" spans="1:21">
      <c r="A336" s="25"/>
      <c r="B336" s="25"/>
      <c r="C336" s="25"/>
      <c r="D336" s="26"/>
      <c r="E336" s="26"/>
      <c r="F336" s="26"/>
      <c r="G336" s="26"/>
      <c r="H336" s="26"/>
      <c r="I336" s="26"/>
      <c r="J336" s="26"/>
      <c r="K336" s="26"/>
      <c r="L336" s="26"/>
      <c r="M336" s="26"/>
      <c r="N336" s="26"/>
      <c r="O336" s="26"/>
      <c r="P336" s="26"/>
      <c r="Q336" s="26"/>
      <c r="R336" s="26"/>
      <c r="S336" s="26"/>
      <c r="T336" s="26"/>
      <c r="U336" s="26"/>
    </row>
    <row r="337" spans="1:21">
      <c r="A337" s="25"/>
      <c r="B337" s="25"/>
      <c r="C337" s="25"/>
      <c r="D337" s="26"/>
      <c r="E337" s="26"/>
      <c r="F337" s="26"/>
      <c r="G337" s="26"/>
      <c r="H337" s="26"/>
      <c r="I337" s="26"/>
      <c r="J337" s="26"/>
      <c r="K337" s="26"/>
      <c r="L337" s="26"/>
      <c r="M337" s="26"/>
      <c r="N337" s="26"/>
      <c r="O337" s="26"/>
      <c r="P337" s="26"/>
      <c r="Q337" s="26"/>
      <c r="R337" s="26"/>
      <c r="S337" s="26"/>
      <c r="T337" s="26"/>
      <c r="U337" s="26"/>
    </row>
    <row r="338" spans="1:21">
      <c r="A338" s="25"/>
      <c r="B338" s="25"/>
      <c r="C338" s="25"/>
      <c r="D338" s="26"/>
      <c r="E338" s="26"/>
      <c r="F338" s="26"/>
      <c r="G338" s="26"/>
      <c r="H338" s="26"/>
      <c r="I338" s="26"/>
      <c r="J338" s="26"/>
      <c r="K338" s="26"/>
      <c r="L338" s="26"/>
      <c r="M338" s="26"/>
      <c r="N338" s="26"/>
      <c r="O338" s="26"/>
      <c r="P338" s="26"/>
      <c r="Q338" s="26"/>
      <c r="R338" s="26"/>
      <c r="S338" s="26"/>
      <c r="T338" s="26"/>
      <c r="U338" s="26"/>
    </row>
    <row r="339" spans="1:21">
      <c r="A339" s="25"/>
      <c r="B339" s="25"/>
      <c r="C339" s="25"/>
      <c r="D339" s="26"/>
      <c r="E339" s="26"/>
      <c r="F339" s="26"/>
      <c r="G339" s="26"/>
      <c r="H339" s="26"/>
      <c r="I339" s="26"/>
      <c r="J339" s="26"/>
      <c r="K339" s="26"/>
      <c r="L339" s="26"/>
      <c r="M339" s="26"/>
      <c r="N339" s="26"/>
      <c r="O339" s="26"/>
      <c r="P339" s="26"/>
      <c r="Q339" s="26"/>
      <c r="R339" s="26"/>
      <c r="S339" s="26"/>
      <c r="T339" s="26"/>
      <c r="U339" s="26"/>
    </row>
    <row r="340" spans="1:21">
      <c r="A340" s="25"/>
      <c r="B340" s="25"/>
      <c r="C340" s="25"/>
      <c r="D340" s="26"/>
      <c r="E340" s="26"/>
      <c r="F340" s="26"/>
      <c r="G340" s="26"/>
      <c r="H340" s="26"/>
      <c r="I340" s="26"/>
      <c r="J340" s="26"/>
      <c r="K340" s="26"/>
      <c r="L340" s="26"/>
      <c r="M340" s="26"/>
      <c r="N340" s="26"/>
      <c r="O340" s="26"/>
      <c r="P340" s="26"/>
      <c r="Q340" s="26"/>
      <c r="R340" s="26"/>
      <c r="S340" s="26"/>
      <c r="T340" s="26"/>
      <c r="U340" s="26"/>
    </row>
    <row r="341" spans="1:21">
      <c r="A341" s="25"/>
      <c r="B341" s="25"/>
      <c r="C341" s="25"/>
      <c r="D341" s="26"/>
      <c r="E341" s="26"/>
      <c r="F341" s="26"/>
      <c r="G341" s="26"/>
      <c r="H341" s="26"/>
      <c r="I341" s="26"/>
      <c r="J341" s="26"/>
      <c r="K341" s="26"/>
      <c r="L341" s="26"/>
      <c r="M341" s="26"/>
      <c r="N341" s="26"/>
      <c r="O341" s="26"/>
      <c r="P341" s="26"/>
      <c r="Q341" s="26"/>
      <c r="R341" s="26"/>
      <c r="S341" s="26"/>
      <c r="T341" s="26"/>
      <c r="U341" s="26"/>
    </row>
    <row r="342" spans="1:21">
      <c r="A342" s="25"/>
      <c r="B342" s="25"/>
      <c r="C342" s="25"/>
      <c r="D342" s="26"/>
      <c r="E342" s="26"/>
      <c r="F342" s="26"/>
      <c r="G342" s="26"/>
      <c r="H342" s="26"/>
      <c r="I342" s="26"/>
      <c r="J342" s="26"/>
      <c r="K342" s="26"/>
      <c r="L342" s="26"/>
      <c r="M342" s="26"/>
      <c r="N342" s="26"/>
      <c r="O342" s="26"/>
      <c r="P342" s="26"/>
      <c r="Q342" s="26"/>
      <c r="R342" s="26"/>
      <c r="S342" s="26"/>
      <c r="T342" s="26"/>
      <c r="U342" s="26"/>
    </row>
    <row r="343" spans="1:21">
      <c r="A343" s="25"/>
      <c r="B343" s="25"/>
      <c r="C343" s="25"/>
      <c r="D343" s="26"/>
      <c r="E343" s="26"/>
      <c r="F343" s="26"/>
      <c r="G343" s="26"/>
      <c r="H343" s="26"/>
      <c r="I343" s="26"/>
      <c r="J343" s="26"/>
      <c r="K343" s="26"/>
      <c r="L343" s="26"/>
      <c r="M343" s="26"/>
      <c r="N343" s="26"/>
      <c r="O343" s="26"/>
      <c r="P343" s="26"/>
      <c r="Q343" s="26"/>
      <c r="R343" s="26"/>
      <c r="S343" s="26"/>
      <c r="T343" s="26"/>
      <c r="U343" s="26"/>
    </row>
    <row r="344" spans="1:21">
      <c r="A344" s="25"/>
      <c r="B344" s="25"/>
      <c r="C344" s="25"/>
      <c r="D344" s="26"/>
      <c r="E344" s="26"/>
      <c r="F344" s="26"/>
      <c r="G344" s="26"/>
      <c r="H344" s="26"/>
      <c r="I344" s="26"/>
      <c r="J344" s="26"/>
      <c r="K344" s="26"/>
      <c r="L344" s="26"/>
      <c r="M344" s="26"/>
      <c r="N344" s="26"/>
      <c r="O344" s="26"/>
      <c r="P344" s="26"/>
      <c r="Q344" s="26"/>
      <c r="R344" s="26"/>
      <c r="S344" s="26"/>
      <c r="T344" s="26"/>
      <c r="U344" s="26"/>
    </row>
    <row r="345" spans="1:21">
      <c r="A345" s="25"/>
      <c r="B345" s="25"/>
      <c r="C345" s="25"/>
      <c r="D345" s="26"/>
      <c r="E345" s="26"/>
      <c r="F345" s="26"/>
      <c r="G345" s="26"/>
      <c r="H345" s="26"/>
      <c r="I345" s="26"/>
      <c r="J345" s="26"/>
      <c r="K345" s="26"/>
      <c r="L345" s="26"/>
      <c r="M345" s="26"/>
      <c r="N345" s="26"/>
      <c r="O345" s="26"/>
      <c r="P345" s="26"/>
      <c r="Q345" s="26"/>
      <c r="R345" s="26"/>
      <c r="S345" s="26"/>
      <c r="T345" s="26"/>
      <c r="U345" s="26"/>
    </row>
  </sheetData>
  <sheetProtection password="A44A" sheet="1" objects="1" scenarios="1"/>
  <mergeCells count="22">
    <mergeCell ref="D1:Q1"/>
    <mergeCell ref="E10:I10"/>
    <mergeCell ref="E11:I11"/>
    <mergeCell ref="E13:F13"/>
    <mergeCell ref="E32:E41"/>
    <mergeCell ref="E14:F14"/>
    <mergeCell ref="G14:I14"/>
    <mergeCell ref="G13:I13"/>
    <mergeCell ref="E15:I15"/>
    <mergeCell ref="E26:Q26"/>
    <mergeCell ref="E27:Q27"/>
    <mergeCell ref="E62:Q62"/>
    <mergeCell ref="E72:E79"/>
    <mergeCell ref="E100:Q100"/>
    <mergeCell ref="E127:E135"/>
    <mergeCell ref="E111:Q111"/>
    <mergeCell ref="E112:Q112"/>
    <mergeCell ref="E172:E176"/>
    <mergeCell ref="E168:E171"/>
    <mergeCell ref="E156:Q156"/>
    <mergeCell ref="E210:Q210"/>
    <mergeCell ref="E198:Q198"/>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xl/worksheets/sheet13.xml><?xml version="1.0" encoding="utf-8"?>
<worksheet xmlns="http://schemas.openxmlformats.org/spreadsheetml/2006/main" xmlns:r="http://schemas.openxmlformats.org/officeDocument/2006/relationships">
  <sheetPr codeName="Sheet12"/>
  <dimension ref="A1:X305"/>
  <sheetViews>
    <sheetView windowProtection="1" showGridLines="0" topLeftCell="E1" workbookViewId="0">
      <selection sqref="A1:C1048576"/>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921</v>
      </c>
      <c r="B1" s="13"/>
      <c r="C1" s="13"/>
      <c r="D1" s="148" t="s">
        <v>372</v>
      </c>
      <c r="E1" s="148"/>
      <c r="F1" s="148"/>
      <c r="G1" s="148"/>
      <c r="H1" s="148"/>
      <c r="I1" s="148"/>
      <c r="J1" s="148"/>
      <c r="K1" s="148"/>
      <c r="L1" s="148"/>
      <c r="M1" s="148"/>
      <c r="N1" s="148"/>
      <c r="O1" s="148"/>
      <c r="P1" s="148"/>
      <c r="Q1" s="148"/>
    </row>
    <row r="2" spans="1:21" ht="27.95" hidden="1" customHeight="1">
      <c r="A2"/>
      <c r="B2"/>
      <c r="C2"/>
    </row>
    <row r="3" spans="1:21" hidden="1">
      <c r="A3" s="13"/>
      <c r="B3" s="13"/>
      <c r="C3" s="13"/>
      <c r="F3" s="43"/>
      <c r="G3" s="21"/>
      <c r="I3" s="21"/>
    </row>
    <row r="4" spans="1:21">
      <c r="A4" s="13"/>
      <c r="B4" s="13"/>
      <c r="C4" s="13"/>
    </row>
    <row r="5" spans="1:21">
      <c r="A5" s="13"/>
      <c r="B5" s="13"/>
      <c r="C5" s="13"/>
      <c r="G5" s="96" t="s">
        <v>1116</v>
      </c>
    </row>
    <row r="6" spans="1:21" ht="15" customHeight="1">
      <c r="A6" s="131"/>
      <c r="B6" s="131"/>
      <c r="C6" s="133" t="s">
        <v>333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327</v>
      </c>
      <c r="E8" s="131"/>
      <c r="F8" s="131"/>
      <c r="G8" s="131"/>
      <c r="H8" s="131"/>
      <c r="I8" s="131"/>
      <c r="J8" s="131"/>
      <c r="K8" s="131"/>
      <c r="L8" s="26"/>
      <c r="M8" s="26"/>
      <c r="N8" s="26"/>
      <c r="O8" s="26"/>
      <c r="P8" s="26"/>
      <c r="Q8" s="26"/>
      <c r="R8" s="26"/>
      <c r="S8" s="26"/>
      <c r="T8" s="26"/>
      <c r="U8" s="26"/>
    </row>
    <row r="9" spans="1:21" ht="15" hidden="1" customHeight="1">
      <c r="A9" s="131"/>
      <c r="B9" s="131"/>
      <c r="C9" s="131" t="s">
        <v>972</v>
      </c>
      <c r="D9" s="131" t="s">
        <v>284</v>
      </c>
      <c r="E9" s="131" t="s">
        <v>976</v>
      </c>
      <c r="F9" s="131" t="s">
        <v>976</v>
      </c>
      <c r="G9" s="131"/>
      <c r="H9" s="131"/>
      <c r="I9" s="131"/>
      <c r="J9" s="131" t="s">
        <v>971</v>
      </c>
      <c r="K9" s="131" t="s">
        <v>973</v>
      </c>
      <c r="L9" s="26"/>
      <c r="M9" s="26"/>
      <c r="N9" s="26"/>
      <c r="O9" s="26"/>
      <c r="P9" s="26"/>
      <c r="Q9" s="26"/>
      <c r="R9" s="26"/>
      <c r="S9" s="26"/>
      <c r="T9" s="26"/>
      <c r="U9" s="26"/>
    </row>
    <row r="10" spans="1:21">
      <c r="A10" s="131"/>
      <c r="B10" s="131"/>
      <c r="C10" s="131" t="s">
        <v>976</v>
      </c>
      <c r="D10" s="25"/>
      <c r="E10" s="174" t="s">
        <v>321</v>
      </c>
      <c r="F10" s="175"/>
      <c r="G10" s="175"/>
      <c r="H10" s="175"/>
      <c r="I10" s="176"/>
      <c r="J10" s="25"/>
      <c r="K10" s="131"/>
      <c r="L10" s="26"/>
      <c r="M10" s="26"/>
      <c r="N10" s="26"/>
      <c r="O10" s="26"/>
      <c r="P10" s="26"/>
      <c r="Q10" s="26"/>
      <c r="R10" s="26"/>
      <c r="S10" s="26"/>
      <c r="T10" s="26"/>
      <c r="U10" s="26"/>
    </row>
    <row r="11" spans="1:21">
      <c r="A11" s="131"/>
      <c r="B11" s="131"/>
      <c r="C11" s="131" t="s">
        <v>976</v>
      </c>
      <c r="D11" s="25"/>
      <c r="E11" s="171" t="str">
        <f>CONCATENATE("Selected Unit : ",D13)</f>
        <v>JPY</v>
      </c>
      <c r="F11" s="172" t="s">
        <v>1186</v>
      </c>
      <c r="G11" s="172" t="s">
        <v>1186</v>
      </c>
      <c r="H11" s="172" t="s">
        <v>1186</v>
      </c>
      <c r="I11" s="173" t="s">
        <v>1186</v>
      </c>
      <c r="J11" s="25"/>
      <c r="K11" s="131"/>
      <c r="L11" s="26"/>
      <c r="M11" s="26"/>
      <c r="N11" s="26"/>
      <c r="O11" s="26"/>
      <c r="P11" s="26"/>
      <c r="Q11" s="26"/>
      <c r="R11" s="26"/>
      <c r="S11" s="26"/>
      <c r="T11" s="26"/>
      <c r="U11" s="26"/>
    </row>
    <row r="12" spans="1:21">
      <c r="A12" s="131"/>
      <c r="B12" s="131"/>
      <c r="C12" s="131" t="s">
        <v>971</v>
      </c>
      <c r="D12" s="25"/>
      <c r="E12" s="25"/>
      <c r="F12" s="26"/>
      <c r="G12" s="26"/>
      <c r="H12" s="26"/>
      <c r="I12" s="26"/>
      <c r="J12" s="26"/>
      <c r="K12" s="131"/>
      <c r="L12" s="26"/>
      <c r="M12" s="26"/>
      <c r="N12" s="26"/>
      <c r="O12" s="26"/>
      <c r="P12" s="26"/>
      <c r="Q12" s="26"/>
      <c r="R12" s="26"/>
      <c r="S12" s="26"/>
      <c r="T12" s="26"/>
      <c r="U12" s="26"/>
    </row>
    <row r="13" spans="1:21" ht="15" customHeight="1">
      <c r="A13" s="131" t="s">
        <v>318</v>
      </c>
      <c r="B13" s="131"/>
      <c r="C13" s="131"/>
      <c r="D13" s="28" t="s">
        <v>764</v>
      </c>
      <c r="E13" s="174" t="s">
        <v>314</v>
      </c>
      <c r="F13" s="176"/>
      <c r="G13" s="184" t="str">
        <f>StartUp!D17</f>
        <v>AEBC</v>
      </c>
      <c r="H13" s="185"/>
      <c r="I13" s="186"/>
      <c r="J13" s="26"/>
      <c r="K13" s="131"/>
      <c r="L13" s="26"/>
      <c r="M13" s="26"/>
      <c r="N13" s="26"/>
      <c r="O13" s="26"/>
      <c r="P13" s="26"/>
      <c r="Q13" s="26"/>
      <c r="R13" s="26"/>
      <c r="S13" s="26"/>
      <c r="T13" s="26"/>
      <c r="U13" s="26"/>
    </row>
    <row r="14" spans="1:21">
      <c r="A14" s="131" t="s">
        <v>320</v>
      </c>
      <c r="B14" s="131"/>
      <c r="C14" s="131"/>
      <c r="D14" s="28" t="s">
        <v>764</v>
      </c>
      <c r="E14" s="174" t="s">
        <v>315</v>
      </c>
      <c r="F14" s="176"/>
      <c r="G14" s="181" t="str">
        <f>StartUp!G9</f>
        <v>31-Mar-2015</v>
      </c>
      <c r="H14" s="182"/>
      <c r="I14" s="183"/>
      <c r="J14" s="26"/>
      <c r="K14" s="131"/>
      <c r="L14" s="26"/>
      <c r="M14" s="26"/>
      <c r="N14" s="26"/>
      <c r="O14" s="26"/>
      <c r="P14" s="26"/>
      <c r="Q14" s="26"/>
      <c r="R14" s="26"/>
      <c r="S14" s="26"/>
      <c r="T14" s="26"/>
      <c r="U14" s="26"/>
    </row>
    <row r="15" spans="1:21">
      <c r="A15" s="131"/>
      <c r="B15" s="131"/>
      <c r="C15" s="131"/>
      <c r="D15" s="48" t="s">
        <v>764</v>
      </c>
      <c r="E15" s="187" t="str">
        <f>CONCATENATE("Note: Enter only ",StartUp!D23," digits after decimal.")</f>
        <v>Note: Enter only 2 digits after decimal.</v>
      </c>
      <c r="F15" s="187"/>
      <c r="G15" s="187"/>
      <c r="H15" s="187"/>
      <c r="I15" s="187"/>
      <c r="J15" s="26"/>
      <c r="K15" s="131"/>
      <c r="L15" s="26"/>
      <c r="M15" s="26"/>
      <c r="N15" s="26"/>
      <c r="O15" s="26"/>
      <c r="P15" s="26"/>
      <c r="Q15" s="26"/>
      <c r="R15" s="26"/>
      <c r="S15" s="26"/>
      <c r="T15" s="26"/>
      <c r="U15" s="26"/>
    </row>
    <row r="16" spans="1:21">
      <c r="A16" s="131"/>
      <c r="B16" s="131"/>
      <c r="C16" s="131" t="s">
        <v>971</v>
      </c>
      <c r="D16" s="25"/>
      <c r="E16" s="25"/>
      <c r="F16" s="26"/>
      <c r="G16" s="26"/>
      <c r="H16" s="26"/>
      <c r="I16" s="26"/>
      <c r="J16" s="26"/>
      <c r="K16" s="131"/>
      <c r="L16" s="26"/>
      <c r="M16" s="26"/>
      <c r="N16" s="26"/>
      <c r="O16" s="26"/>
      <c r="P16" s="26"/>
      <c r="Q16" s="26"/>
      <c r="R16" s="26"/>
      <c r="S16" s="26"/>
      <c r="T16" s="26"/>
      <c r="U16" s="26"/>
    </row>
    <row r="17" spans="1:21">
      <c r="A17" s="131"/>
      <c r="B17" s="131"/>
      <c r="C17" s="131" t="s">
        <v>974</v>
      </c>
      <c r="D17" s="131"/>
      <c r="E17" s="131"/>
      <c r="F17" s="131"/>
      <c r="G17" s="131"/>
      <c r="H17" s="131"/>
      <c r="I17" s="131"/>
      <c r="J17" s="131"/>
      <c r="K17" s="131" t="s">
        <v>975</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334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327</v>
      </c>
      <c r="E23" s="131"/>
      <c r="F23" s="131"/>
      <c r="G23" s="131" t="s">
        <v>234</v>
      </c>
      <c r="H23" s="131" t="s">
        <v>235</v>
      </c>
      <c r="I23" s="131" t="s">
        <v>236</v>
      </c>
      <c r="J23" s="131" t="s">
        <v>237</v>
      </c>
      <c r="K23" s="131" t="s">
        <v>238</v>
      </c>
      <c r="L23" s="131" t="s">
        <v>239</v>
      </c>
      <c r="M23" s="131" t="s">
        <v>240</v>
      </c>
      <c r="N23" s="131" t="s">
        <v>241</v>
      </c>
      <c r="O23" s="131" t="s">
        <v>243</v>
      </c>
      <c r="P23" s="131" t="s">
        <v>244</v>
      </c>
      <c r="Q23" s="131" t="s">
        <v>245</v>
      </c>
      <c r="R23" s="131"/>
      <c r="S23" s="131"/>
      <c r="T23" s="25"/>
      <c r="U23" s="26"/>
    </row>
    <row r="24" spans="1:21" ht="15" hidden="1" customHeight="1">
      <c r="A24" s="131"/>
      <c r="B24" s="131"/>
      <c r="C24" s="131" t="s">
        <v>972</v>
      </c>
      <c r="D24" s="131" t="s">
        <v>284</v>
      </c>
      <c r="E24" s="131" t="s">
        <v>976</v>
      </c>
      <c r="F24" s="131" t="s">
        <v>976</v>
      </c>
      <c r="G24" s="131"/>
      <c r="H24" s="131"/>
      <c r="I24" s="131"/>
      <c r="J24" s="131"/>
      <c r="K24" s="131"/>
      <c r="L24" s="131"/>
      <c r="M24" s="131"/>
      <c r="N24" s="131"/>
      <c r="O24" s="131"/>
      <c r="P24" s="131"/>
      <c r="Q24" s="131"/>
      <c r="R24" s="131" t="s">
        <v>971</v>
      </c>
      <c r="S24" s="131" t="s">
        <v>973</v>
      </c>
      <c r="T24" s="25"/>
      <c r="U24" s="26"/>
    </row>
    <row r="25" spans="1:21" ht="15" hidden="1" customHeight="1">
      <c r="A25" s="131"/>
      <c r="B25" s="131"/>
      <c r="C25" s="131" t="s">
        <v>268</v>
      </c>
      <c r="D25" s="13"/>
      <c r="E25" s="13"/>
      <c r="F25" s="18" t="s">
        <v>267</v>
      </c>
      <c r="G25" s="19" t="s">
        <v>799</v>
      </c>
      <c r="H25" s="19" t="s">
        <v>799</v>
      </c>
      <c r="I25" s="19" t="s">
        <v>799</v>
      </c>
      <c r="J25" s="19" t="s">
        <v>799</v>
      </c>
      <c r="K25" s="19" t="s">
        <v>799</v>
      </c>
      <c r="L25" s="19" t="s">
        <v>799</v>
      </c>
      <c r="M25" s="19" t="s">
        <v>799</v>
      </c>
      <c r="N25" s="19" t="s">
        <v>799</v>
      </c>
      <c r="O25" s="19" t="s">
        <v>799</v>
      </c>
      <c r="P25" s="19" t="s">
        <v>799</v>
      </c>
      <c r="Q25" s="19" t="s">
        <v>799</v>
      </c>
      <c r="R25" s="13"/>
      <c r="S25" s="131"/>
      <c r="T25" s="25"/>
      <c r="U25" s="26"/>
    </row>
    <row r="26" spans="1:21" ht="30" customHeight="1">
      <c r="A26" s="131"/>
      <c r="B26" s="131"/>
      <c r="C26" s="131" t="s">
        <v>976</v>
      </c>
      <c r="D26" s="25"/>
      <c r="E26" s="188" t="s">
        <v>657</v>
      </c>
      <c r="F26" s="189"/>
      <c r="G26" s="189"/>
      <c r="H26" s="189"/>
      <c r="I26" s="189"/>
      <c r="J26" s="189"/>
      <c r="K26" s="189"/>
      <c r="L26" s="189"/>
      <c r="M26" s="189"/>
      <c r="N26" s="189"/>
      <c r="O26" s="189"/>
      <c r="P26" s="189"/>
      <c r="Q26" s="190"/>
      <c r="R26" s="27"/>
      <c r="S26" s="131"/>
      <c r="T26" s="25"/>
      <c r="U26" s="26"/>
    </row>
    <row r="27" spans="1:21">
      <c r="A27" s="131"/>
      <c r="B27" s="131"/>
      <c r="C27" s="131" t="s">
        <v>976</v>
      </c>
      <c r="D27" s="25"/>
      <c r="E27" s="191" t="str">
        <f>CONCATENATE("Amount in ",IF(D13="","foreign currency",D13)," in Million")</f>
        <v>Amount in JPY in Million</v>
      </c>
      <c r="F27" s="192"/>
      <c r="G27" s="192"/>
      <c r="H27" s="192"/>
      <c r="I27" s="192"/>
      <c r="J27" s="192"/>
      <c r="K27" s="192"/>
      <c r="L27" s="192"/>
      <c r="M27" s="192"/>
      <c r="N27" s="192"/>
      <c r="O27" s="192"/>
      <c r="P27" s="192"/>
      <c r="Q27" s="193"/>
      <c r="R27" s="27"/>
      <c r="S27" s="131"/>
      <c r="T27" s="25"/>
      <c r="U27" s="26"/>
    </row>
    <row r="28" spans="1:21" ht="45">
      <c r="A28" s="131"/>
      <c r="B28" s="131"/>
      <c r="C28" s="131" t="s">
        <v>976</v>
      </c>
      <c r="D28" s="25"/>
      <c r="E28" s="29"/>
      <c r="F28" s="29" t="s">
        <v>45</v>
      </c>
      <c r="G28" s="29" t="s">
        <v>46</v>
      </c>
      <c r="H28" s="29" t="s">
        <v>47</v>
      </c>
      <c r="I28" s="29" t="s">
        <v>48</v>
      </c>
      <c r="J28" s="29" t="s">
        <v>49</v>
      </c>
      <c r="K28" s="29" t="s">
        <v>50</v>
      </c>
      <c r="L28" s="29" t="s">
        <v>282</v>
      </c>
      <c r="M28" s="29" t="s">
        <v>51</v>
      </c>
      <c r="N28" s="29" t="s">
        <v>52</v>
      </c>
      <c r="O28" s="29" t="s">
        <v>101</v>
      </c>
      <c r="P28" s="29" t="s">
        <v>54</v>
      </c>
      <c r="Q28" s="29" t="s">
        <v>1023</v>
      </c>
      <c r="R28" s="26"/>
      <c r="S28" s="131"/>
      <c r="T28" s="25"/>
      <c r="U28" s="26"/>
    </row>
    <row r="29" spans="1:21">
      <c r="A29" s="131"/>
      <c r="B29" s="131"/>
      <c r="C29" s="131" t="s">
        <v>976</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971</v>
      </c>
      <c r="D30" s="25"/>
      <c r="E30" s="25"/>
      <c r="F30" s="26"/>
      <c r="G30" s="26"/>
      <c r="H30" s="26"/>
      <c r="I30" s="26"/>
      <c r="J30" s="26"/>
      <c r="K30" s="26"/>
      <c r="L30" s="26"/>
      <c r="M30" s="26"/>
      <c r="N30" s="26"/>
      <c r="O30" s="26"/>
      <c r="P30" s="26"/>
      <c r="Q30" s="26"/>
      <c r="R30" s="26"/>
      <c r="S30" s="131"/>
      <c r="T30" s="25"/>
      <c r="U30" s="26"/>
    </row>
    <row r="31" spans="1:21">
      <c r="A31" s="131" t="s">
        <v>335</v>
      </c>
      <c r="B31" s="131"/>
      <c r="C31" s="131"/>
      <c r="D31" s="28" t="s">
        <v>764</v>
      </c>
      <c r="E31" s="30">
        <v>1</v>
      </c>
      <c r="F31" s="31" t="s">
        <v>269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336</v>
      </c>
      <c r="B32" s="131"/>
      <c r="C32" s="131"/>
      <c r="D32" s="28" t="s">
        <v>764</v>
      </c>
      <c r="E32" s="177"/>
      <c r="F32" s="33" t="s">
        <v>270</v>
      </c>
      <c r="G32" s="34" t="n">
        <v>109.28</v>
      </c>
      <c r="H32" s="34" t="n">
        <v>110.78</v>
      </c>
      <c r="I32" s="34" t="n">
        <v>112.28</v>
      </c>
      <c r="J32" s="34" t="n">
        <v>113.78</v>
      </c>
      <c r="K32" s="34" t="n">
        <v>115.28</v>
      </c>
      <c r="L32" s="34" t="n">
        <v>116.78</v>
      </c>
      <c r="M32" s="34" t="n">
        <v>118.28</v>
      </c>
      <c r="N32" s="34" t="n">
        <v>119.78</v>
      </c>
      <c r="O32" s="34" t="n">
        <v>121.28</v>
      </c>
      <c r="P32" s="34" t="n">
        <v>122.78</v>
      </c>
      <c r="Q32" s="32">
        <f t="shared" si="1"/>
        <v>0</v>
      </c>
      <c r="R32" s="26"/>
      <c r="S32" s="131"/>
      <c r="T32" s="25"/>
      <c r="U32" s="26"/>
    </row>
    <row r="33" spans="1:21">
      <c r="A33" s="131" t="s">
        <v>337</v>
      </c>
      <c r="B33" s="131"/>
      <c r="C33" s="131"/>
      <c r="D33" s="28" t="s">
        <v>764</v>
      </c>
      <c r="E33" s="178"/>
      <c r="F33" s="33" t="s">
        <v>271</v>
      </c>
      <c r="G33" s="34" t="n">
        <v>116.48</v>
      </c>
      <c r="H33" s="34" t="n">
        <v>118.08</v>
      </c>
      <c r="I33" s="34" t="n">
        <v>119.68</v>
      </c>
      <c r="J33" s="34" t="n">
        <v>121.28</v>
      </c>
      <c r="K33" s="34" t="n">
        <v>122.88</v>
      </c>
      <c r="L33" s="34" t="n">
        <v>124.48</v>
      </c>
      <c r="M33" s="34" t="n">
        <v>126.08</v>
      </c>
      <c r="N33" s="34" t="n">
        <v>127.68</v>
      </c>
      <c r="O33" s="34" t="n">
        <v>129.28</v>
      </c>
      <c r="P33" s="34" t="n">
        <v>130.88</v>
      </c>
      <c r="Q33" s="32">
        <f t="shared" si="1"/>
        <v>0</v>
      </c>
      <c r="R33" s="26"/>
      <c r="S33" s="131"/>
      <c r="T33" s="25"/>
      <c r="U33" s="26"/>
    </row>
    <row r="34" spans="1:21">
      <c r="A34" s="131" t="s">
        <v>338</v>
      </c>
      <c r="B34" s="131"/>
      <c r="C34" s="131"/>
      <c r="D34" s="28" t="s">
        <v>764</v>
      </c>
      <c r="E34" s="178"/>
      <c r="F34" s="33" t="s">
        <v>272</v>
      </c>
      <c r="G34" s="34" t="n">
        <v>123.68</v>
      </c>
      <c r="H34" s="34" t="n">
        <v>125.38</v>
      </c>
      <c r="I34" s="34" t="n">
        <v>127.08</v>
      </c>
      <c r="J34" s="34" t="n">
        <v>128.78</v>
      </c>
      <c r="K34" s="34" t="n">
        <v>130.48</v>
      </c>
      <c r="L34" s="34" t="n">
        <v>132.18</v>
      </c>
      <c r="M34" s="34" t="n">
        <v>133.88</v>
      </c>
      <c r="N34" s="34" t="n">
        <v>135.58</v>
      </c>
      <c r="O34" s="34" t="n">
        <v>137.28</v>
      </c>
      <c r="P34" s="34" t="n">
        <v>138.98</v>
      </c>
      <c r="Q34" s="32">
        <f t="shared" si="1"/>
        <v>0</v>
      </c>
      <c r="R34" s="26"/>
      <c r="S34" s="131"/>
      <c r="T34" s="25"/>
      <c r="U34" s="26"/>
    </row>
    <row r="35" spans="1:21">
      <c r="A35" s="131" t="s">
        <v>339</v>
      </c>
      <c r="B35" s="131"/>
      <c r="C35" s="131"/>
      <c r="D35" s="28" t="s">
        <v>764</v>
      </c>
      <c r="E35" s="178"/>
      <c r="F35" s="33" t="s">
        <v>276</v>
      </c>
      <c r="G35" s="34" t="n">
        <v>130.88</v>
      </c>
      <c r="H35" s="34" t="n">
        <v>132.68</v>
      </c>
      <c r="I35" s="34" t="n">
        <v>134.48</v>
      </c>
      <c r="J35" s="34" t="n">
        <v>136.28</v>
      </c>
      <c r="K35" s="34" t="n">
        <v>138.08</v>
      </c>
      <c r="L35" s="34" t="n">
        <v>139.88</v>
      </c>
      <c r="M35" s="34" t="n">
        <v>141.68</v>
      </c>
      <c r="N35" s="34" t="n">
        <v>143.48</v>
      </c>
      <c r="O35" s="34" t="n">
        <v>145.28</v>
      </c>
      <c r="P35" s="34" t="n">
        <v>147.08</v>
      </c>
      <c r="Q35" s="32">
        <f t="shared" si="1"/>
        <v>0</v>
      </c>
      <c r="R35" s="26"/>
      <c r="S35" s="131"/>
      <c r="T35" s="25"/>
      <c r="U35" s="26"/>
    </row>
    <row r="36" spans="1:21" ht="30">
      <c r="A36" s="131" t="s">
        <v>561</v>
      </c>
      <c r="B36" s="131"/>
      <c r="C36" s="131"/>
      <c r="D36" s="28" t="s">
        <v>764</v>
      </c>
      <c r="E36" s="178"/>
      <c r="F36" s="33" t="s">
        <v>277</v>
      </c>
      <c r="G36" s="34" t="n">
        <v>130.88</v>
      </c>
      <c r="H36" s="34" t="n">
        <v>132.68</v>
      </c>
      <c r="I36" s="34" t="n">
        <v>134.48</v>
      </c>
      <c r="J36" s="34" t="n">
        <v>136.28</v>
      </c>
      <c r="K36" s="34" t="n">
        <v>138.08</v>
      </c>
      <c r="L36" s="34" t="n">
        <v>139.88</v>
      </c>
      <c r="M36" s="34" t="n">
        <v>141.68</v>
      </c>
      <c r="N36" s="34" t="n">
        <v>143.48</v>
      </c>
      <c r="O36" s="34" t="n">
        <v>145.28</v>
      </c>
      <c r="P36" s="34" t="n">
        <v>147.08</v>
      </c>
      <c r="Q36" s="32">
        <f t="shared" si="1"/>
        <v>0</v>
      </c>
      <c r="R36" s="26"/>
      <c r="S36" s="131"/>
      <c r="T36" s="25"/>
      <c r="U36" s="26"/>
    </row>
    <row r="37" spans="1:21" ht="30">
      <c r="A37" s="131" t="s">
        <v>564</v>
      </c>
      <c r="B37" s="131"/>
      <c r="C37" s="131"/>
      <c r="D37" s="28" t="s">
        <v>764</v>
      </c>
      <c r="E37" s="178"/>
      <c r="F37" s="33" t="s">
        <v>278</v>
      </c>
      <c r="G37" s="34" t="n">
        <v>138.08</v>
      </c>
      <c r="H37" s="34" t="n">
        <v>139.98</v>
      </c>
      <c r="I37" s="34" t="n">
        <v>141.88</v>
      </c>
      <c r="J37" s="34" t="n">
        <v>143.78</v>
      </c>
      <c r="K37" s="34" t="n">
        <v>145.68</v>
      </c>
      <c r="L37" s="34" t="n">
        <v>147.58</v>
      </c>
      <c r="M37" s="34" t="n">
        <v>149.48</v>
      </c>
      <c r="N37" s="34" t="n">
        <v>151.38</v>
      </c>
      <c r="O37" s="34" t="n">
        <v>153.28</v>
      </c>
      <c r="P37" s="34" t="n">
        <v>155.18</v>
      </c>
      <c r="Q37" s="32">
        <f t="shared" si="1"/>
        <v>0</v>
      </c>
      <c r="R37" s="26"/>
      <c r="S37" s="131"/>
      <c r="T37" s="25"/>
      <c r="U37" s="26"/>
    </row>
    <row r="38" spans="1:21">
      <c r="A38" s="131" t="s">
        <v>340</v>
      </c>
      <c r="B38" s="131"/>
      <c r="C38" s="131"/>
      <c r="D38" s="28" t="s">
        <v>764</v>
      </c>
      <c r="E38" s="178"/>
      <c r="F38" s="33" t="s">
        <v>279</v>
      </c>
      <c r="G38" s="34" t="n">
        <v>145.28</v>
      </c>
      <c r="H38" s="34" t="n">
        <v>147.28</v>
      </c>
      <c r="I38" s="34" t="n">
        <v>149.28</v>
      </c>
      <c r="J38" s="34" t="n">
        <v>151.28</v>
      </c>
      <c r="K38" s="34" t="n">
        <v>153.28</v>
      </c>
      <c r="L38" s="34" t="n">
        <v>155.28</v>
      </c>
      <c r="M38" s="34" t="n">
        <v>157.28</v>
      </c>
      <c r="N38" s="34" t="n">
        <v>159.28</v>
      </c>
      <c r="O38" s="34" t="n">
        <v>161.28</v>
      </c>
      <c r="P38" s="34" t="n">
        <v>163.28</v>
      </c>
      <c r="Q38" s="32">
        <f t="shared" si="1"/>
        <v>0</v>
      </c>
      <c r="R38" s="26"/>
      <c r="S38" s="131"/>
      <c r="T38" s="25"/>
      <c r="U38" s="26"/>
    </row>
    <row r="39" spans="1:21">
      <c r="A39" s="131" t="s">
        <v>341</v>
      </c>
      <c r="B39" s="131"/>
      <c r="C39" s="131"/>
      <c r="D39" s="28" t="s">
        <v>764</v>
      </c>
      <c r="E39" s="178"/>
      <c r="F39" s="33" t="s">
        <v>280</v>
      </c>
      <c r="G39" s="34" t="n">
        <v>152.48</v>
      </c>
      <c r="H39" s="34" t="n">
        <v>154.58</v>
      </c>
      <c r="I39" s="34" t="n">
        <v>156.68</v>
      </c>
      <c r="J39" s="34" t="n">
        <v>158.78</v>
      </c>
      <c r="K39" s="34" t="n">
        <v>160.88</v>
      </c>
      <c r="L39" s="34" t="n">
        <v>162.98</v>
      </c>
      <c r="M39" s="34" t="n">
        <v>165.08</v>
      </c>
      <c r="N39" s="34" t="n">
        <v>167.18</v>
      </c>
      <c r="O39" s="34" t="n">
        <v>169.28</v>
      </c>
      <c r="P39" s="34" t="n">
        <v>171.38</v>
      </c>
      <c r="Q39" s="32">
        <f t="shared" si="1"/>
        <v>0</v>
      </c>
      <c r="R39" s="26"/>
      <c r="S39" s="131"/>
      <c r="T39" s="25"/>
      <c r="U39" s="26"/>
    </row>
    <row r="40" spans="1:21">
      <c r="A40" s="131" t="s">
        <v>342</v>
      </c>
      <c r="B40" s="131"/>
      <c r="C40" s="131"/>
      <c r="D40" s="28" t="s">
        <v>764</v>
      </c>
      <c r="E40" s="178"/>
      <c r="F40" s="33" t="s">
        <v>281</v>
      </c>
      <c r="G40" s="34" t="n">
        <v>159.68</v>
      </c>
      <c r="H40" s="34" t="n">
        <v>161.88</v>
      </c>
      <c r="I40" s="34" t="n">
        <v>164.08</v>
      </c>
      <c r="J40" s="34" t="n">
        <v>166.28</v>
      </c>
      <c r="K40" s="34" t="n">
        <v>168.48</v>
      </c>
      <c r="L40" s="34" t="n">
        <v>170.68</v>
      </c>
      <c r="M40" s="34" t="n">
        <v>172.88</v>
      </c>
      <c r="N40" s="34" t="n">
        <v>175.08</v>
      </c>
      <c r="O40" s="34" t="n">
        <v>177.28</v>
      </c>
      <c r="P40" s="34" t="n">
        <v>179.48</v>
      </c>
      <c r="Q40" s="32">
        <f t="shared" si="1"/>
        <v>0</v>
      </c>
      <c r="R40" s="26"/>
      <c r="S40" s="131"/>
      <c r="T40" s="25"/>
      <c r="U40" s="26"/>
    </row>
    <row r="41" spans="1:21">
      <c r="A41" s="131" t="s">
        <v>344</v>
      </c>
      <c r="B41" s="131"/>
      <c r="C41" s="131"/>
      <c r="D41" s="28" t="s">
        <v>764</v>
      </c>
      <c r="E41" s="179"/>
      <c r="F41" s="33" t="s">
        <v>283</v>
      </c>
      <c r="G41" s="32">
        <f t="shared" ref="G41:P41" si="2">SUM(G51:G62)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971</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974</v>
      </c>
      <c r="D43" s="131"/>
      <c r="E43" s="134"/>
      <c r="F43" s="131"/>
      <c r="G43" s="131"/>
      <c r="H43" s="131"/>
      <c r="I43" s="131"/>
      <c r="J43" s="131"/>
      <c r="K43" s="131"/>
      <c r="L43" s="131"/>
      <c r="M43" s="131"/>
      <c r="N43" s="131"/>
      <c r="O43" s="131"/>
      <c r="P43" s="131"/>
      <c r="Q43" s="131"/>
      <c r="R43" s="131"/>
      <c r="S43" s="131" t="s">
        <v>975</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343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327</v>
      </c>
      <c r="E47" s="134"/>
      <c r="F47" s="131" t="s">
        <v>456</v>
      </c>
      <c r="G47" s="131" t="s">
        <v>234</v>
      </c>
      <c r="H47" s="131" t="s">
        <v>235</v>
      </c>
      <c r="I47" s="131" t="s">
        <v>236</v>
      </c>
      <c r="J47" s="131" t="s">
        <v>237</v>
      </c>
      <c r="K47" s="131" t="s">
        <v>238</v>
      </c>
      <c r="L47" s="131" t="s">
        <v>239</v>
      </c>
      <c r="M47" s="131" t="s">
        <v>240</v>
      </c>
      <c r="N47" s="131" t="s">
        <v>241</v>
      </c>
      <c r="O47" s="131" t="s">
        <v>243</v>
      </c>
      <c r="P47" s="131" t="s">
        <v>244</v>
      </c>
      <c r="Q47" s="131" t="s">
        <v>245</v>
      </c>
      <c r="R47" s="131"/>
      <c r="S47" s="131"/>
      <c r="T47" s="25"/>
      <c r="U47" s="26"/>
    </row>
    <row r="48" spans="1:21" ht="15" hidden="1" customHeight="1">
      <c r="A48" s="131"/>
      <c r="B48" s="131"/>
      <c r="C48" s="131" t="s">
        <v>972</v>
      </c>
      <c r="D48" s="131" t="s">
        <v>284</v>
      </c>
      <c r="E48" s="134" t="s">
        <v>976</v>
      </c>
      <c r="F48" s="131" t="s">
        <v>284</v>
      </c>
      <c r="G48" s="131"/>
      <c r="H48" s="131"/>
      <c r="I48" s="131"/>
      <c r="J48" s="131"/>
      <c r="K48" s="131"/>
      <c r="L48" s="131"/>
      <c r="M48" s="131"/>
      <c r="N48" s="131"/>
      <c r="O48" s="131"/>
      <c r="P48" s="131"/>
      <c r="Q48" s="131"/>
      <c r="R48" s="131" t="s">
        <v>971</v>
      </c>
      <c r="S48" s="131" t="s">
        <v>973</v>
      </c>
      <c r="T48" s="25"/>
      <c r="U48" s="26"/>
    </row>
    <row r="49" spans="1:21" ht="15" hidden="1" customHeight="1">
      <c r="A49" s="131"/>
      <c r="B49" s="131"/>
      <c r="C49" s="131" t="s">
        <v>268</v>
      </c>
      <c r="D49" s="13"/>
      <c r="E49" s="23"/>
      <c r="F49" s="18" t="s">
        <v>267</v>
      </c>
      <c r="G49" s="19" t="s">
        <v>799</v>
      </c>
      <c r="H49" s="19" t="s">
        <v>799</v>
      </c>
      <c r="I49" s="19" t="s">
        <v>799</v>
      </c>
      <c r="J49" s="19" t="s">
        <v>799</v>
      </c>
      <c r="K49" s="19" t="s">
        <v>799</v>
      </c>
      <c r="L49" s="19" t="s">
        <v>799</v>
      </c>
      <c r="M49" s="19" t="s">
        <v>799</v>
      </c>
      <c r="N49" s="19" t="s">
        <v>799</v>
      </c>
      <c r="O49" s="19" t="s">
        <v>799</v>
      </c>
      <c r="P49" s="19" t="s">
        <v>799</v>
      </c>
      <c r="Q49" s="19" t="s">
        <v>799</v>
      </c>
      <c r="R49" s="13"/>
      <c r="S49" s="131"/>
      <c r="T49" s="25"/>
      <c r="U49" s="26"/>
    </row>
    <row r="50" spans="1:21" ht="15" hidden="1" customHeight="1">
      <c r="A50" s="131"/>
      <c r="B50" s="131"/>
      <c r="C50" s="131" t="s">
        <v>971</v>
      </c>
      <c r="D50" s="25"/>
      <c r="E50" s="35"/>
      <c r="F50" s="26"/>
      <c r="G50" s="26"/>
      <c r="H50" s="26"/>
      <c r="I50" s="26"/>
      <c r="J50" s="26"/>
      <c r="K50" s="26"/>
      <c r="L50" s="26"/>
      <c r="M50" s="26"/>
      <c r="N50" s="26"/>
      <c r="O50" s="26"/>
      <c r="P50" s="26"/>
      <c r="Q50" s="26"/>
      <c r="R50" s="26"/>
      <c r="S50" s="131"/>
      <c r="T50" s="25"/>
      <c r="U50" s="26"/>
    </row>
    <row r="51" spans="1:21">
      <c r="A51" s="131" t="s">
        <v>344</v>
      </c>
      <c r="B51" s="131"/>
      <c r="C51" s="131"/>
      <c r="D51" s="28" t="s">
        <v>764</v>
      </c>
      <c r="E51" s="30"/>
      <c r="F51" s="28" t="s">
        <v>1383</v>
      </c>
      <c r="G51" s="34" t="n">
        <v>73.28</v>
      </c>
      <c r="H51" s="34" t="n">
        <v>74.28</v>
      </c>
      <c r="I51" s="34" t="n">
        <v>75.28</v>
      </c>
      <c r="J51" s="34" t="n">
        <v>76.28</v>
      </c>
      <c r="K51" s="34" t="n">
        <v>77.28</v>
      </c>
      <c r="L51" s="34" t="n">
        <v>78.28</v>
      </c>
      <c r="M51" s="34" t="n">
        <v>79.28</v>
      </c>
      <c r="N51" s="34" t="n">
        <v>80.28</v>
      </c>
      <c r="O51" s="34" t="n">
        <v>81.28</v>
      </c>
      <c r="P51" s="34" t="n">
        <v>82.28</v>
      </c>
      <c r="Q51" s="32">
        <f>G51+H51+I51+J51+K51+L51+M51+N51+O51+P51</f>
        <v>0</v>
      </c>
      <c r="R51" s="26"/>
      <c r="S51" s="131"/>
      <c r="T51" s="25"/>
      <c r="U51" s="26"/>
    </row>
    <row r="52" ht="15.0" customHeight="true" hidden="false">
      <c r="A52" s="131" t="s">
        <v>344</v>
      </c>
      <c r="B52" s="131"/>
      <c r="C52" s="131"/>
      <c r="D52" s="28" t="s">
        <v>764</v>
      </c>
      <c r="E52" s="30"/>
      <c r="F52" s="28" t="s">
        <v>1379</v>
      </c>
      <c r="G52" s="34" t="n">
        <v>123.68</v>
      </c>
      <c r="H52" s="34" t="n">
        <v>125.38</v>
      </c>
      <c r="I52" s="34" t="n">
        <v>127.08</v>
      </c>
      <c r="J52" s="34" t="n">
        <v>128.78</v>
      </c>
      <c r="K52" s="34" t="n">
        <v>130.48</v>
      </c>
      <c r="L52" s="34" t="n">
        <v>132.18</v>
      </c>
      <c r="M52" s="34" t="n">
        <v>133.88</v>
      </c>
      <c r="N52" s="34" t="n">
        <v>135.58</v>
      </c>
      <c r="O52" s="34" t="n">
        <v>137.28</v>
      </c>
      <c r="P52" s="34" t="n">
        <v>138.98</v>
      </c>
      <c r="Q52" s="32">
        <f>G52+H52+I52+J52+K52+L52+M52+N52+O52+P52</f>
      </c>
      <c r="R52" s="26"/>
      <c r="S52" s="131"/>
      <c r="T52" s="25"/>
      <c r="U52" s="26"/>
    </row>
    <row r="53" ht="15.0" customHeight="true" hidden="false">
      <c r="A53" s="131" t="s">
        <v>344</v>
      </c>
      <c r="B53" s="131"/>
      <c r="C53" s="131"/>
      <c r="D53" s="28" t="s">
        <v>764</v>
      </c>
      <c r="E53" s="30"/>
      <c r="F53" s="28" t="s">
        <v>1380</v>
      </c>
      <c r="G53" s="34" t="n">
        <v>130.88</v>
      </c>
      <c r="H53" s="34" t="n">
        <v>132.68</v>
      </c>
      <c r="I53" s="34" t="n">
        <v>134.48</v>
      </c>
      <c r="J53" s="34" t="n">
        <v>136.28</v>
      </c>
      <c r="K53" s="34" t="n">
        <v>138.08</v>
      </c>
      <c r="L53" s="34" t="n">
        <v>139.88</v>
      </c>
      <c r="M53" s="34" t="n">
        <v>141.68</v>
      </c>
      <c r="N53" s="34" t="n">
        <v>143.48</v>
      </c>
      <c r="O53" s="34" t="n">
        <v>145.28</v>
      </c>
      <c r="P53" s="34" t="n">
        <v>147.08</v>
      </c>
      <c r="Q53" s="32">
        <f>G53+H53+I53+J53+K53+L53+M53+N53+O53+P53</f>
      </c>
      <c r="R53" s="26"/>
      <c r="S53" s="131"/>
      <c r="T53" s="25"/>
      <c r="U53" s="26"/>
    </row>
    <row r="54" ht="15.0" customHeight="true" hidden="false">
      <c r="A54" s="131" t="s">
        <v>344</v>
      </c>
      <c r="B54" s="131"/>
      <c r="C54" s="131"/>
      <c r="D54" s="28" t="s">
        <v>764</v>
      </c>
      <c r="E54" s="30"/>
      <c r="F54" s="28" t="s">
        <v>1382</v>
      </c>
      <c r="G54" s="34" t="n">
        <v>138.08</v>
      </c>
      <c r="H54" s="34" t="n">
        <v>139.98</v>
      </c>
      <c r="I54" s="34" t="n">
        <v>141.88</v>
      </c>
      <c r="J54" s="34" t="n">
        <v>143.78</v>
      </c>
      <c r="K54" s="34" t="n">
        <v>145.68</v>
      </c>
      <c r="L54" s="34" t="n">
        <v>147.58</v>
      </c>
      <c r="M54" s="34" t="n">
        <v>149.48</v>
      </c>
      <c r="N54" s="34" t="n">
        <v>151.38</v>
      </c>
      <c r="O54" s="34" t="n">
        <v>153.28</v>
      </c>
      <c r="P54" s="34" t="n">
        <v>155.18</v>
      </c>
      <c r="Q54" s="32">
        <f>G54+H54+I54+J54+K54+L54+M54+N54+O54+P54</f>
      </c>
      <c r="R54" s="26"/>
      <c r="S54" s="131"/>
      <c r="T54" s="25"/>
      <c r="U54" s="26"/>
    </row>
    <row r="55" ht="15.0" customHeight="true" hidden="false">
      <c r="A55" s="131" t="s">
        <v>344</v>
      </c>
      <c r="B55" s="131"/>
      <c r="C55" s="131"/>
      <c r="D55" s="28" t="s">
        <v>764</v>
      </c>
      <c r="E55" s="30"/>
      <c r="F55" s="28" t="s">
        <v>1374</v>
      </c>
      <c r="G55" s="34" t="n">
        <v>87.68</v>
      </c>
      <c r="H55" s="34" t="n">
        <v>88.88</v>
      </c>
      <c r="I55" s="34" t="n">
        <v>90.08</v>
      </c>
      <c r="J55" s="34" t="n">
        <v>91.28</v>
      </c>
      <c r="K55" s="34" t="n">
        <v>92.48</v>
      </c>
      <c r="L55" s="34" t="n">
        <v>93.68</v>
      </c>
      <c r="M55" s="34" t="n">
        <v>94.88</v>
      </c>
      <c r="N55" s="34" t="n">
        <v>96.08</v>
      </c>
      <c r="O55" s="34" t="n">
        <v>97.28</v>
      </c>
      <c r="P55" s="34" t="n">
        <v>98.48</v>
      </c>
      <c r="Q55" s="32">
        <f>G55+H55+I55+J55+K55+L55+M55+N55+O55+P55</f>
      </c>
      <c r="R55" s="26"/>
      <c r="S55" s="131"/>
      <c r="T55" s="25"/>
      <c r="U55" s="26"/>
    </row>
    <row r="56" ht="15.0" customHeight="true" hidden="false">
      <c r="A56" s="131" t="s">
        <v>344</v>
      </c>
      <c r="B56" s="131"/>
      <c r="C56" s="131"/>
      <c r="D56" s="28" t="s">
        <v>764</v>
      </c>
      <c r="E56" s="30"/>
      <c r="F56" s="28" t="s">
        <v>1373</v>
      </c>
      <c r="G56" s="34" t="n">
        <v>80.48</v>
      </c>
      <c r="H56" s="34" t="n">
        <v>81.58</v>
      </c>
      <c r="I56" s="34" t="n">
        <v>82.68</v>
      </c>
      <c r="J56" s="34" t="n">
        <v>83.78</v>
      </c>
      <c r="K56" s="34" t="n">
        <v>84.88</v>
      </c>
      <c r="L56" s="34" t="n">
        <v>85.98</v>
      </c>
      <c r="M56" s="34" t="n">
        <v>87.08</v>
      </c>
      <c r="N56" s="34" t="n">
        <v>88.18</v>
      </c>
      <c r="O56" s="34" t="n">
        <v>89.28</v>
      </c>
      <c r="P56" s="34" t="n">
        <v>90.38</v>
      </c>
      <c r="Q56" s="32">
        <f>G56+H56+I56+J56+K56+L56+M56+N56+O56+P56</f>
      </c>
      <c r="R56" s="26"/>
      <c r="S56" s="131"/>
      <c r="T56" s="25"/>
      <c r="U56" s="26"/>
    </row>
    <row r="57" ht="15.0" customHeight="true" hidden="false">
      <c r="A57" s="131" t="s">
        <v>344</v>
      </c>
      <c r="B57" s="131"/>
      <c r="C57" s="131"/>
      <c r="D57" s="28" t="s">
        <v>764</v>
      </c>
      <c r="E57" s="30"/>
      <c r="F57" s="28" t="s">
        <v>1376</v>
      </c>
      <c r="G57" s="34" t="n">
        <v>102.08</v>
      </c>
      <c r="H57" s="34" t="n">
        <v>103.48</v>
      </c>
      <c r="I57" s="34" t="n">
        <v>104.88</v>
      </c>
      <c r="J57" s="34" t="n">
        <v>106.28</v>
      </c>
      <c r="K57" s="34" t="n">
        <v>107.68</v>
      </c>
      <c r="L57" s="34" t="n">
        <v>109.08</v>
      </c>
      <c r="M57" s="34" t="n">
        <v>110.48</v>
      </c>
      <c r="N57" s="34" t="n">
        <v>111.88</v>
      </c>
      <c r="O57" s="34" t="n">
        <v>113.28</v>
      </c>
      <c r="P57" s="34" t="n">
        <v>114.68</v>
      </c>
      <c r="Q57" s="32">
        <f>G57+H57+I57+J57+K57+L57+M57+N57+O57+P57</f>
      </c>
      <c r="R57" s="26"/>
      <c r="S57" s="131"/>
      <c r="T57" s="25"/>
      <c r="U57" s="26"/>
    </row>
    <row r="58" ht="15.0" customHeight="true" hidden="false">
      <c r="A58" s="131" t="s">
        <v>344</v>
      </c>
      <c r="B58" s="131"/>
      <c r="C58" s="131"/>
      <c r="D58" s="28" t="s">
        <v>764</v>
      </c>
      <c r="E58" s="30"/>
      <c r="F58" s="28" t="s">
        <v>1377</v>
      </c>
      <c r="G58" s="34" t="n">
        <v>109.28</v>
      </c>
      <c r="H58" s="34" t="n">
        <v>110.78</v>
      </c>
      <c r="I58" s="34" t="n">
        <v>112.28</v>
      </c>
      <c r="J58" s="34" t="n">
        <v>113.78</v>
      </c>
      <c r="K58" s="34" t="n">
        <v>115.28</v>
      </c>
      <c r="L58" s="34" t="n">
        <v>116.78</v>
      </c>
      <c r="M58" s="34" t="n">
        <v>118.28</v>
      </c>
      <c r="N58" s="34" t="n">
        <v>119.78</v>
      </c>
      <c r="O58" s="34" t="n">
        <v>121.28</v>
      </c>
      <c r="P58" s="34" t="n">
        <v>122.78</v>
      </c>
      <c r="Q58" s="32">
        <f>G58+H58+I58+J58+K58+L58+M58+N58+O58+P58</f>
      </c>
      <c r="R58" s="26"/>
      <c r="S58" s="131"/>
      <c r="T58" s="25"/>
      <c r="U58" s="26"/>
    </row>
    <row r="59" ht="15.0" customHeight="true" hidden="false">
      <c r="A59" s="131" t="s">
        <v>344</v>
      </c>
      <c r="B59" s="131"/>
      <c r="C59" s="131"/>
      <c r="D59" s="28" t="s">
        <v>764</v>
      </c>
      <c r="E59" s="30"/>
      <c r="F59" s="28" t="s">
        <v>1375</v>
      </c>
      <c r="G59" s="34" t="n">
        <v>94.88</v>
      </c>
      <c r="H59" s="34" t="n">
        <v>96.18</v>
      </c>
      <c r="I59" s="34" t="n">
        <v>97.48</v>
      </c>
      <c r="J59" s="34" t="n">
        <v>98.78</v>
      </c>
      <c r="K59" s="34" t="n">
        <v>100.08</v>
      </c>
      <c r="L59" s="34" t="n">
        <v>101.38</v>
      </c>
      <c r="M59" s="34" t="n">
        <v>102.68</v>
      </c>
      <c r="N59" s="34" t="n">
        <v>103.98</v>
      </c>
      <c r="O59" s="34" t="n">
        <v>105.28</v>
      </c>
      <c r="P59" s="34" t="n">
        <v>106.58</v>
      </c>
      <c r="Q59" s="32">
        <f>G59+H59+I59+J59+K59+L59+M59+N59+O59+P59</f>
      </c>
      <c r="R59" s="26"/>
      <c r="S59" s="131"/>
      <c r="T59" s="25"/>
      <c r="U59" s="26"/>
    </row>
    <row r="60" ht="15.0" customHeight="true" hidden="false">
      <c r="A60" s="131" t="s">
        <v>344</v>
      </c>
      <c r="B60" s="131"/>
      <c r="C60" s="131"/>
      <c r="D60" s="28" t="s">
        <v>764</v>
      </c>
      <c r="E60" s="30"/>
      <c r="F60" s="28" t="s">
        <v>1381</v>
      </c>
      <c r="G60" s="34" t="n">
        <v>25.49</v>
      </c>
      <c r="H60" s="34" t="n">
        <v>56.24</v>
      </c>
      <c r="I60" s="34" t="n">
        <v>86.98</v>
      </c>
      <c r="J60" s="34" t="n">
        <v>117.73</v>
      </c>
      <c r="K60" s="34" t="n">
        <v>148.47</v>
      </c>
      <c r="L60" s="34" t="n">
        <v>179.22</v>
      </c>
      <c r="M60" s="34" t="n">
        <v>209.97</v>
      </c>
      <c r="N60" s="34" t="n">
        <v>240.71</v>
      </c>
      <c r="O60" s="34" t="n">
        <v>271.46</v>
      </c>
      <c r="P60" s="34" t="n">
        <v>302.2</v>
      </c>
      <c r="Q60" s="32">
        <f>G60+H60+I60+J60+K60+L60+M60+N60+O60+P60</f>
      </c>
      <c r="R60" s="26"/>
      <c r="S60" s="131"/>
      <c r="T60" s="25"/>
      <c r="U60" s="26"/>
    </row>
    <row r="61" ht="15.0" customHeight="true" hidden="false">
      <c r="A61" s="131" t="s">
        <v>344</v>
      </c>
      <c r="B61" s="131"/>
      <c r="C61" s="131"/>
      <c r="D61" s="28" t="s">
        <v>764</v>
      </c>
      <c r="E61" s="30"/>
      <c r="F61" s="28" t="s">
        <v>1378</v>
      </c>
      <c r="G61" s="34" t="n">
        <v>116.48</v>
      </c>
      <c r="H61" s="34" t="n">
        <v>118.08</v>
      </c>
      <c r="I61" s="34" t="n">
        <v>119.68</v>
      </c>
      <c r="J61" s="34" t="n">
        <v>121.28</v>
      </c>
      <c r="K61" s="34" t="n">
        <v>122.88</v>
      </c>
      <c r="L61" s="34" t="n">
        <v>124.48</v>
      </c>
      <c r="M61" s="34" t="n">
        <v>126.08</v>
      </c>
      <c r="N61" s="34" t="n">
        <v>127.68</v>
      </c>
      <c r="O61" s="34" t="n">
        <v>129.28</v>
      </c>
      <c r="P61" s="34" t="n">
        <v>130.88</v>
      </c>
      <c r="Q61" s="32">
        <f>G61+H61+I61+J61+K61+L61+M61+N61+O61+P61</f>
      </c>
      <c r="R61" s="26"/>
      <c r="S61" s="131"/>
      <c r="T61" s="25"/>
      <c r="U61" s="26"/>
    </row>
    <row r="62" spans="1:21" ht="15" customHeight="1">
      <c r="A62" s="131"/>
      <c r="B62" s="131"/>
      <c r="C62" s="131" t="s">
        <v>971</v>
      </c>
      <c r="D62" s="25"/>
      <c r="E62" s="174" t="s">
        <v>559</v>
      </c>
      <c r="F62" s="175"/>
      <c r="G62" s="175"/>
      <c r="H62" s="175"/>
      <c r="I62" s="175"/>
      <c r="J62" s="175"/>
      <c r="K62" s="175"/>
      <c r="L62" s="175"/>
      <c r="M62" s="175"/>
      <c r="N62" s="175"/>
      <c r="O62" s="175"/>
      <c r="P62" s="175"/>
      <c r="Q62" s="176"/>
      <c r="R62" s="26"/>
      <c r="S62" s="131"/>
      <c r="T62" s="25"/>
      <c r="U62" s="26"/>
    </row>
    <row r="63" spans="1:21" ht="15" hidden="1" customHeight="1">
      <c r="A63" s="131"/>
      <c r="B63" s="131"/>
      <c r="C63" s="131" t="s">
        <v>974</v>
      </c>
      <c r="D63" s="131"/>
      <c r="E63" s="134"/>
      <c r="F63" s="131"/>
      <c r="G63" s="131"/>
      <c r="H63" s="131"/>
      <c r="I63" s="131"/>
      <c r="J63" s="131"/>
      <c r="K63" s="131"/>
      <c r="L63" s="131"/>
      <c r="M63" s="131"/>
      <c r="N63" s="131"/>
      <c r="O63" s="131"/>
      <c r="P63" s="131"/>
      <c r="Q63" s="131"/>
      <c r="R63" s="131"/>
      <c r="S63" s="131" t="s">
        <v>975</v>
      </c>
      <c r="T63" s="25"/>
      <c r="U63" s="26"/>
    </row>
    <row r="64" spans="1:21" ht="15" hidden="1" customHeight="1">
      <c r="A64" s="25"/>
      <c r="B64" s="25"/>
      <c r="C64" s="25"/>
      <c r="D64" s="26"/>
      <c r="E64" s="35"/>
      <c r="F64" s="26"/>
      <c r="G64" s="26"/>
      <c r="H64" s="26"/>
      <c r="I64" s="26"/>
      <c r="J64" s="26"/>
      <c r="K64" s="26"/>
      <c r="L64" s="26"/>
      <c r="M64" s="26"/>
      <c r="N64" s="26"/>
      <c r="O64" s="26"/>
      <c r="P64" s="26"/>
      <c r="Q64" s="26"/>
      <c r="R64" s="26"/>
      <c r="S64" s="26"/>
      <c r="T64" s="26"/>
      <c r="U64" s="26"/>
    </row>
    <row r="65" spans="1:21" ht="15" hidden="1" customHeight="1">
      <c r="A65" s="131"/>
      <c r="B65" s="131"/>
      <c r="C65" s="131" t="s">
        <v>345</v>
      </c>
      <c r="D65" s="131"/>
      <c r="E65" s="134"/>
      <c r="F65" s="131"/>
      <c r="G65" s="131"/>
      <c r="H65" s="131"/>
      <c r="I65" s="131"/>
      <c r="J65" s="131"/>
      <c r="K65" s="131"/>
      <c r="L65" s="131"/>
      <c r="M65" s="131"/>
      <c r="N65" s="131"/>
      <c r="O65" s="131"/>
      <c r="P65" s="131"/>
      <c r="Q65" s="131"/>
      <c r="R65" s="131"/>
      <c r="S65" s="131"/>
      <c r="T65" s="25"/>
      <c r="U65" s="26"/>
    </row>
    <row r="66" spans="1:21" ht="15" hidden="1" customHeight="1">
      <c r="A66" s="131"/>
      <c r="B66" s="131"/>
      <c r="C66" s="131"/>
      <c r="D66" s="131"/>
      <c r="E66" s="134"/>
      <c r="F66" s="131"/>
      <c r="G66" s="131"/>
      <c r="H66" s="131"/>
      <c r="I66" s="131"/>
      <c r="J66" s="131"/>
      <c r="K66" s="131"/>
      <c r="L66" s="131"/>
      <c r="M66" s="131"/>
      <c r="N66" s="131"/>
      <c r="O66" s="131"/>
      <c r="P66" s="131"/>
      <c r="Q66" s="131"/>
      <c r="R66" s="131"/>
      <c r="S66" s="131"/>
      <c r="T66" s="25"/>
      <c r="U66" s="26"/>
    </row>
    <row r="67" spans="1:21" ht="15" hidden="1" customHeight="1">
      <c r="A67" s="131"/>
      <c r="B67" s="131"/>
      <c r="C67" s="131"/>
      <c r="D67" s="131" t="s">
        <v>327</v>
      </c>
      <c r="E67" s="134"/>
      <c r="F67" s="131"/>
      <c r="G67" s="131" t="s">
        <v>234</v>
      </c>
      <c r="H67" s="131" t="s">
        <v>235</v>
      </c>
      <c r="I67" s="131" t="s">
        <v>236</v>
      </c>
      <c r="J67" s="131" t="s">
        <v>237</v>
      </c>
      <c r="K67" s="131" t="s">
        <v>238</v>
      </c>
      <c r="L67" s="131" t="s">
        <v>239</v>
      </c>
      <c r="M67" s="131" t="s">
        <v>240</v>
      </c>
      <c r="N67" s="131" t="s">
        <v>241</v>
      </c>
      <c r="O67" s="131" t="s">
        <v>243</v>
      </c>
      <c r="P67" s="131" t="s">
        <v>244</v>
      </c>
      <c r="Q67" s="131" t="s">
        <v>245</v>
      </c>
      <c r="R67" s="131"/>
      <c r="S67" s="131"/>
      <c r="T67" s="25"/>
      <c r="U67" s="26"/>
    </row>
    <row r="68" spans="1:21" ht="15" hidden="1" customHeight="1">
      <c r="A68" s="131"/>
      <c r="B68" s="131"/>
      <c r="C68" s="131" t="s">
        <v>972</v>
      </c>
      <c r="D68" s="131" t="s">
        <v>284</v>
      </c>
      <c r="E68" s="134" t="s">
        <v>976</v>
      </c>
      <c r="F68" s="131" t="s">
        <v>976</v>
      </c>
      <c r="G68" s="131"/>
      <c r="H68" s="131"/>
      <c r="I68" s="131"/>
      <c r="J68" s="131"/>
      <c r="K68" s="131"/>
      <c r="L68" s="131"/>
      <c r="M68" s="131"/>
      <c r="N68" s="131"/>
      <c r="O68" s="131"/>
      <c r="P68" s="131"/>
      <c r="Q68" s="131"/>
      <c r="R68" s="131" t="s">
        <v>971</v>
      </c>
      <c r="S68" s="131" t="s">
        <v>973</v>
      </c>
      <c r="T68" s="25"/>
      <c r="U68" s="26"/>
    </row>
    <row r="69" spans="1:21" ht="15" hidden="1" customHeight="1">
      <c r="A69" s="131"/>
      <c r="B69" s="131"/>
      <c r="C69" s="131" t="s">
        <v>268</v>
      </c>
      <c r="D69" s="13"/>
      <c r="E69" s="23"/>
      <c r="F69" s="18" t="s">
        <v>267</v>
      </c>
      <c r="G69" s="19" t="s">
        <v>799</v>
      </c>
      <c r="H69" s="19" t="s">
        <v>799</v>
      </c>
      <c r="I69" s="19" t="s">
        <v>799</v>
      </c>
      <c r="J69" s="19" t="s">
        <v>799</v>
      </c>
      <c r="K69" s="19" t="s">
        <v>799</v>
      </c>
      <c r="L69" s="19" t="s">
        <v>799</v>
      </c>
      <c r="M69" s="19" t="s">
        <v>799</v>
      </c>
      <c r="N69" s="19" t="s">
        <v>799</v>
      </c>
      <c r="O69" s="19" t="s">
        <v>799</v>
      </c>
      <c r="P69" s="19" t="s">
        <v>799</v>
      </c>
      <c r="Q69" s="19" t="s">
        <v>799</v>
      </c>
      <c r="R69" s="13"/>
      <c r="S69" s="131"/>
      <c r="T69" s="25"/>
      <c r="U69" s="26"/>
    </row>
    <row r="70" spans="1:21" ht="15" hidden="1" customHeight="1">
      <c r="A70" s="131"/>
      <c r="B70" s="131"/>
      <c r="C70" s="131" t="s">
        <v>971</v>
      </c>
      <c r="D70" s="25"/>
      <c r="E70" s="35"/>
      <c r="F70" s="26"/>
      <c r="G70" s="26"/>
      <c r="H70" s="26"/>
      <c r="I70" s="26"/>
      <c r="J70" s="26"/>
      <c r="K70" s="26"/>
      <c r="L70" s="26"/>
      <c r="M70" s="26"/>
      <c r="N70" s="26"/>
      <c r="O70" s="26"/>
      <c r="P70" s="26"/>
      <c r="Q70" s="26"/>
      <c r="R70" s="26"/>
      <c r="S70" s="131"/>
      <c r="T70" s="25"/>
      <c r="U70" s="26"/>
    </row>
    <row r="71" spans="1:21">
      <c r="A71" s="131" t="s">
        <v>346</v>
      </c>
      <c r="B71" s="131"/>
      <c r="C71" s="131"/>
      <c r="D71" s="20" t="s">
        <v>764</v>
      </c>
      <c r="E71" s="14">
        <v>2</v>
      </c>
      <c r="F71" s="14" t="s">
        <v>285</v>
      </c>
      <c r="G71" s="17">
        <f t="shared" ref="G71:P71" si="3">G72+G73+G74+G75+G76+G77+G78+G79</f>
        <v>0</v>
      </c>
      <c r="H71" s="17">
        <f t="shared" si="3"/>
        <v>0</v>
      </c>
      <c r="I71" s="17">
        <f t="shared" si="3"/>
        <v>0</v>
      </c>
      <c r="J71" s="17">
        <f t="shared" si="3"/>
        <v>0</v>
      </c>
      <c r="K71" s="17">
        <f t="shared" si="3"/>
        <v>0</v>
      </c>
      <c r="L71" s="17">
        <f t="shared" si="3"/>
        <v>0</v>
      </c>
      <c r="M71" s="17">
        <f t="shared" si="3"/>
        <v>0</v>
      </c>
      <c r="N71" s="17">
        <f t="shared" si="3"/>
        <v>0</v>
      </c>
      <c r="O71" s="17">
        <f t="shared" si="3"/>
        <v>0</v>
      </c>
      <c r="P71" s="17">
        <f t="shared" si="3"/>
        <v>0</v>
      </c>
      <c r="Q71" s="17">
        <f t="shared" ref="Q71:Q79" si="4">G71+H71+I71+J71+K71+L71+M71+N71+O71+P71</f>
        <v>0</v>
      </c>
      <c r="R71" s="26"/>
      <c r="S71" s="131"/>
      <c r="T71" s="25"/>
      <c r="U71" s="26"/>
    </row>
    <row r="72" spans="1:21">
      <c r="A72" s="131" t="s">
        <v>482</v>
      </c>
      <c r="B72" s="131"/>
      <c r="C72" s="131"/>
      <c r="D72" s="20" t="s">
        <v>764</v>
      </c>
      <c r="E72" s="180"/>
      <c r="F72" s="67" t="s">
        <v>286</v>
      </c>
      <c r="G72" s="16" t="n">
        <v>138.08</v>
      </c>
      <c r="H72" s="16" t="n">
        <v>139.98</v>
      </c>
      <c r="I72" s="16" t="n">
        <v>141.88</v>
      </c>
      <c r="J72" s="16" t="n">
        <v>143.78</v>
      </c>
      <c r="K72" s="16" t="n">
        <v>145.68</v>
      </c>
      <c r="L72" s="16" t="n">
        <v>147.58</v>
      </c>
      <c r="M72" s="16" t="n">
        <v>149.48</v>
      </c>
      <c r="N72" s="16" t="n">
        <v>151.38</v>
      </c>
      <c r="O72" s="16" t="n">
        <v>153.28</v>
      </c>
      <c r="P72" s="16" t="n">
        <v>155.18</v>
      </c>
      <c r="Q72" s="17">
        <f t="shared" si="4"/>
        <v>0</v>
      </c>
      <c r="R72" s="26"/>
      <c r="S72" s="131"/>
      <c r="T72" s="25"/>
      <c r="U72" s="26"/>
    </row>
    <row r="73" spans="1:21">
      <c r="A73" s="131" t="s">
        <v>483</v>
      </c>
      <c r="B73" s="131"/>
      <c r="C73" s="131"/>
      <c r="D73" s="20" t="s">
        <v>764</v>
      </c>
      <c r="E73" s="180"/>
      <c r="F73" s="67" t="s">
        <v>287</v>
      </c>
      <c r="G73" s="16" t="n">
        <v>58.88</v>
      </c>
      <c r="H73" s="16" t="n">
        <v>59.68</v>
      </c>
      <c r="I73" s="16" t="n">
        <v>60.48</v>
      </c>
      <c r="J73" s="16" t="n">
        <v>61.28</v>
      </c>
      <c r="K73" s="16" t="n">
        <v>62.08</v>
      </c>
      <c r="L73" s="16" t="n">
        <v>62.88</v>
      </c>
      <c r="M73" s="16" t="n">
        <v>63.68</v>
      </c>
      <c r="N73" s="16" t="n">
        <v>64.48</v>
      </c>
      <c r="O73" s="16" t="n">
        <v>65.28</v>
      </c>
      <c r="P73" s="16" t="n">
        <v>66.08</v>
      </c>
      <c r="Q73" s="17">
        <f t="shared" si="4"/>
        <v>0</v>
      </c>
      <c r="R73" s="26"/>
      <c r="S73" s="131"/>
      <c r="T73" s="25"/>
      <c r="U73" s="26"/>
    </row>
    <row r="74" spans="1:21">
      <c r="A74" s="131" t="s">
        <v>484</v>
      </c>
      <c r="B74" s="131"/>
      <c r="C74" s="131"/>
      <c r="D74" s="20" t="s">
        <v>764</v>
      </c>
      <c r="E74" s="180"/>
      <c r="F74" s="67" t="s">
        <v>288</v>
      </c>
      <c r="G74" s="16" t="n">
        <v>130.88</v>
      </c>
      <c r="H74" s="16" t="n">
        <v>132.68</v>
      </c>
      <c r="I74" s="16" t="n">
        <v>134.48</v>
      </c>
      <c r="J74" s="16" t="n">
        <v>136.28</v>
      </c>
      <c r="K74" s="16" t="n">
        <v>138.08</v>
      </c>
      <c r="L74" s="16" t="n">
        <v>139.88</v>
      </c>
      <c r="M74" s="16" t="n">
        <v>141.68</v>
      </c>
      <c r="N74" s="16" t="n">
        <v>143.48</v>
      </c>
      <c r="O74" s="16" t="n">
        <v>145.28</v>
      </c>
      <c r="P74" s="16" t="n">
        <v>147.08</v>
      </c>
      <c r="Q74" s="17">
        <f t="shared" si="4"/>
        <v>0</v>
      </c>
      <c r="R74" s="26"/>
      <c r="S74" s="131"/>
      <c r="T74" s="25"/>
      <c r="U74" s="26"/>
    </row>
    <row r="75" spans="1:24">
      <c r="A75" s="131" t="s">
        <v>485</v>
      </c>
      <c r="B75" s="131"/>
      <c r="C75" s="131"/>
      <c r="D75" s="20" t="s">
        <v>764</v>
      </c>
      <c r="E75" s="180"/>
      <c r="F75" s="67" t="s">
        <v>289</v>
      </c>
      <c r="G75" s="16" t="n">
        <v>138.08</v>
      </c>
      <c r="H75" s="16" t="n">
        <v>139.98</v>
      </c>
      <c r="I75" s="16" t="n">
        <v>141.88</v>
      </c>
      <c r="J75" s="16" t="n">
        <v>143.78</v>
      </c>
      <c r="K75" s="16" t="n">
        <v>145.68</v>
      </c>
      <c r="L75" s="16" t="n">
        <v>147.58</v>
      </c>
      <c r="M75" s="16" t="n">
        <v>149.48</v>
      </c>
      <c r="N75" s="16" t="n">
        <v>151.38</v>
      </c>
      <c r="O75" s="16" t="n">
        <v>153.28</v>
      </c>
      <c r="P75" s="16" t="n">
        <v>155.18</v>
      </c>
      <c r="Q75" s="17">
        <f t="shared" si="4"/>
        <v>0</v>
      </c>
      <c r="R75" s="26"/>
      <c r="S75" s="131"/>
      <c r="T75" s="25"/>
      <c r="U75" s="26"/>
    </row>
    <row r="76" spans="1:24">
      <c r="A76" s="131" t="s">
        <v>486</v>
      </c>
      <c r="B76" s="131"/>
      <c r="C76" s="131"/>
      <c r="D76" s="20" t="s">
        <v>764</v>
      </c>
      <c r="E76" s="180"/>
      <c r="F76" s="67" t="s">
        <v>290</v>
      </c>
      <c r="G76" s="16" t="n">
        <v>145.28</v>
      </c>
      <c r="H76" s="16" t="n">
        <v>147.28</v>
      </c>
      <c r="I76" s="16" t="n">
        <v>149.28</v>
      </c>
      <c r="J76" s="16" t="n">
        <v>151.28</v>
      </c>
      <c r="K76" s="16" t="n">
        <v>153.28</v>
      </c>
      <c r="L76" s="16" t="n">
        <v>155.28</v>
      </c>
      <c r="M76" s="16" t="n">
        <v>157.28</v>
      </c>
      <c r="N76" s="16" t="n">
        <v>159.28</v>
      </c>
      <c r="O76" s="16" t="n">
        <v>161.28</v>
      </c>
      <c r="P76" s="16" t="n">
        <v>163.28</v>
      </c>
      <c r="Q76" s="17">
        <f t="shared" si="4"/>
        <v>0</v>
      </c>
      <c r="R76" s="26"/>
      <c r="S76" s="131"/>
      <c r="T76" s="25"/>
      <c r="U76" s="26"/>
    </row>
    <row r="77" spans="1:24">
      <c r="A77" s="131" t="s">
        <v>487</v>
      </c>
      <c r="B77" s="131"/>
      <c r="C77" s="131"/>
      <c r="D77" s="20" t="s">
        <v>764</v>
      </c>
      <c r="E77" s="180"/>
      <c r="F77" s="67" t="s">
        <v>291</v>
      </c>
      <c r="G77" s="16" t="n">
        <v>152.48</v>
      </c>
      <c r="H77" s="16" t="n">
        <v>154.58</v>
      </c>
      <c r="I77" s="16" t="n">
        <v>156.68</v>
      </c>
      <c r="J77" s="16" t="n">
        <v>158.78</v>
      </c>
      <c r="K77" s="16" t="n">
        <v>160.88</v>
      </c>
      <c r="L77" s="16" t="n">
        <v>162.98</v>
      </c>
      <c r="M77" s="16" t="n">
        <v>165.08</v>
      </c>
      <c r="N77" s="16" t="n">
        <v>167.18</v>
      </c>
      <c r="O77" s="16" t="n">
        <v>169.28</v>
      </c>
      <c r="P77" s="16" t="n">
        <v>171.38</v>
      </c>
      <c r="Q77" s="17">
        <f t="shared" si="4"/>
        <v>0</v>
      </c>
      <c r="R77" s="26"/>
      <c r="S77" s="131"/>
      <c r="T77" s="25"/>
      <c r="U77" s="26"/>
    </row>
    <row r="78" spans="1:24">
      <c r="A78" s="131" t="s">
        <v>488</v>
      </c>
      <c r="B78" s="131"/>
      <c r="C78" s="131"/>
      <c r="D78" s="20" t="s">
        <v>764</v>
      </c>
      <c r="E78" s="180"/>
      <c r="F78" s="67" t="s">
        <v>292</v>
      </c>
      <c r="G78" s="16" t="n">
        <v>159.68</v>
      </c>
      <c r="H78" s="16" t="n">
        <v>161.88</v>
      </c>
      <c r="I78" s="16" t="n">
        <v>164.08</v>
      </c>
      <c r="J78" s="16" t="n">
        <v>166.28</v>
      </c>
      <c r="K78" s="16" t="n">
        <v>168.48</v>
      </c>
      <c r="L78" s="16" t="n">
        <v>170.68</v>
      </c>
      <c r="M78" s="16" t="n">
        <v>172.88</v>
      </c>
      <c r="N78" s="16" t="n">
        <v>175.08</v>
      </c>
      <c r="O78" s="16" t="n">
        <v>177.28</v>
      </c>
      <c r="P78" s="16" t="n">
        <v>179.48</v>
      </c>
      <c r="Q78" s="17">
        <f t="shared" si="4"/>
        <v>0</v>
      </c>
      <c r="R78" s="26"/>
      <c r="S78" s="131"/>
      <c r="T78" s="25"/>
      <c r="U78" s="26"/>
    </row>
    <row r="79" spans="1:24">
      <c r="A79" s="131" t="s">
        <v>574</v>
      </c>
      <c r="B79" s="131"/>
      <c r="C79" s="131"/>
      <c r="D79" s="20" t="s">
        <v>764</v>
      </c>
      <c r="E79" s="180"/>
      <c r="F79" s="67" t="s">
        <v>283</v>
      </c>
      <c r="G79" s="17">
        <f>SUM(G89:G100)</f>
        <v>0</v>
      </c>
      <c r="H79" s="17">
        <f t="shared" ref="H79:P79" si="5">SUM(H89:H100)</f>
        <v>0</v>
      </c>
      <c r="I79" s="17">
        <f t="shared" si="5"/>
        <v>0</v>
      </c>
      <c r="J79" s="17">
        <f t="shared" si="5"/>
        <v>0</v>
      </c>
      <c r="K79" s="17">
        <f t="shared" si="5"/>
        <v>0</v>
      </c>
      <c r="L79" s="17">
        <f t="shared" si="5"/>
        <v>0</v>
      </c>
      <c r="M79" s="17">
        <f t="shared" si="5"/>
        <v>0</v>
      </c>
      <c r="N79" s="17">
        <f t="shared" si="5"/>
        <v>0</v>
      </c>
      <c r="O79" s="17">
        <f t="shared" si="5"/>
        <v>0</v>
      </c>
      <c r="P79" s="17">
        <f t="shared" si="5"/>
        <v>0</v>
      </c>
      <c r="Q79" s="17">
        <f t="shared" si="4"/>
        <v>0</v>
      </c>
      <c r="R79" s="26"/>
      <c r="S79" s="131"/>
      <c r="T79" s="25"/>
      <c r="U79" s="26"/>
    </row>
    <row r="80" spans="1:24" ht="15" hidden="1" customHeight="1">
      <c r="A80" s="131"/>
      <c r="B80" s="131"/>
      <c r="C80" s="131" t="s">
        <v>971</v>
      </c>
      <c r="D80" s="25"/>
      <c r="E80" s="25"/>
      <c r="F80" s="26"/>
      <c r="G80" s="26"/>
      <c r="H80" s="26"/>
      <c r="I80" s="26"/>
      <c r="J80" s="26"/>
      <c r="K80" s="26"/>
      <c r="L80" s="26"/>
      <c r="M80" s="26"/>
      <c r="N80" s="26"/>
      <c r="O80" s="26"/>
      <c r="P80" s="26"/>
      <c r="Q80" s="26"/>
      <c r="R80" s="26"/>
      <c r="S80" s="131"/>
      <c r="T80" s="25"/>
      <c r="U80" s="26"/>
    </row>
    <row r="81" spans="1:24" ht="15" hidden="1" customHeight="1">
      <c r="A81" s="131"/>
      <c r="B81" s="131"/>
      <c r="C81" s="131" t="s">
        <v>974</v>
      </c>
      <c r="D81" s="131"/>
      <c r="E81" s="131"/>
      <c r="F81" s="131"/>
      <c r="G81" s="131"/>
      <c r="H81" s="131"/>
      <c r="I81" s="131"/>
      <c r="J81" s="131"/>
      <c r="K81" s="131"/>
      <c r="L81" s="131"/>
      <c r="M81" s="131"/>
      <c r="N81" s="131"/>
      <c r="O81" s="131"/>
      <c r="P81" s="131"/>
      <c r="Q81" s="131"/>
      <c r="R81" s="131"/>
      <c r="S81" s="131" t="s">
        <v>975</v>
      </c>
      <c r="T81" s="25"/>
      <c r="U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543</v>
      </c>
      <c r="D83" s="131"/>
      <c r="E83" s="131"/>
      <c r="F83" s="131"/>
      <c r="G83" s="131"/>
      <c r="H83" s="131"/>
      <c r="I83" s="131"/>
      <c r="J83" s="131"/>
      <c r="K83" s="131"/>
      <c r="L83" s="131"/>
      <c r="M83" s="131"/>
      <c r="N83" s="131"/>
      <c r="O83" s="131"/>
      <c r="P83" s="131"/>
      <c r="Q83" s="131"/>
      <c r="R83" s="131"/>
      <c r="S83" s="131"/>
      <c r="T83" s="25"/>
      <c r="U83" s="25"/>
      <c r="V83" s="25"/>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25"/>
      <c r="U84" s="25"/>
      <c r="V84" s="25"/>
      <c r="W84" s="25"/>
      <c r="X84" s="26"/>
    </row>
    <row r="85" spans="1:24" ht="15" hidden="1" customHeight="1">
      <c r="A85" s="131"/>
      <c r="B85" s="131"/>
      <c r="C85" s="131"/>
      <c r="D85" s="131" t="s">
        <v>327</v>
      </c>
      <c r="E85" s="131"/>
      <c r="F85" s="131" t="s">
        <v>544</v>
      </c>
      <c r="G85" s="131" t="s">
        <v>234</v>
      </c>
      <c r="H85" s="131" t="s">
        <v>235</v>
      </c>
      <c r="I85" s="131" t="s">
        <v>236</v>
      </c>
      <c r="J85" s="131" t="s">
        <v>237</v>
      </c>
      <c r="K85" s="131" t="s">
        <v>238</v>
      </c>
      <c r="L85" s="131" t="s">
        <v>239</v>
      </c>
      <c r="M85" s="131" t="s">
        <v>240</v>
      </c>
      <c r="N85" s="131" t="s">
        <v>241</v>
      </c>
      <c r="O85" s="131" t="s">
        <v>243</v>
      </c>
      <c r="P85" s="131" t="s">
        <v>244</v>
      </c>
      <c r="Q85" s="131" t="s">
        <v>245</v>
      </c>
      <c r="R85" s="131"/>
      <c r="S85" s="131"/>
      <c r="T85" s="25"/>
      <c r="U85" s="25"/>
      <c r="V85" s="25"/>
      <c r="W85" s="25"/>
      <c r="X85" s="26"/>
    </row>
    <row r="86" spans="1:24" ht="15" hidden="1" customHeight="1">
      <c r="A86" s="131"/>
      <c r="B86" s="131"/>
      <c r="C86" s="131" t="s">
        <v>972</v>
      </c>
      <c r="D86" s="131" t="s">
        <v>284</v>
      </c>
      <c r="E86" s="131" t="s">
        <v>976</v>
      </c>
      <c r="F86" s="131" t="s">
        <v>284</v>
      </c>
      <c r="G86" s="131"/>
      <c r="H86" s="131"/>
      <c r="I86" s="131"/>
      <c r="J86" s="131"/>
      <c r="K86" s="131"/>
      <c r="L86" s="131"/>
      <c r="M86" s="131"/>
      <c r="N86" s="131"/>
      <c r="O86" s="131"/>
      <c r="P86" s="131"/>
      <c r="Q86" s="131"/>
      <c r="R86" s="131" t="s">
        <v>971</v>
      </c>
      <c r="S86" s="131" t="s">
        <v>973</v>
      </c>
      <c r="T86" s="25"/>
      <c r="U86" s="25"/>
      <c r="V86" s="25"/>
      <c r="W86" s="25"/>
      <c r="X86" s="26"/>
    </row>
    <row r="87" spans="1:24" ht="15" hidden="1" customHeight="1">
      <c r="A87" s="131"/>
      <c r="B87" s="131"/>
      <c r="C87" s="131" t="s">
        <v>268</v>
      </c>
      <c r="D87" s="13"/>
      <c r="E87" s="13"/>
      <c r="F87" s="18" t="s">
        <v>267</v>
      </c>
      <c r="G87" s="19" t="s">
        <v>799</v>
      </c>
      <c r="H87" s="19" t="s">
        <v>799</v>
      </c>
      <c r="I87" s="19" t="s">
        <v>799</v>
      </c>
      <c r="J87" s="19" t="s">
        <v>799</v>
      </c>
      <c r="K87" s="19" t="s">
        <v>799</v>
      </c>
      <c r="L87" s="19" t="s">
        <v>799</v>
      </c>
      <c r="M87" s="19" t="s">
        <v>799</v>
      </c>
      <c r="N87" s="19" t="s">
        <v>799</v>
      </c>
      <c r="O87" s="19" t="s">
        <v>799</v>
      </c>
      <c r="P87" s="19" t="s">
        <v>799</v>
      </c>
      <c r="Q87" s="19" t="s">
        <v>799</v>
      </c>
      <c r="R87" s="13"/>
      <c r="S87" s="131"/>
      <c r="T87" s="25"/>
      <c r="U87" s="25"/>
      <c r="V87" s="25"/>
      <c r="W87" s="25"/>
      <c r="X87" s="26"/>
    </row>
    <row r="88" spans="1:24" ht="15" hidden="1" customHeight="1">
      <c r="A88" s="131"/>
      <c r="B88" s="131"/>
      <c r="C88" s="131" t="s">
        <v>971</v>
      </c>
      <c r="D88" s="13"/>
      <c r="E88" s="13"/>
      <c r="F88" s="13"/>
      <c r="G88" s="13"/>
      <c r="H88" s="13"/>
      <c r="I88" s="13"/>
      <c r="J88" s="13"/>
      <c r="K88" s="13"/>
      <c r="L88" s="13"/>
      <c r="M88" s="13"/>
      <c r="N88" s="13"/>
      <c r="O88" s="13"/>
      <c r="P88" s="13"/>
      <c r="Q88" s="13"/>
      <c r="R88" s="13"/>
      <c r="S88" s="131"/>
      <c r="T88" s="25"/>
      <c r="U88" s="25"/>
      <c r="V88" s="25"/>
      <c r="W88" s="25"/>
      <c r="X88" s="26"/>
    </row>
    <row r="89" spans="1:24" ht="15" customHeight="1">
      <c r="A89" s="131" t="s">
        <v>574</v>
      </c>
      <c r="B89" s="131"/>
      <c r="C89" s="136"/>
      <c r="D89" s="20" t="s">
        <v>764</v>
      </c>
      <c r="E89" s="11"/>
      <c r="F89" s="20" t="s">
        <v>1383</v>
      </c>
      <c r="G89" s="16" t="n">
        <v>130.88</v>
      </c>
      <c r="H89" s="16" t="n">
        <v>132.68</v>
      </c>
      <c r="I89" s="16" t="n">
        <v>134.48</v>
      </c>
      <c r="J89" s="16" t="n">
        <v>136.28</v>
      </c>
      <c r="K89" s="16" t="n">
        <v>138.08</v>
      </c>
      <c r="L89" s="16" t="n">
        <v>139.88</v>
      </c>
      <c r="M89" s="16" t="n">
        <v>141.68</v>
      </c>
      <c r="N89" s="16" t="n">
        <v>143.48</v>
      </c>
      <c r="O89" s="16" t="n">
        <v>145.28</v>
      </c>
      <c r="P89" s="16" t="n">
        <v>147.08</v>
      </c>
      <c r="Q89" s="17">
        <f>G89+H89+I89+J89+K89+L89+M89+N89+O89+P89</f>
        <v>0</v>
      </c>
      <c r="R89" s="13"/>
      <c r="S89" s="131"/>
      <c r="T89" s="25"/>
      <c r="U89" s="25"/>
      <c r="V89" s="25"/>
      <c r="W89" s="25"/>
      <c r="X89" s="26"/>
    </row>
    <row r="90" ht="15.0" customHeight="true" hidden="false">
      <c r="A90" s="131" t="s">
        <v>574</v>
      </c>
      <c r="B90" s="131"/>
      <c r="C90" s="136"/>
      <c r="D90" s="20" t="s">
        <v>764</v>
      </c>
      <c r="E90" s="11"/>
      <c r="F90" s="20" t="s">
        <v>1373</v>
      </c>
      <c r="G90" s="16" t="n">
        <v>138.08</v>
      </c>
      <c r="H90" s="16" t="n">
        <v>139.98</v>
      </c>
      <c r="I90" s="16" t="n">
        <v>141.88</v>
      </c>
      <c r="J90" s="16" t="n">
        <v>143.78</v>
      </c>
      <c r="K90" s="16" t="n">
        <v>145.68</v>
      </c>
      <c r="L90" s="16" t="n">
        <v>147.58</v>
      </c>
      <c r="M90" s="16" t="n">
        <v>149.48</v>
      </c>
      <c r="N90" s="16" t="n">
        <v>151.38</v>
      </c>
      <c r="O90" s="16" t="n">
        <v>153.28</v>
      </c>
      <c r="P90" s="16" t="n">
        <v>155.18</v>
      </c>
      <c r="Q90" s="17">
        <f>G90+H90+I90+J90+K90+L90+M90+N90+O90+P90</f>
      </c>
      <c r="R90" s="13"/>
      <c r="S90" s="131"/>
      <c r="T90" s="25"/>
      <c r="U90" s="25"/>
      <c r="V90" s="25"/>
      <c r="W90" s="25"/>
      <c r="X90" s="26"/>
    </row>
    <row r="91" ht="15.0" customHeight="true" hidden="false">
      <c r="A91" s="131" t="s">
        <v>574</v>
      </c>
      <c r="B91" s="131"/>
      <c r="C91" s="136"/>
      <c r="D91" s="20" t="s">
        <v>764</v>
      </c>
      <c r="E91" s="11"/>
      <c r="F91" s="20" t="s">
        <v>1374</v>
      </c>
      <c r="G91" s="16" t="n">
        <v>145.28</v>
      </c>
      <c r="H91" s="16" t="n">
        <v>147.28</v>
      </c>
      <c r="I91" s="16" t="n">
        <v>149.28</v>
      </c>
      <c r="J91" s="16" t="n">
        <v>151.28</v>
      </c>
      <c r="K91" s="16" t="n">
        <v>153.28</v>
      </c>
      <c r="L91" s="16" t="n">
        <v>155.28</v>
      </c>
      <c r="M91" s="16" t="n">
        <v>157.28</v>
      </c>
      <c r="N91" s="16" t="n">
        <v>159.28</v>
      </c>
      <c r="O91" s="16" t="n">
        <v>161.28</v>
      </c>
      <c r="P91" s="16" t="n">
        <v>163.28</v>
      </c>
      <c r="Q91" s="17">
        <f>G91+H91+I91+J91+K91+L91+M91+N91+O91+P91</f>
      </c>
      <c r="R91" s="13"/>
      <c r="S91" s="131"/>
      <c r="T91" s="25"/>
      <c r="U91" s="25"/>
      <c r="V91" s="25"/>
      <c r="W91" s="25"/>
      <c r="X91" s="26"/>
    </row>
    <row r="92" ht="15.0" customHeight="true" hidden="false">
      <c r="A92" s="131" t="s">
        <v>574</v>
      </c>
      <c r="B92" s="131"/>
      <c r="C92" s="136"/>
      <c r="D92" s="20" t="s">
        <v>764</v>
      </c>
      <c r="E92" s="11"/>
      <c r="F92" s="20" t="s">
        <v>1375</v>
      </c>
      <c r="G92" s="16" t="n">
        <v>152.48</v>
      </c>
      <c r="H92" s="16" t="n">
        <v>154.58</v>
      </c>
      <c r="I92" s="16" t="n">
        <v>156.68</v>
      </c>
      <c r="J92" s="16" t="n">
        <v>158.78</v>
      </c>
      <c r="K92" s="16" t="n">
        <v>160.88</v>
      </c>
      <c r="L92" s="16" t="n">
        <v>162.98</v>
      </c>
      <c r="M92" s="16" t="n">
        <v>165.08</v>
      </c>
      <c r="N92" s="16" t="n">
        <v>167.18</v>
      </c>
      <c r="O92" s="16" t="n">
        <v>169.28</v>
      </c>
      <c r="P92" s="16" t="n">
        <v>171.38</v>
      </c>
      <c r="Q92" s="17">
        <f>G92+H92+I92+J92+K92+L92+M92+N92+O92+P92</f>
      </c>
      <c r="R92" s="13"/>
      <c r="S92" s="131"/>
      <c r="T92" s="25"/>
      <c r="U92" s="25"/>
      <c r="V92" s="25"/>
      <c r="W92" s="25"/>
      <c r="X92" s="26"/>
    </row>
    <row r="93" ht="15.0" customHeight="true" hidden="false">
      <c r="A93" s="131" t="s">
        <v>574</v>
      </c>
      <c r="B93" s="131"/>
      <c r="C93" s="136"/>
      <c r="D93" s="20" t="s">
        <v>764</v>
      </c>
      <c r="E93" s="11"/>
      <c r="F93" s="20" t="s">
        <v>1376</v>
      </c>
      <c r="G93" s="16" t="n">
        <v>159.68</v>
      </c>
      <c r="H93" s="16" t="n">
        <v>161.88</v>
      </c>
      <c r="I93" s="16" t="n">
        <v>164.08</v>
      </c>
      <c r="J93" s="16" t="n">
        <v>166.28</v>
      </c>
      <c r="K93" s="16" t="n">
        <v>168.48</v>
      </c>
      <c r="L93" s="16" t="n">
        <v>170.68</v>
      </c>
      <c r="M93" s="16" t="n">
        <v>172.88</v>
      </c>
      <c r="N93" s="16" t="n">
        <v>175.08</v>
      </c>
      <c r="O93" s="16" t="n">
        <v>177.28</v>
      </c>
      <c r="P93" s="16" t="n">
        <v>179.48</v>
      </c>
      <c r="Q93" s="17">
        <f>G93+H93+I93+J93+K93+L93+M93+N93+O93+P93</f>
      </c>
      <c r="R93" s="13"/>
      <c r="S93" s="131"/>
      <c r="T93" s="25"/>
      <c r="U93" s="25"/>
      <c r="V93" s="25"/>
      <c r="W93" s="25"/>
      <c r="X93" s="26"/>
    </row>
    <row r="94" ht="15.0" customHeight="true" hidden="false">
      <c r="A94" s="131" t="s">
        <v>574</v>
      </c>
      <c r="B94" s="131"/>
      <c r="C94" s="136"/>
      <c r="D94" s="20" t="s">
        <v>764</v>
      </c>
      <c r="E94" s="11"/>
      <c r="F94" s="20" t="s">
        <v>1377</v>
      </c>
      <c r="G94" s="16" t="n">
        <v>166.88</v>
      </c>
      <c r="H94" s="16" t="n">
        <v>169.18</v>
      </c>
      <c r="I94" s="16" t="n">
        <v>171.48</v>
      </c>
      <c r="J94" s="16" t="n">
        <v>173.78</v>
      </c>
      <c r="K94" s="16" t="n">
        <v>176.08</v>
      </c>
      <c r="L94" s="16" t="n">
        <v>178.38</v>
      </c>
      <c r="M94" s="16" t="n">
        <v>180.68</v>
      </c>
      <c r="N94" s="16" t="n">
        <v>182.98</v>
      </c>
      <c r="O94" s="16" t="n">
        <v>185.28</v>
      </c>
      <c r="P94" s="16" t="n">
        <v>187.58</v>
      </c>
      <c r="Q94" s="17">
        <f>G94+H94+I94+J94+K94+L94+M94+N94+O94+P94</f>
      </c>
      <c r="R94" s="13"/>
      <c r="S94" s="131"/>
      <c r="T94" s="25"/>
      <c r="U94" s="25"/>
      <c r="V94" s="25"/>
      <c r="W94" s="25"/>
      <c r="X94" s="26"/>
    </row>
    <row r="95" ht="15.0" customHeight="true" hidden="false">
      <c r="A95" s="131" t="s">
        <v>574</v>
      </c>
      <c r="B95" s="131"/>
      <c r="C95" s="136"/>
      <c r="D95" s="20" t="s">
        <v>764</v>
      </c>
      <c r="E95" s="11"/>
      <c r="F95" s="20" t="s">
        <v>1378</v>
      </c>
      <c r="G95" s="16" t="n">
        <v>174.08</v>
      </c>
      <c r="H95" s="16" t="n">
        <v>176.48</v>
      </c>
      <c r="I95" s="16" t="n">
        <v>178.88</v>
      </c>
      <c r="J95" s="16" t="n">
        <v>181.28</v>
      </c>
      <c r="K95" s="16" t="n">
        <v>183.68</v>
      </c>
      <c r="L95" s="16" t="n">
        <v>186.08</v>
      </c>
      <c r="M95" s="16" t="n">
        <v>188.48</v>
      </c>
      <c r="N95" s="16" t="n">
        <v>190.88</v>
      </c>
      <c r="O95" s="16" t="n">
        <v>193.28</v>
      </c>
      <c r="P95" s="16" t="n">
        <v>195.68</v>
      </c>
      <c r="Q95" s="17">
        <f>G95+H95+I95+J95+K95+L95+M95+N95+O95+P95</f>
      </c>
      <c r="R95" s="13"/>
      <c r="S95" s="131"/>
      <c r="T95" s="25"/>
      <c r="U95" s="25"/>
      <c r="V95" s="25"/>
      <c r="W95" s="25"/>
      <c r="X95" s="26"/>
    </row>
    <row r="96" ht="15.0" customHeight="true" hidden="false">
      <c r="A96" s="131" t="s">
        <v>574</v>
      </c>
      <c r="B96" s="131"/>
      <c r="C96" s="136"/>
      <c r="D96" s="20" t="s">
        <v>764</v>
      </c>
      <c r="E96" s="11"/>
      <c r="F96" s="20" t="s">
        <v>1379</v>
      </c>
      <c r="G96" s="16" t="n">
        <v>181.28</v>
      </c>
      <c r="H96" s="16" t="n">
        <v>183.78</v>
      </c>
      <c r="I96" s="16" t="n">
        <v>186.28</v>
      </c>
      <c r="J96" s="16" t="n">
        <v>188.78</v>
      </c>
      <c r="K96" s="16" t="n">
        <v>191.28</v>
      </c>
      <c r="L96" s="16" t="n">
        <v>193.78</v>
      </c>
      <c r="M96" s="16" t="n">
        <v>196.28</v>
      </c>
      <c r="N96" s="16" t="n">
        <v>198.78</v>
      </c>
      <c r="O96" s="16" t="n">
        <v>201.28</v>
      </c>
      <c r="P96" s="16" t="n">
        <v>203.78</v>
      </c>
      <c r="Q96" s="17">
        <f>G96+H96+I96+J96+K96+L96+M96+N96+O96+P96</f>
      </c>
      <c r="R96" s="13"/>
      <c r="S96" s="131"/>
      <c r="T96" s="25"/>
      <c r="U96" s="25"/>
      <c r="V96" s="25"/>
      <c r="W96" s="25"/>
      <c r="X96" s="26"/>
    </row>
    <row r="97" ht="15.0" customHeight="true" hidden="false">
      <c r="A97" s="131" t="s">
        <v>574</v>
      </c>
      <c r="B97" s="131"/>
      <c r="C97" s="136"/>
      <c r="D97" s="20" t="s">
        <v>764</v>
      </c>
      <c r="E97" s="11"/>
      <c r="F97" s="20" t="s">
        <v>1380</v>
      </c>
      <c r="G97" s="16" t="n">
        <v>188.48</v>
      </c>
      <c r="H97" s="16" t="n">
        <v>191.08</v>
      </c>
      <c r="I97" s="16" t="n">
        <v>193.68</v>
      </c>
      <c r="J97" s="16" t="n">
        <v>196.28</v>
      </c>
      <c r="K97" s="16" t="n">
        <v>198.88</v>
      </c>
      <c r="L97" s="16" t="n">
        <v>201.48</v>
      </c>
      <c r="M97" s="16" t="n">
        <v>204.08</v>
      </c>
      <c r="N97" s="16" t="n">
        <v>206.68</v>
      </c>
      <c r="O97" s="16" t="n">
        <v>209.28</v>
      </c>
      <c r="P97" s="16" t="n">
        <v>211.88</v>
      </c>
      <c r="Q97" s="17">
        <f>G97+H97+I97+J97+K97+L97+M97+N97+O97+P97</f>
      </c>
      <c r="R97" s="13"/>
      <c r="S97" s="131"/>
      <c r="T97" s="25"/>
      <c r="U97" s="25"/>
      <c r="V97" s="25"/>
      <c r="W97" s="25"/>
      <c r="X97" s="26"/>
    </row>
    <row r="98" ht="15.0" customHeight="true" hidden="false">
      <c r="A98" s="131" t="s">
        <v>574</v>
      </c>
      <c r="B98" s="131"/>
      <c r="C98" s="136"/>
      <c r="D98" s="20" t="s">
        <v>764</v>
      </c>
      <c r="E98" s="11"/>
      <c r="F98" s="20" t="s">
        <v>1381</v>
      </c>
      <c r="G98" s="16" t="n">
        <v>5.65</v>
      </c>
      <c r="H98" s="16" t="n">
        <v>10.56</v>
      </c>
      <c r="I98" s="16" t="n">
        <v>15.48</v>
      </c>
      <c r="J98" s="16" t="n">
        <v>20.4</v>
      </c>
      <c r="K98" s="16" t="n">
        <v>25.32</v>
      </c>
      <c r="L98" s="16" t="n">
        <v>30.24</v>
      </c>
      <c r="M98" s="16" t="n">
        <v>35.16</v>
      </c>
      <c r="N98" s="16" t="n">
        <v>40.08</v>
      </c>
      <c r="O98" s="16" t="n">
        <v>45.0</v>
      </c>
      <c r="P98" s="16" t="n">
        <v>49.92</v>
      </c>
      <c r="Q98" s="17">
        <f>G98+H98+I98+J98+K98+L98+M98+N98+O98+P98</f>
      </c>
      <c r="R98" s="13"/>
      <c r="S98" s="131"/>
      <c r="T98" s="25"/>
      <c r="U98" s="25"/>
      <c r="V98" s="25"/>
      <c r="W98" s="25"/>
      <c r="X98" s="26"/>
    </row>
    <row r="99" ht="15.0" customHeight="true" hidden="false">
      <c r="A99" s="131" t="s">
        <v>574</v>
      </c>
      <c r="B99" s="131"/>
      <c r="C99" s="136"/>
      <c r="D99" s="20" t="s">
        <v>764</v>
      </c>
      <c r="E99" s="11"/>
      <c r="F99" s="20" t="s">
        <v>1382</v>
      </c>
      <c r="G99" s="16" t="n">
        <v>195.68</v>
      </c>
      <c r="H99" s="16" t="n">
        <v>198.38</v>
      </c>
      <c r="I99" s="16" t="n">
        <v>201.08</v>
      </c>
      <c r="J99" s="16" t="n">
        <v>203.78</v>
      </c>
      <c r="K99" s="16" t="n">
        <v>206.48</v>
      </c>
      <c r="L99" s="16" t="n">
        <v>209.18</v>
      </c>
      <c r="M99" s="16" t="n">
        <v>211.88</v>
      </c>
      <c r="N99" s="16" t="n">
        <v>214.58</v>
      </c>
      <c r="O99" s="16" t="n">
        <v>217.28</v>
      </c>
      <c r="P99" s="16" t="n">
        <v>219.98</v>
      </c>
      <c r="Q99" s="17">
        <f>G99+H99+I99+J99+K99+L99+M99+N99+O99+P99</f>
      </c>
      <c r="R99" s="13"/>
      <c r="S99" s="131"/>
      <c r="T99" s="25"/>
      <c r="U99" s="25"/>
      <c r="V99" s="25"/>
      <c r="W99" s="25"/>
      <c r="X99" s="26"/>
    </row>
    <row r="100" spans="1:24" ht="15" customHeight="1">
      <c r="A100" s="131"/>
      <c r="B100" s="131"/>
      <c r="C100" s="131" t="s">
        <v>971</v>
      </c>
      <c r="D100" s="13"/>
      <c r="E100" s="157" t="s">
        <v>559</v>
      </c>
      <c r="F100" s="158"/>
      <c r="G100" s="158"/>
      <c r="H100" s="158"/>
      <c r="I100" s="158"/>
      <c r="J100" s="158"/>
      <c r="K100" s="158"/>
      <c r="L100" s="158"/>
      <c r="M100" s="158"/>
      <c r="N100" s="158"/>
      <c r="O100" s="158"/>
      <c r="P100" s="158"/>
      <c r="Q100" s="159"/>
      <c r="R100" s="13"/>
      <c r="S100" s="131"/>
      <c r="T100" s="25"/>
      <c r="U100" s="25"/>
      <c r="V100" s="25"/>
      <c r="W100" s="25"/>
      <c r="X100" s="26"/>
    </row>
    <row r="101" spans="1:24" ht="15" hidden="1" customHeight="1">
      <c r="A101" s="131"/>
      <c r="B101" s="131"/>
      <c r="C101" s="131" t="s">
        <v>974</v>
      </c>
      <c r="D101" s="131"/>
      <c r="E101" s="131"/>
      <c r="F101" s="131"/>
      <c r="G101" s="131"/>
      <c r="H101" s="131"/>
      <c r="I101" s="131"/>
      <c r="J101" s="131"/>
      <c r="K101" s="131"/>
      <c r="L101" s="131"/>
      <c r="M101" s="131"/>
      <c r="N101" s="131"/>
      <c r="O101" s="131"/>
      <c r="P101" s="131"/>
      <c r="Q101" s="131"/>
      <c r="R101" s="131"/>
      <c r="S101" s="131" t="s">
        <v>975</v>
      </c>
      <c r="T101" s="25"/>
      <c r="U101" s="25"/>
      <c r="V101" s="25"/>
      <c r="W101" s="25"/>
      <c r="X101" s="26"/>
    </row>
    <row r="102" spans="1:24" ht="15" hidden="1" customHeight="1">
      <c r="A102" s="13"/>
      <c r="B102" s="13"/>
      <c r="C102" s="13"/>
      <c r="D102" s="13"/>
      <c r="E102" s="13"/>
      <c r="F102" s="13"/>
      <c r="G102" s="13"/>
      <c r="H102" s="13"/>
      <c r="I102" s="13"/>
      <c r="J102" s="13"/>
      <c r="K102" s="13"/>
      <c r="L102" s="13"/>
      <c r="M102" s="13"/>
      <c r="N102" s="13"/>
      <c r="O102" s="13"/>
      <c r="P102" s="13"/>
      <c r="Q102" s="13"/>
      <c r="R102" s="13"/>
      <c r="S102" s="13"/>
      <c r="T102" s="25"/>
      <c r="U102" s="26"/>
    </row>
    <row r="103" spans="1:24" ht="15" hidden="1" customHeight="1">
      <c r="A103" s="131"/>
      <c r="B103" s="131"/>
      <c r="C103" s="131" t="s">
        <v>545</v>
      </c>
      <c r="D103" s="131"/>
      <c r="E103" s="131"/>
      <c r="F103" s="131"/>
      <c r="G103" s="131"/>
      <c r="H103" s="131"/>
      <c r="I103" s="131"/>
      <c r="J103" s="131"/>
      <c r="K103" s="131"/>
      <c r="L103" s="131"/>
      <c r="M103" s="131"/>
      <c r="N103" s="131"/>
      <c r="O103" s="131"/>
      <c r="P103" s="131"/>
      <c r="Q103" s="131"/>
      <c r="R103" s="131"/>
      <c r="S103" s="131"/>
      <c r="T103" s="13"/>
      <c r="U103" s="13"/>
      <c r="V103" s="13"/>
      <c r="W103" s="25"/>
      <c r="X103" s="26"/>
    </row>
    <row r="104" spans="1:24" ht="15" hidden="1" customHeight="1">
      <c r="A104" s="131"/>
      <c r="B104" s="131"/>
      <c r="C104" s="131"/>
      <c r="D104" s="131"/>
      <c r="E104" s="131"/>
      <c r="F104" s="131"/>
      <c r="G104" s="131"/>
      <c r="H104" s="131"/>
      <c r="I104" s="131"/>
      <c r="J104" s="131"/>
      <c r="K104" s="131"/>
      <c r="L104" s="131"/>
      <c r="M104" s="131"/>
      <c r="N104" s="131"/>
      <c r="O104" s="131"/>
      <c r="P104" s="131"/>
      <c r="Q104" s="131"/>
      <c r="R104" s="131"/>
      <c r="S104" s="131"/>
      <c r="T104" s="13"/>
      <c r="U104" s="13"/>
      <c r="V104" s="13"/>
      <c r="W104" s="25"/>
      <c r="X104" s="26"/>
    </row>
    <row r="105" spans="1:24" ht="15" hidden="1" customHeight="1">
      <c r="A105" s="131"/>
      <c r="B105" s="131"/>
      <c r="C105" s="131"/>
      <c r="D105" s="131" t="s">
        <v>327</v>
      </c>
      <c r="E105" s="131"/>
      <c r="F105" s="131"/>
      <c r="G105" s="131" t="s">
        <v>234</v>
      </c>
      <c r="H105" s="131" t="s">
        <v>235</v>
      </c>
      <c r="I105" s="131" t="s">
        <v>236</v>
      </c>
      <c r="J105" s="131" t="s">
        <v>237</v>
      </c>
      <c r="K105" s="131" t="s">
        <v>238</v>
      </c>
      <c r="L105" s="131" t="s">
        <v>239</v>
      </c>
      <c r="M105" s="131" t="s">
        <v>240</v>
      </c>
      <c r="N105" s="131" t="s">
        <v>241</v>
      </c>
      <c r="O105" s="131" t="s">
        <v>243</v>
      </c>
      <c r="P105" s="131" t="s">
        <v>244</v>
      </c>
      <c r="Q105" s="131" t="s">
        <v>245</v>
      </c>
      <c r="R105" s="131"/>
      <c r="S105" s="131"/>
      <c r="T105" s="13"/>
      <c r="U105" s="13"/>
      <c r="V105" s="13"/>
      <c r="W105" s="25"/>
      <c r="X105" s="26"/>
    </row>
    <row r="106" spans="1:24" ht="15" hidden="1" customHeight="1">
      <c r="A106" s="131"/>
      <c r="B106" s="131"/>
      <c r="C106" s="131" t="s">
        <v>972</v>
      </c>
      <c r="D106" s="131" t="s">
        <v>284</v>
      </c>
      <c r="E106" s="131" t="s">
        <v>976</v>
      </c>
      <c r="F106" s="131" t="s">
        <v>976</v>
      </c>
      <c r="G106" s="131"/>
      <c r="H106" s="131"/>
      <c r="I106" s="131"/>
      <c r="J106" s="131"/>
      <c r="K106" s="131"/>
      <c r="L106" s="131"/>
      <c r="M106" s="131"/>
      <c r="N106" s="131"/>
      <c r="O106" s="131"/>
      <c r="P106" s="131"/>
      <c r="Q106" s="131"/>
      <c r="R106" s="131" t="s">
        <v>971</v>
      </c>
      <c r="S106" s="131" t="s">
        <v>973</v>
      </c>
      <c r="T106" s="13"/>
      <c r="U106" s="13"/>
      <c r="V106" s="13"/>
      <c r="W106" s="25"/>
      <c r="X106" s="26"/>
    </row>
    <row r="107" spans="1:24" ht="15" hidden="1" customHeight="1">
      <c r="A107" s="131"/>
      <c r="B107" s="131"/>
      <c r="C107" s="131" t="s">
        <v>268</v>
      </c>
      <c r="D107" s="13"/>
      <c r="E107" s="13"/>
      <c r="F107" s="18" t="s">
        <v>267</v>
      </c>
      <c r="G107" s="19" t="s">
        <v>799</v>
      </c>
      <c r="H107" s="19" t="s">
        <v>799</v>
      </c>
      <c r="I107" s="19" t="s">
        <v>799</v>
      </c>
      <c r="J107" s="19" t="s">
        <v>799</v>
      </c>
      <c r="K107" s="19" t="s">
        <v>799</v>
      </c>
      <c r="L107" s="19" t="s">
        <v>799</v>
      </c>
      <c r="M107" s="19" t="s">
        <v>799</v>
      </c>
      <c r="N107" s="19" t="s">
        <v>799</v>
      </c>
      <c r="O107" s="19" t="s">
        <v>799</v>
      </c>
      <c r="P107" s="19" t="s">
        <v>799</v>
      </c>
      <c r="Q107" s="19" t="s">
        <v>799</v>
      </c>
      <c r="R107" s="13"/>
      <c r="S107" s="131"/>
      <c r="T107" s="13"/>
      <c r="U107" s="13"/>
      <c r="V107" s="13"/>
      <c r="W107" s="25"/>
      <c r="X107" s="26"/>
    </row>
    <row r="108" spans="1:24" ht="15" hidden="1" customHeight="1">
      <c r="A108" s="131"/>
      <c r="B108" s="131"/>
      <c r="C108" s="131" t="s">
        <v>971</v>
      </c>
      <c r="D108" s="13"/>
      <c r="E108" s="13"/>
      <c r="F108" s="13"/>
      <c r="G108" s="13"/>
      <c r="H108" s="13"/>
      <c r="I108" s="13"/>
      <c r="J108" s="13"/>
      <c r="K108" s="13"/>
      <c r="L108" s="13"/>
      <c r="M108" s="13"/>
      <c r="N108" s="13"/>
      <c r="O108" s="13"/>
      <c r="P108" s="13"/>
      <c r="Q108" s="13"/>
      <c r="R108" s="13"/>
      <c r="S108" s="131"/>
      <c r="T108" s="13"/>
      <c r="U108" s="13"/>
      <c r="V108" s="13"/>
      <c r="W108" s="25"/>
      <c r="X108" s="26"/>
    </row>
    <row r="109" spans="1:24" ht="15" customHeight="1">
      <c r="A109" s="131" t="s">
        <v>1115</v>
      </c>
      <c r="B109" s="131"/>
      <c r="C109" s="131"/>
      <c r="D109" s="20" t="s">
        <v>764</v>
      </c>
      <c r="E109" s="30">
        <v>3</v>
      </c>
      <c r="F109" s="33" t="s">
        <v>293</v>
      </c>
      <c r="G109" s="32">
        <f>G31+G71</f>
        <v>0</v>
      </c>
      <c r="H109" s="32">
        <f t="shared" ref="H109:Q109" si="6">H31+H71</f>
        <v>0</v>
      </c>
      <c r="I109" s="32">
        <f t="shared" si="6"/>
        <v>0</v>
      </c>
      <c r="J109" s="32">
        <f t="shared" si="6"/>
        <v>0</v>
      </c>
      <c r="K109" s="32">
        <f t="shared" si="6"/>
        <v>0</v>
      </c>
      <c r="L109" s="32">
        <f t="shared" si="6"/>
        <v>0</v>
      </c>
      <c r="M109" s="32">
        <f t="shared" si="6"/>
        <v>0</v>
      </c>
      <c r="N109" s="32">
        <f t="shared" si="6"/>
        <v>0</v>
      </c>
      <c r="O109" s="32">
        <f t="shared" si="6"/>
        <v>0</v>
      </c>
      <c r="P109" s="32">
        <f t="shared" si="6"/>
        <v>0</v>
      </c>
      <c r="Q109" s="32">
        <f t="shared" si="6"/>
        <v>0</v>
      </c>
      <c r="R109" s="13"/>
      <c r="S109" s="131"/>
      <c r="T109" s="13"/>
      <c r="U109" s="13"/>
      <c r="V109" s="13"/>
      <c r="W109" s="25"/>
      <c r="X109" s="26"/>
    </row>
    <row r="110" spans="1:24" ht="15" customHeight="1">
      <c r="A110" s="131" t="s">
        <v>85</v>
      </c>
      <c r="B110" s="131"/>
      <c r="C110" s="131"/>
      <c r="D110" s="20" t="s">
        <v>764</v>
      </c>
      <c r="E110" s="30">
        <v>4</v>
      </c>
      <c r="F110" s="33" t="s">
        <v>555</v>
      </c>
      <c r="G110" s="34" t="n">
        <v>1740.79</v>
      </c>
      <c r="H110" s="34" t="n">
        <v>1764.79</v>
      </c>
      <c r="I110" s="34" t="n">
        <v>1788.79</v>
      </c>
      <c r="J110" s="34" t="n">
        <v>1812.79</v>
      </c>
      <c r="K110" s="34" t="n">
        <v>1836.79</v>
      </c>
      <c r="L110" s="34" t="n">
        <v>1860.79</v>
      </c>
      <c r="M110" s="34" t="n">
        <v>1884.79</v>
      </c>
      <c r="N110" s="34" t="n">
        <v>1908.79</v>
      </c>
      <c r="O110" s="34" t="n">
        <v>1932.79</v>
      </c>
      <c r="P110" s="34" t="n">
        <v>1956.79</v>
      </c>
      <c r="Q110" s="32">
        <f>G110+H110+I110+J110+K110+L110+M110+N110+O110+P110</f>
        <v>0</v>
      </c>
      <c r="R110" s="13"/>
      <c r="S110" s="131"/>
      <c r="T110" s="13"/>
      <c r="U110" s="13"/>
      <c r="V110" s="13"/>
      <c r="W110" s="25"/>
      <c r="X110" s="26"/>
    </row>
    <row r="111" spans="1:24" ht="15" customHeight="1">
      <c r="A111" s="131"/>
      <c r="B111" s="131"/>
      <c r="C111" s="131"/>
      <c r="D111" s="20" t="s">
        <v>764</v>
      </c>
      <c r="E111" s="171" t="s">
        <v>329</v>
      </c>
      <c r="F111" s="172"/>
      <c r="G111" s="172"/>
      <c r="H111" s="172"/>
      <c r="I111" s="172"/>
      <c r="J111" s="172"/>
      <c r="K111" s="172"/>
      <c r="L111" s="172"/>
      <c r="M111" s="172"/>
      <c r="N111" s="172"/>
      <c r="O111" s="172"/>
      <c r="P111" s="172"/>
      <c r="Q111" s="173"/>
      <c r="R111" s="13"/>
      <c r="S111" s="131"/>
      <c r="T111" s="13"/>
      <c r="U111" s="13"/>
      <c r="V111" s="13"/>
      <c r="W111" s="25"/>
      <c r="X111" s="26"/>
    </row>
    <row r="112" spans="1:24" ht="15" customHeight="1">
      <c r="A112" s="131"/>
      <c r="B112" s="131"/>
      <c r="C112" s="131"/>
      <c r="D112" s="20" t="s">
        <v>764</v>
      </c>
      <c r="E112" s="171" t="s">
        <v>356</v>
      </c>
      <c r="F112" s="172"/>
      <c r="G112" s="172"/>
      <c r="H112" s="172"/>
      <c r="I112" s="172"/>
      <c r="J112" s="172"/>
      <c r="K112" s="172"/>
      <c r="L112" s="172"/>
      <c r="M112" s="172"/>
      <c r="N112" s="172"/>
      <c r="O112" s="172"/>
      <c r="P112" s="172"/>
      <c r="Q112" s="173"/>
      <c r="R112" s="13"/>
      <c r="S112" s="131"/>
      <c r="T112" s="13"/>
      <c r="U112" s="13"/>
      <c r="V112" s="13"/>
      <c r="W112" s="25"/>
      <c r="X112" s="26"/>
    </row>
    <row r="113" spans="1:24" ht="15" customHeight="1">
      <c r="A113" s="131"/>
      <c r="B113" s="131"/>
      <c r="C113" s="131" t="s">
        <v>971</v>
      </c>
      <c r="D113" s="13"/>
      <c r="E113" s="13"/>
      <c r="F113" s="13"/>
      <c r="G113" s="13"/>
      <c r="H113" s="13"/>
      <c r="I113" s="13"/>
      <c r="J113" s="13"/>
      <c r="K113" s="13"/>
      <c r="L113" s="13"/>
      <c r="M113" s="13"/>
      <c r="N113" s="13"/>
      <c r="O113" s="13"/>
      <c r="P113" s="13"/>
      <c r="Q113" s="13"/>
      <c r="R113" s="13"/>
      <c r="S113" s="131"/>
      <c r="T113" s="13"/>
      <c r="U113" s="13"/>
      <c r="V113" s="13"/>
      <c r="W113" s="25"/>
      <c r="X113" s="26"/>
    </row>
    <row r="114" spans="1:24" ht="15" customHeight="1">
      <c r="A114" s="131"/>
      <c r="B114" s="131"/>
      <c r="C114" s="131" t="s">
        <v>974</v>
      </c>
      <c r="D114" s="131"/>
      <c r="E114" s="131"/>
      <c r="F114" s="131"/>
      <c r="G114" s="131"/>
      <c r="H114" s="131"/>
      <c r="I114" s="131"/>
      <c r="J114" s="131"/>
      <c r="K114" s="131"/>
      <c r="L114" s="131"/>
      <c r="M114" s="131"/>
      <c r="N114" s="131"/>
      <c r="O114" s="131"/>
      <c r="P114" s="131"/>
      <c r="Q114" s="131"/>
      <c r="R114" s="131"/>
      <c r="S114" s="131" t="s">
        <v>975</v>
      </c>
      <c r="T114" s="13"/>
      <c r="U114" s="13"/>
      <c r="V114" s="13"/>
      <c r="W114" s="25"/>
      <c r="X114" s="26"/>
    </row>
    <row r="115" spans="1:24" ht="15" hidden="1" customHeight="1">
      <c r="A115" s="13"/>
      <c r="B115" s="13"/>
      <c r="C115" s="13"/>
      <c r="D115" s="13"/>
      <c r="E115" s="13"/>
      <c r="F115" s="13"/>
      <c r="G115" s="13"/>
      <c r="H115" s="13"/>
      <c r="I115" s="13"/>
      <c r="J115" s="13"/>
      <c r="K115" s="13"/>
      <c r="L115" s="13"/>
      <c r="M115" s="13"/>
      <c r="N115" s="13"/>
      <c r="O115" s="13"/>
      <c r="P115" s="13"/>
      <c r="Q115" s="13"/>
      <c r="R115" s="13"/>
      <c r="S115" s="13"/>
      <c r="T115" s="25"/>
      <c r="U115" s="26"/>
    </row>
    <row r="116" spans="1:24" ht="15" hidden="1" customHeight="1">
      <c r="A116" s="13"/>
      <c r="B116" s="13"/>
      <c r="C116" s="13"/>
      <c r="D116" s="13"/>
      <c r="E116" s="13"/>
      <c r="F116" s="13"/>
      <c r="G116" s="13"/>
      <c r="H116" s="13"/>
      <c r="I116" s="13"/>
      <c r="J116" s="13"/>
      <c r="K116" s="13"/>
      <c r="L116" s="13"/>
      <c r="M116" s="13"/>
      <c r="N116" s="13"/>
      <c r="O116" s="13"/>
      <c r="P116" s="13"/>
      <c r="Q116" s="13"/>
      <c r="R116" s="13"/>
      <c r="S116" s="13"/>
      <c r="T116" s="25"/>
      <c r="U116" s="26"/>
    </row>
    <row r="117" spans="1:21" ht="15" hidden="1" customHeight="1">
      <c r="A117" s="25"/>
      <c r="B117" s="25"/>
      <c r="C117" s="25"/>
      <c r="D117" s="26"/>
      <c r="E117" s="26"/>
      <c r="F117" s="26"/>
      <c r="G117" s="26"/>
      <c r="H117" s="26"/>
      <c r="I117" s="26"/>
      <c r="J117" s="26"/>
      <c r="K117" s="26"/>
      <c r="L117" s="26"/>
      <c r="M117" s="26"/>
      <c r="N117" s="26"/>
      <c r="O117" s="26"/>
      <c r="P117" s="26"/>
      <c r="Q117" s="26"/>
      <c r="R117" s="26"/>
      <c r="S117" s="26"/>
      <c r="T117" s="26"/>
      <c r="U117" s="26"/>
    </row>
    <row r="118" spans="1:21" ht="15" hidden="1" customHeight="1">
      <c r="A118" s="131"/>
      <c r="B118" s="131"/>
      <c r="C118" s="131" t="s">
        <v>575</v>
      </c>
      <c r="D118" s="131"/>
      <c r="E118" s="131"/>
      <c r="F118" s="131"/>
      <c r="G118" s="131"/>
      <c r="H118" s="131"/>
      <c r="I118" s="131"/>
      <c r="J118" s="131"/>
      <c r="K118" s="131"/>
      <c r="L118" s="131"/>
      <c r="M118" s="131"/>
      <c r="N118" s="131"/>
      <c r="O118" s="131"/>
      <c r="P118" s="131"/>
      <c r="Q118" s="131"/>
      <c r="R118" s="131"/>
      <c r="S118" s="131"/>
      <c r="T118" s="25"/>
      <c r="U118" s="26"/>
    </row>
    <row r="119" spans="1:21" ht="15" hidden="1" customHeight="1">
      <c r="A119" s="131"/>
      <c r="B119" s="131"/>
      <c r="C119" s="131"/>
      <c r="D119" s="131"/>
      <c r="E119" s="131"/>
      <c r="F119" s="131"/>
      <c r="G119" s="131"/>
      <c r="H119" s="131"/>
      <c r="I119" s="131"/>
      <c r="J119" s="131"/>
      <c r="K119" s="131"/>
      <c r="L119" s="131"/>
      <c r="M119" s="131"/>
      <c r="N119" s="131"/>
      <c r="O119" s="131"/>
      <c r="P119" s="131"/>
      <c r="Q119" s="131"/>
      <c r="R119" s="131"/>
      <c r="S119" s="131"/>
      <c r="T119" s="25"/>
      <c r="U119" s="26"/>
    </row>
    <row r="120" spans="1:21" ht="15" hidden="1" customHeight="1">
      <c r="A120" s="131"/>
      <c r="B120" s="131"/>
      <c r="C120" s="131"/>
      <c r="D120" s="131" t="s">
        <v>327</v>
      </c>
      <c r="E120" s="131"/>
      <c r="F120" s="131"/>
      <c r="G120" s="131" t="s">
        <v>234</v>
      </c>
      <c r="H120" s="131" t="s">
        <v>235</v>
      </c>
      <c r="I120" s="131" t="s">
        <v>236</v>
      </c>
      <c r="J120" s="131" t="s">
        <v>237</v>
      </c>
      <c r="K120" s="131" t="s">
        <v>238</v>
      </c>
      <c r="L120" s="131" t="s">
        <v>239</v>
      </c>
      <c r="M120" s="131" t="s">
        <v>240</v>
      </c>
      <c r="N120" s="131" t="s">
        <v>241</v>
      </c>
      <c r="O120" s="131" t="s">
        <v>243</v>
      </c>
      <c r="P120" s="131" t="s">
        <v>244</v>
      </c>
      <c r="Q120" s="131" t="s">
        <v>245</v>
      </c>
      <c r="R120" s="131"/>
      <c r="S120" s="131"/>
      <c r="T120" s="25"/>
      <c r="U120" s="26"/>
    </row>
    <row r="121" spans="1:21" ht="15" hidden="1" customHeight="1">
      <c r="A121" s="131"/>
      <c r="B121" s="131"/>
      <c r="C121" s="131" t="s">
        <v>972</v>
      </c>
      <c r="D121" s="131" t="s">
        <v>284</v>
      </c>
      <c r="E121" s="131" t="s">
        <v>976</v>
      </c>
      <c r="F121" s="131" t="s">
        <v>976</v>
      </c>
      <c r="G121" s="131"/>
      <c r="H121" s="131"/>
      <c r="I121" s="131"/>
      <c r="J121" s="131"/>
      <c r="K121" s="131"/>
      <c r="L121" s="131"/>
      <c r="M121" s="131"/>
      <c r="N121" s="131"/>
      <c r="O121" s="131"/>
      <c r="P121" s="131"/>
      <c r="Q121" s="131"/>
      <c r="R121" s="131" t="s">
        <v>971</v>
      </c>
      <c r="S121" s="131" t="s">
        <v>973</v>
      </c>
      <c r="T121" s="25"/>
      <c r="U121" s="26"/>
    </row>
    <row r="122" spans="1:21" ht="15" hidden="1" customHeight="1">
      <c r="A122" s="131"/>
      <c r="B122" s="131"/>
      <c r="C122" s="131" t="s">
        <v>268</v>
      </c>
      <c r="D122" s="13"/>
      <c r="E122" s="13"/>
      <c r="F122" s="18" t="s">
        <v>267</v>
      </c>
      <c r="G122" s="19" t="s">
        <v>799</v>
      </c>
      <c r="H122" s="19" t="s">
        <v>799</v>
      </c>
      <c r="I122" s="19" t="s">
        <v>799</v>
      </c>
      <c r="J122" s="19" t="s">
        <v>799</v>
      </c>
      <c r="K122" s="19" t="s">
        <v>799</v>
      </c>
      <c r="L122" s="19" t="s">
        <v>799</v>
      </c>
      <c r="M122" s="19" t="s">
        <v>799</v>
      </c>
      <c r="N122" s="19" t="s">
        <v>799</v>
      </c>
      <c r="O122" s="19" t="s">
        <v>799</v>
      </c>
      <c r="P122" s="19" t="s">
        <v>799</v>
      </c>
      <c r="Q122" s="19" t="s">
        <v>799</v>
      </c>
      <c r="R122" s="13"/>
      <c r="S122" s="131"/>
      <c r="T122" s="25"/>
      <c r="U122" s="26"/>
    </row>
    <row r="123" spans="1:21" ht="45">
      <c r="A123" s="131"/>
      <c r="B123" s="131"/>
      <c r="C123" s="131" t="s">
        <v>976</v>
      </c>
      <c r="D123" s="25"/>
      <c r="E123" s="29"/>
      <c r="F123" s="29" t="s">
        <v>100</v>
      </c>
      <c r="G123" s="22" t="s">
        <v>46</v>
      </c>
      <c r="H123" s="22" t="s">
        <v>47</v>
      </c>
      <c r="I123" s="22" t="s">
        <v>48</v>
      </c>
      <c r="J123" s="22" t="s">
        <v>49</v>
      </c>
      <c r="K123" s="22" t="s">
        <v>50</v>
      </c>
      <c r="L123" s="22" t="s">
        <v>282</v>
      </c>
      <c r="M123" s="22" t="s">
        <v>51</v>
      </c>
      <c r="N123" s="22" t="s">
        <v>52</v>
      </c>
      <c r="O123" s="22" t="s">
        <v>101</v>
      </c>
      <c r="P123" s="22" t="s">
        <v>54</v>
      </c>
      <c r="Q123" s="22" t="s">
        <v>1023</v>
      </c>
      <c r="R123" s="26"/>
      <c r="S123" s="131"/>
      <c r="T123" s="25"/>
      <c r="U123" s="26"/>
    </row>
    <row r="124" spans="1:21">
      <c r="A124" s="131"/>
      <c r="B124" s="131"/>
      <c r="C124" s="131" t="s">
        <v>976</v>
      </c>
      <c r="D124" s="25"/>
      <c r="E124" s="29"/>
      <c r="F124" s="36"/>
      <c r="G124" s="22">
        <v>1</v>
      </c>
      <c r="H124" s="22">
        <v>2</v>
      </c>
      <c r="I124" s="22">
        <v>3</v>
      </c>
      <c r="J124" s="22">
        <v>4</v>
      </c>
      <c r="K124" s="22">
        <v>5</v>
      </c>
      <c r="L124" s="22">
        <v>6</v>
      </c>
      <c r="M124" s="22">
        <v>7</v>
      </c>
      <c r="N124" s="22">
        <v>8</v>
      </c>
      <c r="O124" s="22">
        <v>9</v>
      </c>
      <c r="P124" s="22">
        <v>10</v>
      </c>
      <c r="Q124" s="22">
        <v>11</v>
      </c>
      <c r="R124" s="26"/>
      <c r="S124" s="131"/>
      <c r="T124" s="25"/>
      <c r="U124" s="26"/>
    </row>
    <row r="125" spans="1:21" ht="15" customHeight="1">
      <c r="A125" s="131"/>
      <c r="B125" s="131"/>
      <c r="C125" s="131" t="s">
        <v>971</v>
      </c>
      <c r="D125" s="25"/>
      <c r="E125" s="25"/>
      <c r="F125" s="26"/>
      <c r="G125" s="26"/>
      <c r="H125" s="26"/>
      <c r="I125" s="26"/>
      <c r="J125" s="26"/>
      <c r="K125" s="26"/>
      <c r="L125" s="26"/>
      <c r="M125" s="26"/>
      <c r="N125" s="26"/>
      <c r="O125" s="26"/>
      <c r="P125" s="26"/>
      <c r="Q125" s="26"/>
      <c r="R125" s="26"/>
      <c r="S125" s="131"/>
      <c r="T125" s="25"/>
      <c r="U125" s="26"/>
    </row>
    <row r="126" spans="1:21">
      <c r="A126" s="131" t="s">
        <v>576</v>
      </c>
      <c r="B126" s="131"/>
      <c r="C126" s="131"/>
      <c r="D126" s="20" t="s">
        <v>764</v>
      </c>
      <c r="E126" s="14">
        <v>1</v>
      </c>
      <c r="F126" s="14" t="s">
        <v>294</v>
      </c>
      <c r="G126" s="17">
        <f t="shared" ref="G126:P126" si="7">G127+G128+G129+G130+G131+G132+G133+G134+G135</f>
        <v>0</v>
      </c>
      <c r="H126" s="17">
        <f t="shared" si="7"/>
        <v>0</v>
      </c>
      <c r="I126" s="17">
        <f t="shared" si="7"/>
        <v>0</v>
      </c>
      <c r="J126" s="17">
        <f t="shared" si="7"/>
        <v>0</v>
      </c>
      <c r="K126" s="17">
        <f t="shared" si="7"/>
        <v>0</v>
      </c>
      <c r="L126" s="17">
        <f t="shared" si="7"/>
        <v>0</v>
      </c>
      <c r="M126" s="17">
        <f t="shared" si="7"/>
        <v>0</v>
      </c>
      <c r="N126" s="17">
        <f t="shared" si="7"/>
        <v>0</v>
      </c>
      <c r="O126" s="17">
        <f t="shared" si="7"/>
        <v>0</v>
      </c>
      <c r="P126" s="17">
        <f t="shared" si="7"/>
        <v>0</v>
      </c>
      <c r="Q126" s="17">
        <f t="shared" ref="Q126:Q135" si="8">G126+H126+I126+J126+K126+L126+M126+N126+O126+P126</f>
        <v>0</v>
      </c>
      <c r="R126" s="26"/>
      <c r="S126" s="131"/>
      <c r="T126" s="25"/>
      <c r="U126" s="26"/>
    </row>
    <row r="127" spans="1:21">
      <c r="A127" s="131" t="s">
        <v>577</v>
      </c>
      <c r="B127" s="131"/>
      <c r="C127" s="131"/>
      <c r="D127" s="20" t="s">
        <v>764</v>
      </c>
      <c r="E127" s="180"/>
      <c r="F127" s="67" t="s">
        <v>295</v>
      </c>
      <c r="G127" s="16" t="n">
        <v>138.08</v>
      </c>
      <c r="H127" s="16" t="n">
        <v>139.98</v>
      </c>
      <c r="I127" s="16" t="n">
        <v>141.88</v>
      </c>
      <c r="J127" s="16" t="n">
        <v>143.78</v>
      </c>
      <c r="K127" s="16" t="n">
        <v>145.68</v>
      </c>
      <c r="L127" s="16" t="n">
        <v>147.58</v>
      </c>
      <c r="M127" s="16" t="n">
        <v>149.48</v>
      </c>
      <c r="N127" s="16" t="n">
        <v>151.38</v>
      </c>
      <c r="O127" s="16" t="n">
        <v>153.28</v>
      </c>
      <c r="P127" s="16" t="n">
        <v>155.18</v>
      </c>
      <c r="Q127" s="17">
        <f t="shared" si="8"/>
        <v>0</v>
      </c>
      <c r="R127" s="26"/>
      <c r="S127" s="131"/>
      <c r="T127" s="25"/>
      <c r="U127" s="26"/>
    </row>
    <row r="128" spans="1:21">
      <c r="A128" s="131" t="s">
        <v>578</v>
      </c>
      <c r="B128" s="131"/>
      <c r="C128" s="131"/>
      <c r="D128" s="20" t="s">
        <v>764</v>
      </c>
      <c r="E128" s="180"/>
      <c r="F128" s="67" t="s">
        <v>296</v>
      </c>
      <c r="G128" s="16" t="n">
        <v>145.28</v>
      </c>
      <c r="H128" s="16" t="n">
        <v>147.28</v>
      </c>
      <c r="I128" s="16" t="n">
        <v>149.28</v>
      </c>
      <c r="J128" s="16" t="n">
        <v>151.28</v>
      </c>
      <c r="K128" s="16" t="n">
        <v>153.28</v>
      </c>
      <c r="L128" s="16" t="n">
        <v>155.28</v>
      </c>
      <c r="M128" s="16" t="n">
        <v>157.28</v>
      </c>
      <c r="N128" s="16" t="n">
        <v>159.28</v>
      </c>
      <c r="O128" s="16" t="n">
        <v>161.28</v>
      </c>
      <c r="P128" s="16" t="n">
        <v>163.28</v>
      </c>
      <c r="Q128" s="17">
        <f t="shared" si="8"/>
        <v>0</v>
      </c>
      <c r="R128" s="26"/>
      <c r="S128" s="131"/>
      <c r="T128" s="25"/>
      <c r="U128" s="26"/>
    </row>
    <row r="129" spans="1:21">
      <c r="A129" s="131" t="s">
        <v>579</v>
      </c>
      <c r="B129" s="131"/>
      <c r="C129" s="131"/>
      <c r="D129" s="20" t="s">
        <v>764</v>
      </c>
      <c r="E129" s="180"/>
      <c r="F129" s="67" t="s">
        <v>297</v>
      </c>
      <c r="G129" s="16" t="n">
        <v>152.48</v>
      </c>
      <c r="H129" s="16" t="n">
        <v>154.58</v>
      </c>
      <c r="I129" s="16" t="n">
        <v>156.68</v>
      </c>
      <c r="J129" s="16" t="n">
        <v>158.78</v>
      </c>
      <c r="K129" s="16" t="n">
        <v>160.88</v>
      </c>
      <c r="L129" s="16" t="n">
        <v>162.98</v>
      </c>
      <c r="M129" s="16" t="n">
        <v>165.08</v>
      </c>
      <c r="N129" s="16" t="n">
        <v>167.18</v>
      </c>
      <c r="O129" s="16" t="n">
        <v>169.28</v>
      </c>
      <c r="P129" s="16" t="n">
        <v>171.38</v>
      </c>
      <c r="Q129" s="17">
        <f t="shared" si="8"/>
        <v>0</v>
      </c>
      <c r="R129" s="26"/>
      <c r="S129" s="131"/>
      <c r="T129" s="25"/>
      <c r="U129" s="26"/>
    </row>
    <row r="130" spans="1:21">
      <c r="A130" s="131" t="s">
        <v>581</v>
      </c>
      <c r="B130" s="131"/>
      <c r="C130" s="131"/>
      <c r="D130" s="20" t="s">
        <v>764</v>
      </c>
      <c r="E130" s="180"/>
      <c r="F130" s="67" t="s">
        <v>298</v>
      </c>
      <c r="G130" s="16" t="n">
        <v>159.68</v>
      </c>
      <c r="H130" s="16" t="n">
        <v>161.88</v>
      </c>
      <c r="I130" s="16" t="n">
        <v>164.08</v>
      </c>
      <c r="J130" s="16" t="n">
        <v>166.28</v>
      </c>
      <c r="K130" s="16" t="n">
        <v>168.48</v>
      </c>
      <c r="L130" s="16" t="n">
        <v>170.68</v>
      </c>
      <c r="M130" s="16" t="n">
        <v>172.88</v>
      </c>
      <c r="N130" s="16" t="n">
        <v>175.08</v>
      </c>
      <c r="O130" s="16" t="n">
        <v>177.28</v>
      </c>
      <c r="P130" s="16" t="n">
        <v>179.48</v>
      </c>
      <c r="Q130" s="17">
        <f t="shared" si="8"/>
        <v>0</v>
      </c>
      <c r="R130" s="26"/>
      <c r="S130" s="131"/>
      <c r="T130" s="25"/>
      <c r="U130" s="26"/>
    </row>
    <row r="131" spans="1:21" ht="30">
      <c r="A131" s="131" t="s">
        <v>562</v>
      </c>
      <c r="B131" s="131"/>
      <c r="C131" s="131"/>
      <c r="D131" s="20" t="s">
        <v>764</v>
      </c>
      <c r="E131" s="180"/>
      <c r="F131" s="67" t="s">
        <v>299</v>
      </c>
      <c r="G131" s="16" t="n">
        <v>166.88</v>
      </c>
      <c r="H131" s="16" t="n">
        <v>169.18</v>
      </c>
      <c r="I131" s="16" t="n">
        <v>171.48</v>
      </c>
      <c r="J131" s="16" t="n">
        <v>173.78</v>
      </c>
      <c r="K131" s="16" t="n">
        <v>176.08</v>
      </c>
      <c r="L131" s="16" t="n">
        <v>178.38</v>
      </c>
      <c r="M131" s="16" t="n">
        <v>180.68</v>
      </c>
      <c r="N131" s="16" t="n">
        <v>182.98</v>
      </c>
      <c r="O131" s="16" t="n">
        <v>185.28</v>
      </c>
      <c r="P131" s="16" t="n">
        <v>187.58</v>
      </c>
      <c r="Q131" s="17">
        <f t="shared" si="8"/>
        <v>0</v>
      </c>
      <c r="R131" s="26"/>
      <c r="S131" s="131"/>
      <c r="T131" s="25"/>
      <c r="U131" s="26"/>
    </row>
    <row r="132" spans="1:21" ht="30">
      <c r="A132" s="131" t="s">
        <v>563</v>
      </c>
      <c r="B132" s="131"/>
      <c r="C132" s="131"/>
      <c r="D132" s="20" t="s">
        <v>764</v>
      </c>
      <c r="E132" s="180"/>
      <c r="F132" s="67" t="s">
        <v>300</v>
      </c>
      <c r="G132" s="16" t="n">
        <v>174.08</v>
      </c>
      <c r="H132" s="16" t="n">
        <v>176.48</v>
      </c>
      <c r="I132" s="16" t="n">
        <v>178.88</v>
      </c>
      <c r="J132" s="16" t="n">
        <v>181.28</v>
      </c>
      <c r="K132" s="16" t="n">
        <v>183.68</v>
      </c>
      <c r="L132" s="16" t="n">
        <v>186.08</v>
      </c>
      <c r="M132" s="16" t="n">
        <v>188.48</v>
      </c>
      <c r="N132" s="16" t="n">
        <v>190.88</v>
      </c>
      <c r="O132" s="16" t="n">
        <v>193.28</v>
      </c>
      <c r="P132" s="16" t="n">
        <v>195.68</v>
      </c>
      <c r="Q132" s="17">
        <f t="shared" si="8"/>
        <v>0</v>
      </c>
      <c r="R132" s="26"/>
      <c r="S132" s="131"/>
      <c r="T132" s="25"/>
      <c r="U132" s="26"/>
    </row>
    <row r="133" spans="1:24">
      <c r="A133" s="131" t="s">
        <v>565</v>
      </c>
      <c r="B133" s="131"/>
      <c r="C133" s="131"/>
      <c r="D133" s="20" t="s">
        <v>764</v>
      </c>
      <c r="E133" s="180"/>
      <c r="F133" s="67" t="s">
        <v>279</v>
      </c>
      <c r="G133" s="16" t="n">
        <v>181.28</v>
      </c>
      <c r="H133" s="16" t="n">
        <v>183.78</v>
      </c>
      <c r="I133" s="16" t="n">
        <v>186.28</v>
      </c>
      <c r="J133" s="16" t="n">
        <v>188.78</v>
      </c>
      <c r="K133" s="16" t="n">
        <v>191.28</v>
      </c>
      <c r="L133" s="16" t="n">
        <v>193.78</v>
      </c>
      <c r="M133" s="16" t="n">
        <v>196.28</v>
      </c>
      <c r="N133" s="16" t="n">
        <v>198.78</v>
      </c>
      <c r="O133" s="16" t="n">
        <v>201.28</v>
      </c>
      <c r="P133" s="16" t="n">
        <v>203.78</v>
      </c>
      <c r="Q133" s="17">
        <f t="shared" si="8"/>
        <v>0</v>
      </c>
      <c r="R133" s="26"/>
      <c r="S133" s="131"/>
      <c r="T133" s="25"/>
      <c r="U133" s="26"/>
    </row>
    <row r="134" spans="1:24">
      <c r="A134" s="131" t="s">
        <v>566</v>
      </c>
      <c r="B134" s="131"/>
      <c r="C134" s="131"/>
      <c r="D134" s="20" t="s">
        <v>764</v>
      </c>
      <c r="E134" s="180"/>
      <c r="F134" s="67" t="s">
        <v>280</v>
      </c>
      <c r="G134" s="16" t="n">
        <v>188.48</v>
      </c>
      <c r="H134" s="16" t="n">
        <v>191.08</v>
      </c>
      <c r="I134" s="16" t="n">
        <v>193.68</v>
      </c>
      <c r="J134" s="16" t="n">
        <v>196.28</v>
      </c>
      <c r="K134" s="16" t="n">
        <v>198.88</v>
      </c>
      <c r="L134" s="16" t="n">
        <v>201.48</v>
      </c>
      <c r="M134" s="16" t="n">
        <v>204.08</v>
      </c>
      <c r="N134" s="16" t="n">
        <v>206.68</v>
      </c>
      <c r="O134" s="16" t="n">
        <v>209.28</v>
      </c>
      <c r="P134" s="16" t="n">
        <v>211.88</v>
      </c>
      <c r="Q134" s="17">
        <f t="shared" si="8"/>
        <v>0</v>
      </c>
      <c r="R134" s="26"/>
      <c r="S134" s="131"/>
      <c r="T134" s="25"/>
      <c r="U134" s="26"/>
    </row>
    <row r="135" spans="1:24">
      <c r="A135" s="131" t="s">
        <v>582</v>
      </c>
      <c r="B135" s="131"/>
      <c r="C135" s="131"/>
      <c r="D135" s="20" t="s">
        <v>764</v>
      </c>
      <c r="E135" s="180"/>
      <c r="F135" s="67" t="s">
        <v>283</v>
      </c>
      <c r="G135" s="17">
        <f>SUM(G145:G156)</f>
        <v>0</v>
      </c>
      <c r="H135" s="17">
        <f t="shared" ref="H135:P135" si="9">SUM(H145:H156)</f>
        <v>0</v>
      </c>
      <c r="I135" s="17">
        <f t="shared" si="9"/>
        <v>0</v>
      </c>
      <c r="J135" s="17">
        <f t="shared" si="9"/>
        <v>0</v>
      </c>
      <c r="K135" s="17">
        <f t="shared" si="9"/>
        <v>0</v>
      </c>
      <c r="L135" s="17">
        <f t="shared" si="9"/>
        <v>0</v>
      </c>
      <c r="M135" s="17">
        <f t="shared" si="9"/>
        <v>0</v>
      </c>
      <c r="N135" s="17">
        <f t="shared" si="9"/>
        <v>0</v>
      </c>
      <c r="O135" s="17">
        <f t="shared" si="9"/>
        <v>0</v>
      </c>
      <c r="P135" s="17">
        <f t="shared" si="9"/>
        <v>0</v>
      </c>
      <c r="Q135" s="17">
        <f t="shared" si="8"/>
        <v>0</v>
      </c>
      <c r="R135" s="26"/>
      <c r="S135" s="131"/>
      <c r="T135" s="25"/>
      <c r="U135" s="26"/>
    </row>
    <row r="136" spans="1:24" ht="15" hidden="1" customHeight="1">
      <c r="A136" s="131"/>
      <c r="B136" s="131"/>
      <c r="C136" s="131" t="s">
        <v>971</v>
      </c>
      <c r="D136" s="25"/>
      <c r="E136" s="25"/>
      <c r="F136" s="26"/>
      <c r="G136" s="26"/>
      <c r="H136" s="26"/>
      <c r="I136" s="26"/>
      <c r="J136" s="26"/>
      <c r="K136" s="26"/>
      <c r="L136" s="26"/>
      <c r="M136" s="26"/>
      <c r="N136" s="26"/>
      <c r="O136" s="26"/>
      <c r="P136" s="26"/>
      <c r="Q136" s="26"/>
      <c r="R136" s="26"/>
      <c r="S136" s="131"/>
      <c r="T136" s="25"/>
      <c r="U136" s="26"/>
    </row>
    <row r="137" spans="1:24" ht="15" hidden="1" customHeight="1">
      <c r="A137" s="131"/>
      <c r="B137" s="131"/>
      <c r="C137" s="131" t="s">
        <v>974</v>
      </c>
      <c r="D137" s="131"/>
      <c r="E137" s="131"/>
      <c r="F137" s="131"/>
      <c r="G137" s="131"/>
      <c r="H137" s="131"/>
      <c r="I137" s="131"/>
      <c r="J137" s="131"/>
      <c r="K137" s="131"/>
      <c r="L137" s="131"/>
      <c r="M137" s="131"/>
      <c r="N137" s="131"/>
      <c r="O137" s="131"/>
      <c r="P137" s="131"/>
      <c r="Q137" s="131"/>
      <c r="R137" s="131"/>
      <c r="S137" s="131" t="s">
        <v>975</v>
      </c>
      <c r="T137" s="25"/>
      <c r="U137" s="26"/>
    </row>
    <row r="138" spans="1:24" ht="15" hidden="1" customHeight="1">
      <c r="A138" s="13"/>
      <c r="B138" s="13"/>
      <c r="C138" s="13"/>
      <c r="D138" s="13"/>
      <c r="E138" s="13"/>
      <c r="F138" s="13"/>
      <c r="G138" s="13"/>
      <c r="H138" s="13"/>
      <c r="I138" s="13"/>
      <c r="J138" s="13"/>
      <c r="K138" s="13"/>
      <c r="L138" s="13"/>
      <c r="M138" s="13"/>
      <c r="N138" s="13"/>
      <c r="O138" s="13"/>
      <c r="P138" s="13"/>
      <c r="Q138" s="13"/>
      <c r="R138" s="13"/>
      <c r="S138" s="13"/>
      <c r="T138" s="25"/>
      <c r="U138" s="26"/>
    </row>
    <row r="139" spans="1:24" ht="15" hidden="1" customHeight="1">
      <c r="A139" s="131"/>
      <c r="B139" s="131"/>
      <c r="C139" s="131" t="s">
        <v>546</v>
      </c>
      <c r="D139" s="131"/>
      <c r="E139" s="131"/>
      <c r="F139" s="131"/>
      <c r="G139" s="131"/>
      <c r="H139" s="131"/>
      <c r="I139" s="131"/>
      <c r="J139" s="131"/>
      <c r="K139" s="131"/>
      <c r="L139" s="131"/>
      <c r="M139" s="131"/>
      <c r="N139" s="131"/>
      <c r="O139" s="131"/>
      <c r="P139" s="131"/>
      <c r="Q139" s="131"/>
      <c r="R139" s="131"/>
      <c r="S139" s="131"/>
      <c r="T139" s="13"/>
      <c r="U139" s="13"/>
      <c r="V139" s="13"/>
      <c r="W139" s="25"/>
      <c r="X139" s="26"/>
    </row>
    <row r="140" spans="1:24" ht="15" hidden="1" customHeight="1">
      <c r="A140" s="131"/>
      <c r="B140" s="131"/>
      <c r="C140" s="131"/>
      <c r="D140" s="131"/>
      <c r="E140" s="131"/>
      <c r="F140" s="131"/>
      <c r="G140" s="131"/>
      <c r="H140" s="131"/>
      <c r="I140" s="131"/>
      <c r="J140" s="131"/>
      <c r="K140" s="131"/>
      <c r="L140" s="131"/>
      <c r="M140" s="131"/>
      <c r="N140" s="131"/>
      <c r="O140" s="131"/>
      <c r="P140" s="131"/>
      <c r="Q140" s="131"/>
      <c r="R140" s="131"/>
      <c r="S140" s="131"/>
      <c r="T140" s="13"/>
      <c r="U140" s="13"/>
      <c r="V140" s="13"/>
      <c r="W140" s="25"/>
      <c r="X140" s="26"/>
    </row>
    <row r="141" spans="1:24" ht="15" hidden="1" customHeight="1">
      <c r="A141" s="131"/>
      <c r="B141" s="131"/>
      <c r="C141" s="131"/>
      <c r="D141" s="131" t="s">
        <v>327</v>
      </c>
      <c r="E141" s="131"/>
      <c r="F141" s="131" t="s">
        <v>547</v>
      </c>
      <c r="G141" s="131" t="s">
        <v>234</v>
      </c>
      <c r="H141" s="131" t="s">
        <v>235</v>
      </c>
      <c r="I141" s="131" t="s">
        <v>236</v>
      </c>
      <c r="J141" s="131" t="s">
        <v>237</v>
      </c>
      <c r="K141" s="131" t="s">
        <v>238</v>
      </c>
      <c r="L141" s="131" t="s">
        <v>239</v>
      </c>
      <c r="M141" s="131" t="s">
        <v>240</v>
      </c>
      <c r="N141" s="131" t="s">
        <v>241</v>
      </c>
      <c r="O141" s="131" t="s">
        <v>243</v>
      </c>
      <c r="P141" s="131" t="s">
        <v>244</v>
      </c>
      <c r="Q141" s="131" t="s">
        <v>245</v>
      </c>
      <c r="R141" s="131"/>
      <c r="S141" s="131"/>
      <c r="T141" s="13"/>
      <c r="U141" s="13"/>
      <c r="V141" s="13"/>
      <c r="W141" s="25"/>
      <c r="X141" s="26"/>
    </row>
    <row r="142" spans="1:24" ht="15" hidden="1" customHeight="1">
      <c r="A142" s="131"/>
      <c r="B142" s="131"/>
      <c r="C142" s="131" t="s">
        <v>972</v>
      </c>
      <c r="D142" s="131" t="s">
        <v>284</v>
      </c>
      <c r="E142" s="131" t="s">
        <v>976</v>
      </c>
      <c r="F142" s="131" t="s">
        <v>284</v>
      </c>
      <c r="G142" s="131"/>
      <c r="H142" s="131"/>
      <c r="I142" s="131"/>
      <c r="J142" s="131"/>
      <c r="K142" s="131"/>
      <c r="L142" s="131"/>
      <c r="M142" s="131"/>
      <c r="N142" s="131"/>
      <c r="O142" s="131"/>
      <c r="P142" s="131"/>
      <c r="Q142" s="131"/>
      <c r="R142" s="131" t="s">
        <v>971</v>
      </c>
      <c r="S142" s="131" t="s">
        <v>973</v>
      </c>
      <c r="T142" s="13"/>
      <c r="U142" s="13"/>
      <c r="V142" s="13"/>
      <c r="W142" s="25"/>
      <c r="X142" s="26"/>
    </row>
    <row r="143" spans="1:24" ht="15" hidden="1" customHeight="1">
      <c r="A143" s="131"/>
      <c r="B143" s="131"/>
      <c r="C143" s="131" t="s">
        <v>268</v>
      </c>
      <c r="D143" s="13"/>
      <c r="E143" s="13"/>
      <c r="F143" s="18" t="s">
        <v>267</v>
      </c>
      <c r="G143" s="19" t="s">
        <v>799</v>
      </c>
      <c r="H143" s="19" t="s">
        <v>799</v>
      </c>
      <c r="I143" s="19" t="s">
        <v>799</v>
      </c>
      <c r="J143" s="19" t="s">
        <v>799</v>
      </c>
      <c r="K143" s="19" t="s">
        <v>799</v>
      </c>
      <c r="L143" s="19" t="s">
        <v>799</v>
      </c>
      <c r="M143" s="19" t="s">
        <v>799</v>
      </c>
      <c r="N143" s="19" t="s">
        <v>799</v>
      </c>
      <c r="O143" s="19" t="s">
        <v>799</v>
      </c>
      <c r="P143" s="19" t="s">
        <v>799</v>
      </c>
      <c r="Q143" s="19" t="s">
        <v>799</v>
      </c>
      <c r="R143" s="13"/>
      <c r="S143" s="131"/>
      <c r="T143" s="13"/>
      <c r="U143" s="13"/>
      <c r="V143" s="13"/>
      <c r="W143" s="25"/>
      <c r="X143" s="26"/>
    </row>
    <row r="144" spans="1:24" ht="15" hidden="1" customHeight="1">
      <c r="A144" s="131"/>
      <c r="B144" s="131"/>
      <c r="C144" s="131" t="s">
        <v>971</v>
      </c>
      <c r="D144" s="13"/>
      <c r="E144" s="13"/>
      <c r="F144" s="13"/>
      <c r="G144" s="13"/>
      <c r="H144" s="13"/>
      <c r="I144" s="13"/>
      <c r="J144" s="13"/>
      <c r="K144" s="13"/>
      <c r="L144" s="13"/>
      <c r="M144" s="13"/>
      <c r="N144" s="13"/>
      <c r="O144" s="13"/>
      <c r="P144" s="13"/>
      <c r="Q144" s="13"/>
      <c r="R144" s="13"/>
      <c r="S144" s="131"/>
      <c r="T144" s="13"/>
      <c r="U144" s="13"/>
      <c r="V144" s="13"/>
      <c r="W144" s="25"/>
      <c r="X144" s="26"/>
    </row>
    <row r="145" spans="1:24">
      <c r="A145" s="131" t="s">
        <v>582</v>
      </c>
      <c r="B145" s="131"/>
      <c r="C145" s="136"/>
      <c r="D145" s="20" t="s">
        <v>764</v>
      </c>
      <c r="E145" s="11"/>
      <c r="F145" s="20" t="s">
        <v>1383</v>
      </c>
      <c r="G145" s="16" t="n">
        <v>174.08</v>
      </c>
      <c r="H145" s="16" t="n">
        <v>176.48</v>
      </c>
      <c r="I145" s="16" t="n">
        <v>178.88</v>
      </c>
      <c r="J145" s="16" t="n">
        <v>181.28</v>
      </c>
      <c r="K145" s="16" t="n">
        <v>183.68</v>
      </c>
      <c r="L145" s="16" t="n">
        <v>186.08</v>
      </c>
      <c r="M145" s="16" t="n">
        <v>188.48</v>
      </c>
      <c r="N145" s="16" t="n">
        <v>190.88</v>
      </c>
      <c r="O145" s="16" t="n">
        <v>193.28</v>
      </c>
      <c r="P145" s="16" t="n">
        <v>195.68</v>
      </c>
      <c r="Q145" s="32">
        <f>G145+H145+I145+J145+K145+L145+M145+N145+O145+P145</f>
        <v>0</v>
      </c>
      <c r="R145" s="13"/>
      <c r="S145" s="131"/>
      <c r="T145" s="13"/>
      <c r="U145" s="13"/>
      <c r="V145" s="13"/>
      <c r="W145" s="25"/>
      <c r="X145" s="26"/>
    </row>
    <row r="146" ht="15.0" customHeight="true" hidden="false">
      <c r="A146" s="131" t="s">
        <v>582</v>
      </c>
      <c r="B146" s="131"/>
      <c r="C146" s="136"/>
      <c r="D146" s="20" t="s">
        <v>764</v>
      </c>
      <c r="E146" s="11"/>
      <c r="F146" s="20" t="s">
        <v>1373</v>
      </c>
      <c r="G146" s="16" t="n">
        <v>181.28</v>
      </c>
      <c r="H146" s="16" t="n">
        <v>183.78</v>
      </c>
      <c r="I146" s="16" t="n">
        <v>186.28</v>
      </c>
      <c r="J146" s="16" t="n">
        <v>188.78</v>
      </c>
      <c r="K146" s="16" t="n">
        <v>191.28</v>
      </c>
      <c r="L146" s="16" t="n">
        <v>193.78</v>
      </c>
      <c r="M146" s="16" t="n">
        <v>196.28</v>
      </c>
      <c r="N146" s="16" t="n">
        <v>198.78</v>
      </c>
      <c r="O146" s="16" t="n">
        <v>201.28</v>
      </c>
      <c r="P146" s="16" t="n">
        <v>203.78</v>
      </c>
      <c r="Q146" s="32">
        <f>G146+H146+I146+J146+K146+L146+M146+N146+O146+P146</f>
      </c>
      <c r="R146" s="13"/>
      <c r="S146" s="131"/>
      <c r="T146" s="13"/>
      <c r="U146" s="13"/>
      <c r="V146" s="13"/>
      <c r="W146" s="25"/>
      <c r="X146" s="26"/>
    </row>
    <row r="147" ht="15.0" customHeight="true" hidden="false">
      <c r="A147" s="131" t="s">
        <v>582</v>
      </c>
      <c r="B147" s="131"/>
      <c r="C147" s="136"/>
      <c r="D147" s="20" t="s">
        <v>764</v>
      </c>
      <c r="E147" s="11"/>
      <c r="F147" s="20" t="s">
        <v>1374</v>
      </c>
      <c r="G147" s="16" t="n">
        <v>188.48</v>
      </c>
      <c r="H147" s="16" t="n">
        <v>191.08</v>
      </c>
      <c r="I147" s="16" t="n">
        <v>193.68</v>
      </c>
      <c r="J147" s="16" t="n">
        <v>196.28</v>
      </c>
      <c r="K147" s="16" t="n">
        <v>198.88</v>
      </c>
      <c r="L147" s="16" t="n">
        <v>201.48</v>
      </c>
      <c r="M147" s="16" t="n">
        <v>204.08</v>
      </c>
      <c r="N147" s="16" t="n">
        <v>206.68</v>
      </c>
      <c r="O147" s="16" t="n">
        <v>209.28</v>
      </c>
      <c r="P147" s="16" t="n">
        <v>211.88</v>
      </c>
      <c r="Q147" s="32">
        <f>G147+H147+I147+J147+K147+L147+M147+N147+O147+P147</f>
      </c>
      <c r="R147" s="13"/>
      <c r="S147" s="131"/>
      <c r="T147" s="13"/>
      <c r="U147" s="13"/>
      <c r="V147" s="13"/>
      <c r="W147" s="25"/>
      <c r="X147" s="26"/>
    </row>
    <row r="148" ht="15.0" customHeight="true" hidden="false">
      <c r="A148" s="131" t="s">
        <v>582</v>
      </c>
      <c r="B148" s="131"/>
      <c r="C148" s="136"/>
      <c r="D148" s="20" t="s">
        <v>764</v>
      </c>
      <c r="E148" s="11"/>
      <c r="F148" s="20" t="s">
        <v>1375</v>
      </c>
      <c r="G148" s="16" t="n">
        <v>195.68</v>
      </c>
      <c r="H148" s="16" t="n">
        <v>198.38</v>
      </c>
      <c r="I148" s="16" t="n">
        <v>201.08</v>
      </c>
      <c r="J148" s="16" t="n">
        <v>203.78</v>
      </c>
      <c r="K148" s="16" t="n">
        <v>206.48</v>
      </c>
      <c r="L148" s="16" t="n">
        <v>209.18</v>
      </c>
      <c r="M148" s="16" t="n">
        <v>211.88</v>
      </c>
      <c r="N148" s="16" t="n">
        <v>214.58</v>
      </c>
      <c r="O148" s="16" t="n">
        <v>217.28</v>
      </c>
      <c r="P148" s="16" t="n">
        <v>219.98</v>
      </c>
      <c r="Q148" s="32">
        <f>G148+H148+I148+J148+K148+L148+M148+N148+O148+P148</f>
      </c>
      <c r="R148" s="13"/>
      <c r="S148" s="131"/>
      <c r="T148" s="13"/>
      <c r="U148" s="13"/>
      <c r="V148" s="13"/>
      <c r="W148" s="25"/>
      <c r="X148" s="26"/>
    </row>
    <row r="149" ht="15.0" customHeight="true" hidden="false">
      <c r="A149" s="131" t="s">
        <v>582</v>
      </c>
      <c r="B149" s="131"/>
      <c r="C149" s="136"/>
      <c r="D149" s="20" t="s">
        <v>764</v>
      </c>
      <c r="E149" s="11"/>
      <c r="F149" s="20" t="s">
        <v>1376</v>
      </c>
      <c r="G149" s="16" t="n">
        <v>202.88</v>
      </c>
      <c r="H149" s="16" t="n">
        <v>205.68</v>
      </c>
      <c r="I149" s="16" t="n">
        <v>208.48</v>
      </c>
      <c r="J149" s="16" t="n">
        <v>211.28</v>
      </c>
      <c r="K149" s="16" t="n">
        <v>214.08</v>
      </c>
      <c r="L149" s="16" t="n">
        <v>216.88</v>
      </c>
      <c r="M149" s="16" t="n">
        <v>219.68</v>
      </c>
      <c r="N149" s="16" t="n">
        <v>222.48</v>
      </c>
      <c r="O149" s="16" t="n">
        <v>225.28</v>
      </c>
      <c r="P149" s="16" t="n">
        <v>228.08</v>
      </c>
      <c r="Q149" s="32">
        <f>G149+H149+I149+J149+K149+L149+M149+N149+O149+P149</f>
      </c>
      <c r="R149" s="13"/>
      <c r="S149" s="131"/>
      <c r="T149" s="13"/>
      <c r="U149" s="13"/>
      <c r="V149" s="13"/>
      <c r="W149" s="25"/>
      <c r="X149" s="26"/>
    </row>
    <row r="150" ht="15.0" customHeight="true" hidden="false">
      <c r="A150" s="131" t="s">
        <v>582</v>
      </c>
      <c r="B150" s="131"/>
      <c r="C150" s="136"/>
      <c r="D150" s="20" t="s">
        <v>764</v>
      </c>
      <c r="E150" s="11"/>
      <c r="F150" s="20" t="s">
        <v>1377</v>
      </c>
      <c r="G150" s="16" t="n">
        <v>210.08</v>
      </c>
      <c r="H150" s="16" t="n">
        <v>212.98</v>
      </c>
      <c r="I150" s="16" t="n">
        <v>215.88</v>
      </c>
      <c r="J150" s="16" t="n">
        <v>218.78</v>
      </c>
      <c r="K150" s="16" t="n">
        <v>221.68</v>
      </c>
      <c r="L150" s="16" t="n">
        <v>224.58</v>
      </c>
      <c r="M150" s="16" t="n">
        <v>227.48</v>
      </c>
      <c r="N150" s="16" t="n">
        <v>230.38</v>
      </c>
      <c r="O150" s="16" t="n">
        <v>233.28</v>
      </c>
      <c r="P150" s="16" t="n">
        <v>236.18</v>
      </c>
      <c r="Q150" s="32">
        <f>G150+H150+I150+J150+K150+L150+M150+N150+O150+P150</f>
      </c>
      <c r="R150" s="13"/>
      <c r="S150" s="131"/>
      <c r="T150" s="13"/>
      <c r="U150" s="13"/>
      <c r="V150" s="13"/>
      <c r="W150" s="25"/>
      <c r="X150" s="26"/>
    </row>
    <row r="151" ht="15.0" customHeight="true" hidden="false">
      <c r="A151" s="131" t="s">
        <v>582</v>
      </c>
      <c r="B151" s="131"/>
      <c r="C151" s="136"/>
      <c r="D151" s="20" t="s">
        <v>764</v>
      </c>
      <c r="E151" s="11"/>
      <c r="F151" s="20" t="s">
        <v>1378</v>
      </c>
      <c r="G151" s="16" t="n">
        <v>217.28</v>
      </c>
      <c r="H151" s="16" t="n">
        <v>220.28</v>
      </c>
      <c r="I151" s="16" t="n">
        <v>223.28</v>
      </c>
      <c r="J151" s="16" t="n">
        <v>226.28</v>
      </c>
      <c r="K151" s="16" t="n">
        <v>229.28</v>
      </c>
      <c r="L151" s="16" t="n">
        <v>232.28</v>
      </c>
      <c r="M151" s="16" t="n">
        <v>235.28</v>
      </c>
      <c r="N151" s="16" t="n">
        <v>238.28</v>
      </c>
      <c r="O151" s="16" t="n">
        <v>241.28</v>
      </c>
      <c r="P151" s="16" t="n">
        <v>244.28</v>
      </c>
      <c r="Q151" s="32">
        <f>G151+H151+I151+J151+K151+L151+M151+N151+O151+P151</f>
      </c>
      <c r="R151" s="13"/>
      <c r="S151" s="131"/>
      <c r="T151" s="13"/>
      <c r="U151" s="13"/>
      <c r="V151" s="13"/>
      <c r="W151" s="25"/>
      <c r="X151" s="26"/>
    </row>
    <row r="152" ht="15.0" customHeight="true" hidden="false">
      <c r="A152" s="131" t="s">
        <v>582</v>
      </c>
      <c r="B152" s="131"/>
      <c r="C152" s="136"/>
      <c r="D152" s="20" t="s">
        <v>764</v>
      </c>
      <c r="E152" s="11"/>
      <c r="F152" s="20" t="s">
        <v>1379</v>
      </c>
      <c r="G152" s="16" t="n">
        <v>224.48</v>
      </c>
      <c r="H152" s="16" t="n">
        <v>227.58</v>
      </c>
      <c r="I152" s="16" t="n">
        <v>230.68</v>
      </c>
      <c r="J152" s="16" t="n">
        <v>233.78</v>
      </c>
      <c r="K152" s="16" t="n">
        <v>236.88</v>
      </c>
      <c r="L152" s="16" t="n">
        <v>239.98</v>
      </c>
      <c r="M152" s="16" t="n">
        <v>243.08</v>
      </c>
      <c r="N152" s="16" t="n">
        <v>246.18</v>
      </c>
      <c r="O152" s="16" t="n">
        <v>249.28</v>
      </c>
      <c r="P152" s="16" t="n">
        <v>252.38</v>
      </c>
      <c r="Q152" s="32">
        <f>G152+H152+I152+J152+K152+L152+M152+N152+O152+P152</f>
      </c>
      <c r="R152" s="13"/>
      <c r="S152" s="131"/>
      <c r="T152" s="13"/>
      <c r="U152" s="13"/>
      <c r="V152" s="13"/>
      <c r="W152" s="25"/>
      <c r="X152" s="26"/>
    </row>
    <row r="153" ht="15.0" customHeight="true" hidden="false">
      <c r="A153" s="131" t="s">
        <v>582</v>
      </c>
      <c r="B153" s="131"/>
      <c r="C153" s="136"/>
      <c r="D153" s="20" t="s">
        <v>764</v>
      </c>
      <c r="E153" s="11"/>
      <c r="F153" s="20" t="s">
        <v>1380</v>
      </c>
      <c r="G153" s="16" t="n">
        <v>231.68</v>
      </c>
      <c r="H153" s="16" t="n">
        <v>234.88</v>
      </c>
      <c r="I153" s="16" t="n">
        <v>238.08</v>
      </c>
      <c r="J153" s="16" t="n">
        <v>241.28</v>
      </c>
      <c r="K153" s="16" t="n">
        <v>244.48</v>
      </c>
      <c r="L153" s="16" t="n">
        <v>247.68</v>
      </c>
      <c r="M153" s="16" t="n">
        <v>250.88</v>
      </c>
      <c r="N153" s="16" t="n">
        <v>254.08</v>
      </c>
      <c r="O153" s="16" t="n">
        <v>257.28</v>
      </c>
      <c r="P153" s="16" t="n">
        <v>260.48</v>
      </c>
      <c r="Q153" s="32">
        <f>G153+H153+I153+J153+K153+L153+M153+N153+O153+P153</f>
      </c>
      <c r="R153" s="13"/>
      <c r="S153" s="131"/>
      <c r="T153" s="13"/>
      <c r="U153" s="13"/>
      <c r="V153" s="13"/>
      <c r="W153" s="25"/>
      <c r="X153" s="26"/>
    </row>
    <row r="154" ht="15.0" customHeight="true" hidden="false">
      <c r="A154" s="131" t="s">
        <v>582</v>
      </c>
      <c r="B154" s="131"/>
      <c r="C154" s="136"/>
      <c r="D154" s="20" t="s">
        <v>764</v>
      </c>
      <c r="E154" s="11"/>
      <c r="F154" s="20" t="s">
        <v>1381</v>
      </c>
      <c r="G154" s="16" t="n">
        <v>5.65</v>
      </c>
      <c r="H154" s="16" t="n">
        <v>9.55</v>
      </c>
      <c r="I154" s="16" t="n">
        <v>13.44</v>
      </c>
      <c r="J154" s="16" t="n">
        <v>17.34</v>
      </c>
      <c r="K154" s="16" t="n">
        <v>21.24</v>
      </c>
      <c r="L154" s="16" t="n">
        <v>25.13</v>
      </c>
      <c r="M154" s="16" t="n">
        <v>29.03</v>
      </c>
      <c r="N154" s="16" t="n">
        <v>32.93</v>
      </c>
      <c r="O154" s="16" t="n">
        <v>36.82</v>
      </c>
      <c r="P154" s="16" t="n">
        <v>40.72</v>
      </c>
      <c r="Q154" s="32">
        <f>G154+H154+I154+J154+K154+L154+M154+N154+O154+P154</f>
      </c>
      <c r="R154" s="13"/>
      <c r="S154" s="131"/>
      <c r="T154" s="13"/>
      <c r="U154" s="13"/>
      <c r="V154" s="13"/>
      <c r="W154" s="25"/>
      <c r="X154" s="26"/>
    </row>
    <row r="155" ht="15.0" customHeight="true" hidden="false">
      <c r="A155" s="131" t="s">
        <v>582</v>
      </c>
      <c r="B155" s="131"/>
      <c r="C155" s="136"/>
      <c r="D155" s="20" t="s">
        <v>764</v>
      </c>
      <c r="E155" s="11"/>
      <c r="F155" s="20" t="s">
        <v>1382</v>
      </c>
      <c r="G155" s="16" t="n">
        <v>238.88</v>
      </c>
      <c r="H155" s="16" t="n">
        <v>242.18</v>
      </c>
      <c r="I155" s="16" t="n">
        <v>245.48</v>
      </c>
      <c r="J155" s="16" t="n">
        <v>248.78</v>
      </c>
      <c r="K155" s="16" t="n">
        <v>252.08</v>
      </c>
      <c r="L155" s="16" t="n">
        <v>255.38</v>
      </c>
      <c r="M155" s="16" t="n">
        <v>258.68</v>
      </c>
      <c r="N155" s="16" t="n">
        <v>261.98</v>
      </c>
      <c r="O155" s="16" t="n">
        <v>265.28</v>
      </c>
      <c r="P155" s="16" t="n">
        <v>268.58</v>
      </c>
      <c r="Q155" s="32">
        <f>G155+H155+I155+J155+K155+L155+M155+N155+O155+P155</f>
      </c>
      <c r="R155" s="13"/>
      <c r="S155" s="131"/>
      <c r="T155" s="13"/>
      <c r="U155" s="13"/>
      <c r="V155" s="13"/>
      <c r="W155" s="25"/>
      <c r="X155" s="26"/>
    </row>
    <row r="156" spans="1:24" ht="15" customHeight="1">
      <c r="A156" s="131"/>
      <c r="B156" s="131"/>
      <c r="C156" s="131" t="s">
        <v>971</v>
      </c>
      <c r="D156" s="13"/>
      <c r="E156" s="157" t="s">
        <v>559</v>
      </c>
      <c r="F156" s="158"/>
      <c r="G156" s="158"/>
      <c r="H156" s="158"/>
      <c r="I156" s="158"/>
      <c r="J156" s="158"/>
      <c r="K156" s="158"/>
      <c r="L156" s="158"/>
      <c r="M156" s="158"/>
      <c r="N156" s="158"/>
      <c r="O156" s="158"/>
      <c r="P156" s="158"/>
      <c r="Q156" s="159"/>
      <c r="R156" s="13"/>
      <c r="S156" s="131"/>
      <c r="T156" s="13"/>
      <c r="U156" s="13"/>
      <c r="V156" s="13"/>
      <c r="W156" s="25"/>
      <c r="X156" s="26"/>
    </row>
    <row r="157" spans="1:24" ht="15" hidden="1" customHeight="1">
      <c r="A157" s="131"/>
      <c r="B157" s="131"/>
      <c r="C157" s="131" t="s">
        <v>974</v>
      </c>
      <c r="D157" s="131"/>
      <c r="E157" s="131"/>
      <c r="F157" s="131"/>
      <c r="G157" s="131"/>
      <c r="H157" s="131"/>
      <c r="I157" s="131"/>
      <c r="J157" s="131"/>
      <c r="K157" s="131"/>
      <c r="L157" s="131"/>
      <c r="M157" s="131"/>
      <c r="N157" s="131"/>
      <c r="O157" s="131"/>
      <c r="P157" s="131"/>
      <c r="Q157" s="131"/>
      <c r="R157" s="131"/>
      <c r="S157" s="131" t="s">
        <v>975</v>
      </c>
      <c r="T157" s="13"/>
      <c r="U157" s="13"/>
      <c r="V157" s="13"/>
      <c r="W157" s="25"/>
      <c r="X157" s="26"/>
    </row>
    <row r="158" spans="1:24" ht="15" hidden="1"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25"/>
      <c r="X158" s="26"/>
    </row>
    <row r="159" spans="1:24" ht="15" hidden="1"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0</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327</v>
      </c>
      <c r="E163" s="131"/>
      <c r="F163" s="131"/>
      <c r="G163" s="131" t="s">
        <v>234</v>
      </c>
      <c r="H163" s="131" t="s">
        <v>235</v>
      </c>
      <c r="I163" s="131" t="s">
        <v>236</v>
      </c>
      <c r="J163" s="131" t="s">
        <v>237</v>
      </c>
      <c r="K163" s="131" t="s">
        <v>238</v>
      </c>
      <c r="L163" s="131" t="s">
        <v>239</v>
      </c>
      <c r="M163" s="131" t="s">
        <v>240</v>
      </c>
      <c r="N163" s="131" t="s">
        <v>241</v>
      </c>
      <c r="O163" s="131" t="s">
        <v>243</v>
      </c>
      <c r="P163" s="131" t="s">
        <v>244</v>
      </c>
      <c r="Q163" s="131" t="s">
        <v>245</v>
      </c>
      <c r="R163" s="131"/>
      <c r="S163" s="131"/>
      <c r="T163" s="13"/>
      <c r="U163" s="13"/>
      <c r="V163" s="13"/>
      <c r="W163" s="25"/>
      <c r="X163" s="26"/>
    </row>
    <row r="164" spans="1:24" ht="15" hidden="1" customHeight="1">
      <c r="A164" s="131"/>
      <c r="B164" s="131"/>
      <c r="C164" s="131" t="s">
        <v>972</v>
      </c>
      <c r="D164" s="131" t="s">
        <v>284</v>
      </c>
      <c r="E164" s="131" t="s">
        <v>976</v>
      </c>
      <c r="F164" s="131" t="s">
        <v>976</v>
      </c>
      <c r="G164" s="131"/>
      <c r="H164" s="131"/>
      <c r="I164" s="131"/>
      <c r="J164" s="131"/>
      <c r="K164" s="131"/>
      <c r="L164" s="131"/>
      <c r="M164" s="131"/>
      <c r="N164" s="131"/>
      <c r="O164" s="131"/>
      <c r="P164" s="131"/>
      <c r="Q164" s="131"/>
      <c r="R164" s="131" t="s">
        <v>971</v>
      </c>
      <c r="S164" s="131" t="s">
        <v>973</v>
      </c>
      <c r="T164" s="13"/>
      <c r="U164" s="13"/>
      <c r="V164" s="13"/>
      <c r="W164" s="25"/>
      <c r="X164" s="26"/>
    </row>
    <row r="165" spans="1:24" ht="15" hidden="1" customHeight="1">
      <c r="A165" s="131"/>
      <c r="B165" s="131"/>
      <c r="C165" s="131" t="s">
        <v>268</v>
      </c>
      <c r="D165" s="13"/>
      <c r="E165" s="13"/>
      <c r="F165" s="18" t="s">
        <v>267</v>
      </c>
      <c r="G165" s="19" t="s">
        <v>799</v>
      </c>
      <c r="H165" s="19" t="s">
        <v>799</v>
      </c>
      <c r="I165" s="19" t="s">
        <v>799</v>
      </c>
      <c r="J165" s="19" t="s">
        <v>799</v>
      </c>
      <c r="K165" s="19" t="s">
        <v>799</v>
      </c>
      <c r="L165" s="19" t="s">
        <v>799</v>
      </c>
      <c r="M165" s="19" t="s">
        <v>799</v>
      </c>
      <c r="N165" s="19" t="s">
        <v>799</v>
      </c>
      <c r="O165" s="19" t="s">
        <v>799</v>
      </c>
      <c r="P165" s="19" t="s">
        <v>799</v>
      </c>
      <c r="Q165" s="19" t="s">
        <v>799</v>
      </c>
      <c r="R165" s="13"/>
      <c r="S165" s="131"/>
      <c r="T165" s="13"/>
      <c r="U165" s="13"/>
      <c r="V165" s="13"/>
      <c r="W165" s="25"/>
      <c r="X165" s="26"/>
    </row>
    <row r="166" spans="1:24" ht="15" hidden="1" customHeight="1">
      <c r="A166" s="131"/>
      <c r="B166" s="131"/>
      <c r="C166" s="131" t="s">
        <v>971</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583</v>
      </c>
      <c r="B167" s="131"/>
      <c r="C167" s="131"/>
      <c r="D167" s="20" t="s">
        <v>764</v>
      </c>
      <c r="E167" s="14">
        <v>2</v>
      </c>
      <c r="F167" s="14" t="s">
        <v>301</v>
      </c>
      <c r="G167" s="32">
        <f>G168+G169+G170+G177</f>
        <v>0</v>
      </c>
      <c r="H167" s="32">
        <f t="shared" ref="H167:P167" si="10">H168+H169+H170+H177</f>
        <v>0</v>
      </c>
      <c r="I167" s="32">
        <f t="shared" si="10"/>
        <v>0</v>
      </c>
      <c r="J167" s="32">
        <f t="shared" si="10"/>
        <v>0</v>
      </c>
      <c r="K167" s="32">
        <f t="shared" si="10"/>
        <v>0</v>
      </c>
      <c r="L167" s="32">
        <f t="shared" si="10"/>
        <v>0</v>
      </c>
      <c r="M167" s="32">
        <f t="shared" si="10"/>
        <v>0</v>
      </c>
      <c r="N167" s="32">
        <f t="shared" si="10"/>
        <v>0</v>
      </c>
      <c r="O167" s="32">
        <f t="shared" si="10"/>
        <v>0</v>
      </c>
      <c r="P167" s="32">
        <f t="shared" si="10"/>
        <v>0</v>
      </c>
      <c r="Q167" s="32">
        <f>G167+H167+I167+J167+K167+L167+M167+N167+O167+P167</f>
        <v>0</v>
      </c>
      <c r="R167" s="13"/>
      <c r="S167" s="131"/>
      <c r="T167" s="13"/>
      <c r="U167" s="13"/>
      <c r="V167" s="13"/>
      <c r="W167" s="25"/>
      <c r="X167" s="26"/>
    </row>
    <row r="168" spans="1:24" ht="30">
      <c r="A168" s="131" t="s">
        <v>584</v>
      </c>
      <c r="B168" s="131"/>
      <c r="C168" s="131"/>
      <c r="D168" s="20" t="s">
        <v>764</v>
      </c>
      <c r="E168" s="180"/>
      <c r="F168" s="67" t="s">
        <v>1</v>
      </c>
      <c r="G168" s="16" t="n">
        <v>210.08</v>
      </c>
      <c r="H168" s="16" t="n">
        <v>212.98</v>
      </c>
      <c r="I168" s="16" t="n">
        <v>215.88</v>
      </c>
      <c r="J168" s="16" t="n">
        <v>218.78</v>
      </c>
      <c r="K168" s="16" t="n">
        <v>221.68</v>
      </c>
      <c r="L168" s="16" t="n">
        <v>224.58</v>
      </c>
      <c r="M168" s="16" t="n">
        <v>227.48</v>
      </c>
      <c r="N168" s="16" t="n">
        <v>230.38</v>
      </c>
      <c r="O168" s="16" t="n">
        <v>233.28</v>
      </c>
      <c r="P168" s="16" t="n">
        <v>236.18</v>
      </c>
      <c r="Q168" s="32">
        <f t="shared" ref="Q168:Q177" si="11">G168+H168+I168+J168+K168+L168+M168+N168+O168+P168</f>
        <v>0</v>
      </c>
      <c r="R168" s="13"/>
      <c r="S168" s="131"/>
      <c r="T168" s="13"/>
      <c r="U168" s="13"/>
      <c r="V168" s="13"/>
      <c r="W168" s="25"/>
      <c r="X168" s="26"/>
    </row>
    <row r="169" spans="1:24">
      <c r="A169" s="131" t="s">
        <v>585</v>
      </c>
      <c r="B169" s="131"/>
      <c r="C169" s="131"/>
      <c r="D169" s="20" t="s">
        <v>764</v>
      </c>
      <c r="E169" s="180"/>
      <c r="F169" s="67" t="s">
        <v>302</v>
      </c>
      <c r="G169" s="16" t="n">
        <v>217.28</v>
      </c>
      <c r="H169" s="16" t="n">
        <v>220.28</v>
      </c>
      <c r="I169" s="16" t="n">
        <v>223.28</v>
      </c>
      <c r="J169" s="16" t="n">
        <v>226.28</v>
      </c>
      <c r="K169" s="16" t="n">
        <v>229.28</v>
      </c>
      <c r="L169" s="16" t="n">
        <v>232.28</v>
      </c>
      <c r="M169" s="16" t="n">
        <v>235.28</v>
      </c>
      <c r="N169" s="16" t="n">
        <v>238.28</v>
      </c>
      <c r="O169" s="16" t="n">
        <v>241.28</v>
      </c>
      <c r="P169" s="16" t="n">
        <v>244.28</v>
      </c>
      <c r="Q169" s="32">
        <f t="shared" si="11"/>
        <v>0</v>
      </c>
      <c r="R169" s="13"/>
      <c r="S169" s="131"/>
      <c r="T169" s="13"/>
      <c r="U169" s="13"/>
      <c r="V169" s="13"/>
      <c r="W169" s="25"/>
      <c r="X169" s="26"/>
    </row>
    <row r="170" spans="1:24">
      <c r="A170" s="131" t="s">
        <v>586</v>
      </c>
      <c r="B170" s="131"/>
      <c r="C170" s="131"/>
      <c r="D170" s="20" t="s">
        <v>764</v>
      </c>
      <c r="E170" s="180"/>
      <c r="F170" s="67" t="s">
        <v>303</v>
      </c>
      <c r="G170" s="17">
        <f>G171+G172+G173+G174+G175+G176</f>
        <v>0</v>
      </c>
      <c r="H170" s="17">
        <f t="shared" ref="H170:P170" si="12">H171+H172+H173+H174+H175+H176</f>
        <v>0</v>
      </c>
      <c r="I170" s="17">
        <f t="shared" si="12"/>
        <v>0</v>
      </c>
      <c r="J170" s="17">
        <f t="shared" si="12"/>
        <v>0</v>
      </c>
      <c r="K170" s="17">
        <f t="shared" si="12"/>
        <v>0</v>
      </c>
      <c r="L170" s="17">
        <f t="shared" si="12"/>
        <v>0</v>
      </c>
      <c r="M170" s="17">
        <f t="shared" si="12"/>
        <v>0</v>
      </c>
      <c r="N170" s="17">
        <f t="shared" si="12"/>
        <v>0</v>
      </c>
      <c r="O170" s="17">
        <f t="shared" si="12"/>
        <v>0</v>
      </c>
      <c r="P170" s="17">
        <f t="shared" si="12"/>
        <v>0</v>
      </c>
      <c r="Q170" s="32">
        <f t="shared" si="11"/>
        <v>0</v>
      </c>
      <c r="R170" s="13"/>
      <c r="S170" s="131"/>
      <c r="T170" s="13"/>
      <c r="U170" s="13"/>
      <c r="V170" s="13"/>
      <c r="W170" s="25"/>
      <c r="X170" s="26"/>
    </row>
    <row r="171" spans="1:24">
      <c r="A171" s="131" t="s">
        <v>587</v>
      </c>
      <c r="B171" s="131"/>
      <c r="C171" s="131"/>
      <c r="D171" s="20" t="s">
        <v>764</v>
      </c>
      <c r="E171" s="180"/>
      <c r="F171" s="67" t="s">
        <v>304</v>
      </c>
      <c r="G171" s="16" t="n">
        <v>195.68</v>
      </c>
      <c r="H171" s="16" t="n">
        <v>198.38</v>
      </c>
      <c r="I171" s="16" t="n">
        <v>201.08</v>
      </c>
      <c r="J171" s="16" t="n">
        <v>203.78</v>
      </c>
      <c r="K171" s="16" t="n">
        <v>206.48</v>
      </c>
      <c r="L171" s="16" t="n">
        <v>209.18</v>
      </c>
      <c r="M171" s="16" t="n">
        <v>211.88</v>
      </c>
      <c r="N171" s="16" t="n">
        <v>214.58</v>
      </c>
      <c r="O171" s="16" t="n">
        <v>217.28</v>
      </c>
      <c r="P171" s="16" t="n">
        <v>219.98</v>
      </c>
      <c r="Q171" s="32">
        <f t="shared" si="11"/>
        <v>0</v>
      </c>
      <c r="R171" s="13"/>
      <c r="S171" s="131"/>
      <c r="T171" s="13"/>
      <c r="U171" s="13"/>
      <c r="V171" s="13"/>
      <c r="W171" s="25"/>
      <c r="X171" s="26"/>
    </row>
    <row r="172" spans="1:24">
      <c r="A172" s="131" t="s">
        <v>588</v>
      </c>
      <c r="B172" s="131"/>
      <c r="C172" s="131"/>
      <c r="D172" s="20" t="s">
        <v>764</v>
      </c>
      <c r="E172" s="180"/>
      <c r="F172" s="67" t="s">
        <v>305</v>
      </c>
      <c r="G172" s="16" t="n">
        <v>202.88</v>
      </c>
      <c r="H172" s="16" t="n">
        <v>205.68</v>
      </c>
      <c r="I172" s="16" t="n">
        <v>208.48</v>
      </c>
      <c r="J172" s="16" t="n">
        <v>211.28</v>
      </c>
      <c r="K172" s="16" t="n">
        <v>214.08</v>
      </c>
      <c r="L172" s="16" t="n">
        <v>216.88</v>
      </c>
      <c r="M172" s="16" t="n">
        <v>219.68</v>
      </c>
      <c r="N172" s="16" t="n">
        <v>222.48</v>
      </c>
      <c r="O172" s="16" t="n">
        <v>225.28</v>
      </c>
      <c r="P172" s="16" t="n">
        <v>228.08</v>
      </c>
      <c r="Q172" s="32">
        <f t="shared" si="11"/>
        <v>0</v>
      </c>
      <c r="R172" s="13"/>
      <c r="S172" s="131"/>
      <c r="T172" s="13"/>
      <c r="U172" s="13"/>
      <c r="V172" s="13"/>
      <c r="W172" s="25"/>
      <c r="X172" s="26"/>
    </row>
    <row r="173" spans="1:24">
      <c r="A173" s="131" t="s">
        <v>718</v>
      </c>
      <c r="B173" s="131"/>
      <c r="C173" s="131"/>
      <c r="D173" s="20" t="s">
        <v>764</v>
      </c>
      <c r="E173" s="180"/>
      <c r="F173" s="67" t="s">
        <v>2</v>
      </c>
      <c r="G173" s="16" t="n">
        <v>210.08</v>
      </c>
      <c r="H173" s="16" t="n">
        <v>212.98</v>
      </c>
      <c r="I173" s="16" t="n">
        <v>215.88</v>
      </c>
      <c r="J173" s="16" t="n">
        <v>218.78</v>
      </c>
      <c r="K173" s="16" t="n">
        <v>221.68</v>
      </c>
      <c r="L173" s="16" t="n">
        <v>224.58</v>
      </c>
      <c r="M173" s="16" t="n">
        <v>227.48</v>
      </c>
      <c r="N173" s="16" t="n">
        <v>230.38</v>
      </c>
      <c r="O173" s="16" t="n">
        <v>233.28</v>
      </c>
      <c r="P173" s="16" t="n">
        <v>236.18</v>
      </c>
      <c r="Q173" s="32">
        <f t="shared" si="11"/>
        <v>0</v>
      </c>
      <c r="R173" s="13"/>
      <c r="S173" s="131"/>
      <c r="T173" s="13"/>
      <c r="U173" s="13"/>
      <c r="V173" s="13"/>
      <c r="W173" s="25"/>
      <c r="X173" s="26"/>
    </row>
    <row r="174" spans="1:24">
      <c r="A174" s="131" t="s">
        <v>589</v>
      </c>
      <c r="B174" s="131"/>
      <c r="C174" s="131"/>
      <c r="D174" s="20" t="s">
        <v>764</v>
      </c>
      <c r="E174" s="180"/>
      <c r="F174" s="67" t="s">
        <v>3</v>
      </c>
      <c r="G174" s="16" t="n">
        <v>217.28</v>
      </c>
      <c r="H174" s="16" t="n">
        <v>220.28</v>
      </c>
      <c r="I174" s="16" t="n">
        <v>223.28</v>
      </c>
      <c r="J174" s="16" t="n">
        <v>226.28</v>
      </c>
      <c r="K174" s="16" t="n">
        <v>229.28</v>
      </c>
      <c r="L174" s="16" t="n">
        <v>232.28</v>
      </c>
      <c r="M174" s="16" t="n">
        <v>235.28</v>
      </c>
      <c r="N174" s="16" t="n">
        <v>238.28</v>
      </c>
      <c r="O174" s="16" t="n">
        <v>241.28</v>
      </c>
      <c r="P174" s="16" t="n">
        <v>244.28</v>
      </c>
      <c r="Q174" s="32">
        <f t="shared" si="11"/>
        <v>0</v>
      </c>
      <c r="R174" s="13"/>
      <c r="S174" s="131"/>
      <c r="T174" s="13"/>
      <c r="U174" s="13"/>
      <c r="V174" s="13"/>
      <c r="W174" s="25"/>
      <c r="X174" s="26"/>
    </row>
    <row r="175" spans="1:24">
      <c r="A175" s="131" t="s">
        <v>590</v>
      </c>
      <c r="B175" s="131"/>
      <c r="C175" s="131"/>
      <c r="D175" s="20" t="s">
        <v>764</v>
      </c>
      <c r="E175" s="180"/>
      <c r="F175" s="67" t="s">
        <v>306</v>
      </c>
      <c r="G175" s="16" t="n">
        <v>224.48</v>
      </c>
      <c r="H175" s="16" t="n">
        <v>227.58</v>
      </c>
      <c r="I175" s="16" t="n">
        <v>230.68</v>
      </c>
      <c r="J175" s="16" t="n">
        <v>233.78</v>
      </c>
      <c r="K175" s="16" t="n">
        <v>236.88</v>
      </c>
      <c r="L175" s="16" t="n">
        <v>239.98</v>
      </c>
      <c r="M175" s="16" t="n">
        <v>243.08</v>
      </c>
      <c r="N175" s="16" t="n">
        <v>246.18</v>
      </c>
      <c r="O175" s="16" t="n">
        <v>249.28</v>
      </c>
      <c r="P175" s="16" t="n">
        <v>252.38</v>
      </c>
      <c r="Q175" s="32">
        <f t="shared" si="11"/>
        <v>0</v>
      </c>
      <c r="R175" s="13"/>
      <c r="S175" s="131"/>
      <c r="T175" s="13"/>
      <c r="U175" s="13"/>
      <c r="V175" s="13"/>
      <c r="W175" s="25"/>
      <c r="X175" s="26"/>
    </row>
    <row r="176" spans="1:24">
      <c r="A176" s="131" t="s">
        <v>719</v>
      </c>
      <c r="B176" s="131"/>
      <c r="C176" s="131"/>
      <c r="D176" s="20" t="s">
        <v>764</v>
      </c>
      <c r="E176" s="180"/>
      <c r="F176" s="67" t="s">
        <v>307</v>
      </c>
      <c r="G176" s="16" t="n">
        <v>231.68</v>
      </c>
      <c r="H176" s="16" t="n">
        <v>234.88</v>
      </c>
      <c r="I176" s="16" t="n">
        <v>238.08</v>
      </c>
      <c r="J176" s="16" t="n">
        <v>241.28</v>
      </c>
      <c r="K176" s="16" t="n">
        <v>244.48</v>
      </c>
      <c r="L176" s="16" t="n">
        <v>247.68</v>
      </c>
      <c r="M176" s="16" t="n">
        <v>250.88</v>
      </c>
      <c r="N176" s="16" t="n">
        <v>254.08</v>
      </c>
      <c r="O176" s="16" t="n">
        <v>257.28</v>
      </c>
      <c r="P176" s="16" t="n">
        <v>260.48</v>
      </c>
      <c r="Q176" s="32">
        <f t="shared" si="11"/>
        <v>0</v>
      </c>
      <c r="R176" s="13"/>
      <c r="S176" s="131"/>
      <c r="T176" s="13"/>
      <c r="U176" s="13"/>
      <c r="V176" s="13"/>
      <c r="W176" s="25"/>
      <c r="X176" s="26"/>
    </row>
    <row r="177" spans="1:24">
      <c r="A177" s="131" t="s">
        <v>591</v>
      </c>
      <c r="B177" s="131"/>
      <c r="C177" s="131"/>
      <c r="D177" s="20" t="s">
        <v>764</v>
      </c>
      <c r="E177" s="67"/>
      <c r="F177" s="67" t="s">
        <v>283</v>
      </c>
      <c r="G177" s="17">
        <f>SUM(G187:G198)</f>
        <v>0</v>
      </c>
      <c r="H177" s="17">
        <f t="shared" ref="H177:P177" si="13">SUM(H187:H198)</f>
        <v>0</v>
      </c>
      <c r="I177" s="17">
        <f t="shared" si="13"/>
        <v>0</v>
      </c>
      <c r="J177" s="17">
        <f t="shared" si="13"/>
        <v>0</v>
      </c>
      <c r="K177" s="17">
        <f t="shared" si="13"/>
        <v>0</v>
      </c>
      <c r="L177" s="17">
        <f t="shared" si="13"/>
        <v>0</v>
      </c>
      <c r="M177" s="17">
        <f t="shared" si="13"/>
        <v>0</v>
      </c>
      <c r="N177" s="17">
        <f t="shared" si="13"/>
        <v>0</v>
      </c>
      <c r="O177" s="17">
        <f t="shared" si="13"/>
        <v>0</v>
      </c>
      <c r="P177" s="17">
        <f t="shared" si="13"/>
        <v>0</v>
      </c>
      <c r="Q177" s="32">
        <f t="shared" si="11"/>
        <v>0</v>
      </c>
      <c r="R177" s="13"/>
      <c r="S177" s="131"/>
      <c r="T177" s="13"/>
      <c r="U177" s="13"/>
      <c r="V177" s="13"/>
      <c r="W177" s="25"/>
      <c r="X177" s="26"/>
    </row>
    <row r="178" spans="1:24" ht="15" hidden="1" customHeight="1">
      <c r="A178" s="131"/>
      <c r="B178" s="131"/>
      <c r="C178" s="131" t="s">
        <v>971</v>
      </c>
      <c r="D178" s="13"/>
      <c r="E178" s="13"/>
      <c r="F178" s="13"/>
      <c r="G178" s="13"/>
      <c r="H178" s="13"/>
      <c r="I178" s="13"/>
      <c r="J178" s="13"/>
      <c r="K178" s="13"/>
      <c r="L178" s="13"/>
      <c r="M178" s="13"/>
      <c r="N178" s="13"/>
      <c r="O178" s="13"/>
      <c r="P178" s="13"/>
      <c r="Q178" s="13"/>
      <c r="R178" s="13"/>
      <c r="S178" s="131"/>
      <c r="T178" s="13"/>
      <c r="U178" s="13"/>
      <c r="V178" s="13"/>
      <c r="W178" s="25"/>
      <c r="X178" s="26"/>
    </row>
    <row r="179" spans="1:24" ht="15" hidden="1" customHeight="1">
      <c r="A179" s="131"/>
      <c r="B179" s="131"/>
      <c r="C179" s="131" t="s">
        <v>974</v>
      </c>
      <c r="D179" s="131"/>
      <c r="E179" s="131"/>
      <c r="F179" s="131"/>
      <c r="G179" s="131"/>
      <c r="H179" s="131"/>
      <c r="I179" s="131"/>
      <c r="J179" s="131"/>
      <c r="K179" s="131"/>
      <c r="L179" s="131"/>
      <c r="M179" s="131"/>
      <c r="N179" s="131"/>
      <c r="O179" s="131"/>
      <c r="P179" s="131"/>
      <c r="Q179" s="131"/>
      <c r="R179" s="131"/>
      <c r="S179" s="131" t="s">
        <v>975</v>
      </c>
      <c r="T179" s="13"/>
      <c r="U179" s="13"/>
      <c r="V179" s="13"/>
      <c r="W179" s="25"/>
      <c r="X179" s="26"/>
    </row>
    <row r="180" spans="1:24" ht="15" hidden="1" customHeight="1">
      <c r="A180" s="13"/>
      <c r="B180" s="13"/>
      <c r="C180" s="13"/>
      <c r="D180" s="13"/>
      <c r="E180" s="13"/>
      <c r="F180" s="13"/>
      <c r="G180" s="13"/>
      <c r="H180" s="13"/>
      <c r="I180" s="13"/>
      <c r="J180" s="13"/>
      <c r="K180" s="13"/>
      <c r="L180" s="13"/>
      <c r="M180" s="13"/>
      <c r="N180" s="13"/>
      <c r="O180" s="13"/>
      <c r="P180" s="13"/>
      <c r="Q180" s="13"/>
      <c r="R180" s="13"/>
      <c r="S180" s="13"/>
      <c r="T180" s="25"/>
      <c r="U180" s="26"/>
    </row>
    <row r="181" spans="1:24" ht="15" hidden="1" customHeight="1">
      <c r="A181" s="131"/>
      <c r="B181" s="131"/>
      <c r="C181" s="131" t="s">
        <v>4</v>
      </c>
      <c r="D181" s="131"/>
      <c r="E181" s="131"/>
      <c r="F181" s="131"/>
      <c r="G181" s="131"/>
      <c r="H181" s="131"/>
      <c r="I181" s="131"/>
      <c r="J181" s="131"/>
      <c r="K181" s="131"/>
      <c r="L181" s="131"/>
      <c r="M181" s="131"/>
      <c r="N181" s="131"/>
      <c r="O181" s="131"/>
      <c r="P181" s="131"/>
      <c r="Q181" s="131"/>
      <c r="R181" s="131"/>
      <c r="S181" s="131"/>
      <c r="T181" s="13"/>
      <c r="U181" s="13"/>
      <c r="V181" s="13"/>
      <c r="W181" s="25"/>
      <c r="X181" s="26"/>
    </row>
    <row r="182" spans="1:24" ht="15" hidden="1" customHeight="1">
      <c r="A182" s="131"/>
      <c r="B182" s="131"/>
      <c r="C182" s="131"/>
      <c r="D182" s="131"/>
      <c r="E182" s="131"/>
      <c r="F182" s="131"/>
      <c r="G182" s="131"/>
      <c r="H182" s="131"/>
      <c r="I182" s="131"/>
      <c r="J182" s="131"/>
      <c r="K182" s="131"/>
      <c r="L182" s="131"/>
      <c r="M182" s="131"/>
      <c r="N182" s="131"/>
      <c r="O182" s="131"/>
      <c r="P182" s="131"/>
      <c r="Q182" s="131"/>
      <c r="R182" s="131"/>
      <c r="S182" s="131"/>
      <c r="T182" s="13"/>
      <c r="U182" s="13"/>
      <c r="V182" s="13"/>
      <c r="W182" s="25"/>
      <c r="X182" s="26"/>
    </row>
    <row r="183" spans="1:24" ht="15" hidden="1" customHeight="1">
      <c r="A183" s="131"/>
      <c r="B183" s="131"/>
      <c r="C183" s="131"/>
      <c r="D183" s="131" t="s">
        <v>327</v>
      </c>
      <c r="E183" s="131"/>
      <c r="F183" s="131" t="s">
        <v>352</v>
      </c>
      <c r="G183" s="131" t="s">
        <v>234</v>
      </c>
      <c r="H183" s="131" t="s">
        <v>235</v>
      </c>
      <c r="I183" s="131" t="s">
        <v>236</v>
      </c>
      <c r="J183" s="131" t="s">
        <v>237</v>
      </c>
      <c r="K183" s="131" t="s">
        <v>238</v>
      </c>
      <c r="L183" s="131" t="s">
        <v>239</v>
      </c>
      <c r="M183" s="131" t="s">
        <v>240</v>
      </c>
      <c r="N183" s="131" t="s">
        <v>241</v>
      </c>
      <c r="O183" s="131" t="s">
        <v>243</v>
      </c>
      <c r="P183" s="131" t="s">
        <v>244</v>
      </c>
      <c r="Q183" s="131" t="s">
        <v>245</v>
      </c>
      <c r="R183" s="131"/>
      <c r="S183" s="131"/>
      <c r="T183" s="13"/>
      <c r="U183" s="13"/>
      <c r="V183" s="13"/>
      <c r="W183" s="25"/>
      <c r="X183" s="26"/>
    </row>
    <row r="184" spans="1:24" ht="15" hidden="1" customHeight="1">
      <c r="A184" s="131"/>
      <c r="B184" s="131"/>
      <c r="C184" s="131" t="s">
        <v>972</v>
      </c>
      <c r="D184" s="131" t="s">
        <v>284</v>
      </c>
      <c r="E184" s="131" t="s">
        <v>976</v>
      </c>
      <c r="F184" s="131" t="s">
        <v>284</v>
      </c>
      <c r="G184" s="131"/>
      <c r="H184" s="131"/>
      <c r="I184" s="131"/>
      <c r="J184" s="131"/>
      <c r="K184" s="131"/>
      <c r="L184" s="131"/>
      <c r="M184" s="131"/>
      <c r="N184" s="131"/>
      <c r="O184" s="131"/>
      <c r="P184" s="131"/>
      <c r="Q184" s="131"/>
      <c r="R184" s="131" t="s">
        <v>971</v>
      </c>
      <c r="S184" s="131" t="s">
        <v>973</v>
      </c>
      <c r="T184" s="13"/>
      <c r="U184" s="13"/>
      <c r="V184" s="13"/>
      <c r="W184" s="25"/>
      <c r="X184" s="26"/>
    </row>
    <row r="185" spans="1:24" ht="15" hidden="1" customHeight="1">
      <c r="A185" s="131"/>
      <c r="B185" s="131"/>
      <c r="C185" s="131" t="s">
        <v>268</v>
      </c>
      <c r="D185" s="13"/>
      <c r="E185" s="13"/>
      <c r="F185" s="18" t="s">
        <v>267</v>
      </c>
      <c r="G185" s="19" t="s">
        <v>799</v>
      </c>
      <c r="H185" s="19" t="s">
        <v>799</v>
      </c>
      <c r="I185" s="19" t="s">
        <v>799</v>
      </c>
      <c r="J185" s="19" t="s">
        <v>799</v>
      </c>
      <c r="K185" s="19" t="s">
        <v>799</v>
      </c>
      <c r="L185" s="19" t="s">
        <v>799</v>
      </c>
      <c r="M185" s="19" t="s">
        <v>799</v>
      </c>
      <c r="N185" s="19" t="s">
        <v>799</v>
      </c>
      <c r="O185" s="19" t="s">
        <v>799</v>
      </c>
      <c r="P185" s="19" t="s">
        <v>799</v>
      </c>
      <c r="Q185" s="19" t="s">
        <v>799</v>
      </c>
      <c r="R185" s="13"/>
      <c r="S185" s="131"/>
      <c r="T185" s="13"/>
      <c r="U185" s="13"/>
      <c r="V185" s="13"/>
      <c r="W185" s="25"/>
      <c r="X185" s="26"/>
    </row>
    <row r="186" spans="1:24" ht="15" hidden="1" customHeight="1">
      <c r="A186" s="131"/>
      <c r="B186" s="131"/>
      <c r="C186" s="131" t="s">
        <v>971</v>
      </c>
      <c r="D186" s="13"/>
      <c r="E186" s="13"/>
      <c r="F186" s="13"/>
      <c r="G186" s="13"/>
      <c r="H186" s="13"/>
      <c r="I186" s="13"/>
      <c r="J186" s="13"/>
      <c r="K186" s="13"/>
      <c r="L186" s="13"/>
      <c r="M186" s="13"/>
      <c r="N186" s="13"/>
      <c r="O186" s="13"/>
      <c r="P186" s="13"/>
      <c r="Q186" s="13"/>
      <c r="R186" s="13"/>
      <c r="S186" s="131"/>
      <c r="T186" s="13"/>
      <c r="U186" s="13"/>
      <c r="V186" s="13"/>
      <c r="W186" s="25"/>
      <c r="X186" s="26"/>
    </row>
    <row r="187" spans="1:24">
      <c r="A187" s="131" t="s">
        <v>591</v>
      </c>
      <c r="B187" s="131"/>
      <c r="C187" s="136"/>
      <c r="D187" s="20" t="s">
        <v>764</v>
      </c>
      <c r="E187" s="11"/>
      <c r="F187" s="20" t="s">
        <v>1383</v>
      </c>
      <c r="G187" s="16" t="n">
        <v>210.08</v>
      </c>
      <c r="H187" s="16" t="n">
        <v>212.98</v>
      </c>
      <c r="I187" s="16" t="n">
        <v>215.88</v>
      </c>
      <c r="J187" s="16" t="n">
        <v>218.78</v>
      </c>
      <c r="K187" s="16" t="n">
        <v>221.68</v>
      </c>
      <c r="L187" s="16" t="n">
        <v>224.58</v>
      </c>
      <c r="M187" s="16" t="n">
        <v>227.48</v>
      </c>
      <c r="N187" s="16" t="n">
        <v>230.38</v>
      </c>
      <c r="O187" s="16" t="n">
        <v>233.28</v>
      </c>
      <c r="P187" s="16" t="n">
        <v>236.18</v>
      </c>
      <c r="Q187" s="32">
        <f>G187+H187+I187+J187+K187+L187+M187+N187+O187+P187</f>
        <v>0</v>
      </c>
      <c r="R187" s="13"/>
      <c r="S187" s="131"/>
      <c r="T187" s="13"/>
      <c r="U187" s="13"/>
      <c r="V187" s="13"/>
      <c r="W187" s="25"/>
      <c r="X187" s="26"/>
    </row>
    <row r="188" ht="15.0" customHeight="true" hidden="false">
      <c r="A188" s="131" t="s">
        <v>591</v>
      </c>
      <c r="B188" s="131"/>
      <c r="C188" s="136"/>
      <c r="D188" s="20" t="s">
        <v>764</v>
      </c>
      <c r="E188" s="11"/>
      <c r="F188" s="20" t="s">
        <v>1373</v>
      </c>
      <c r="G188" s="16" t="n">
        <v>217.28</v>
      </c>
      <c r="H188" s="16" t="n">
        <v>220.28</v>
      </c>
      <c r="I188" s="16" t="n">
        <v>223.28</v>
      </c>
      <c r="J188" s="16" t="n">
        <v>226.28</v>
      </c>
      <c r="K188" s="16" t="n">
        <v>229.28</v>
      </c>
      <c r="L188" s="16" t="n">
        <v>232.28</v>
      </c>
      <c r="M188" s="16" t="n">
        <v>235.28</v>
      </c>
      <c r="N188" s="16" t="n">
        <v>238.28</v>
      </c>
      <c r="O188" s="16" t="n">
        <v>241.28</v>
      </c>
      <c r="P188" s="16" t="n">
        <v>244.28</v>
      </c>
      <c r="Q188" s="32">
        <f>G188+H188+I188+J188+K188+L188+M188+N188+O188+P188</f>
      </c>
      <c r="R188" s="13"/>
      <c r="S188" s="131"/>
      <c r="T188" s="13"/>
      <c r="U188" s="13"/>
      <c r="V188" s="13"/>
      <c r="W188" s="25"/>
      <c r="X188" s="26"/>
    </row>
    <row r="189" ht="15.0" customHeight="true" hidden="false">
      <c r="A189" s="131" t="s">
        <v>591</v>
      </c>
      <c r="B189" s="131"/>
      <c r="C189" s="136"/>
      <c r="D189" s="20" t="s">
        <v>764</v>
      </c>
      <c r="E189" s="11"/>
      <c r="F189" s="20" t="s">
        <v>1374</v>
      </c>
      <c r="G189" s="16" t="n">
        <v>130.88</v>
      </c>
      <c r="H189" s="16" t="n">
        <v>132.68</v>
      </c>
      <c r="I189" s="16" t="n">
        <v>134.48</v>
      </c>
      <c r="J189" s="16" t="n">
        <v>136.28</v>
      </c>
      <c r="K189" s="16" t="n">
        <v>138.08</v>
      </c>
      <c r="L189" s="16" t="n">
        <v>139.88</v>
      </c>
      <c r="M189" s="16" t="n">
        <v>141.68</v>
      </c>
      <c r="N189" s="16" t="n">
        <v>143.48</v>
      </c>
      <c r="O189" s="16" t="n">
        <v>145.28</v>
      </c>
      <c r="P189" s="16" t="n">
        <v>147.08</v>
      </c>
      <c r="Q189" s="32">
        <f>G189+H189+I189+J189+K189+L189+M189+N189+O189+P189</f>
      </c>
      <c r="R189" s="13"/>
      <c r="S189" s="131"/>
      <c r="T189" s="13"/>
      <c r="U189" s="13"/>
      <c r="V189" s="13"/>
      <c r="W189" s="25"/>
      <c r="X189" s="26"/>
    </row>
    <row r="190" ht="15.0" customHeight="true" hidden="false">
      <c r="A190" s="131" t="s">
        <v>591</v>
      </c>
      <c r="B190" s="131"/>
      <c r="C190" s="136"/>
      <c r="D190" s="20" t="s">
        <v>764</v>
      </c>
      <c r="E190" s="11"/>
      <c r="F190" s="20" t="s">
        <v>1375</v>
      </c>
      <c r="G190" s="16" t="n">
        <v>138.08</v>
      </c>
      <c r="H190" s="16" t="n">
        <v>139.98</v>
      </c>
      <c r="I190" s="16" t="n">
        <v>141.88</v>
      </c>
      <c r="J190" s="16" t="n">
        <v>143.78</v>
      </c>
      <c r="K190" s="16" t="n">
        <v>145.68</v>
      </c>
      <c r="L190" s="16" t="n">
        <v>147.58</v>
      </c>
      <c r="M190" s="16" t="n">
        <v>149.48</v>
      </c>
      <c r="N190" s="16" t="n">
        <v>151.38</v>
      </c>
      <c r="O190" s="16" t="n">
        <v>153.28</v>
      </c>
      <c r="P190" s="16" t="n">
        <v>155.18</v>
      </c>
      <c r="Q190" s="32">
        <f>G190+H190+I190+J190+K190+L190+M190+N190+O190+P190</f>
      </c>
      <c r="R190" s="13"/>
      <c r="S190" s="131"/>
      <c r="T190" s="13"/>
      <c r="U190" s="13"/>
      <c r="V190" s="13"/>
      <c r="W190" s="25"/>
      <c r="X190" s="26"/>
    </row>
    <row r="191" ht="15.0" customHeight="true" hidden="false">
      <c r="A191" s="131" t="s">
        <v>591</v>
      </c>
      <c r="B191" s="131"/>
      <c r="C191" s="136"/>
      <c r="D191" s="20" t="s">
        <v>764</v>
      </c>
      <c r="E191" s="11"/>
      <c r="F191" s="20" t="s">
        <v>1376</v>
      </c>
      <c r="G191" s="16" t="n">
        <v>145.28</v>
      </c>
      <c r="H191" s="16" t="n">
        <v>147.28</v>
      </c>
      <c r="I191" s="16" t="n">
        <v>149.28</v>
      </c>
      <c r="J191" s="16" t="n">
        <v>151.28</v>
      </c>
      <c r="K191" s="16" t="n">
        <v>153.28</v>
      </c>
      <c r="L191" s="16" t="n">
        <v>155.28</v>
      </c>
      <c r="M191" s="16" t="n">
        <v>157.28</v>
      </c>
      <c r="N191" s="16" t="n">
        <v>159.28</v>
      </c>
      <c r="O191" s="16" t="n">
        <v>161.28</v>
      </c>
      <c r="P191" s="16" t="n">
        <v>163.28</v>
      </c>
      <c r="Q191" s="32">
        <f>G191+H191+I191+J191+K191+L191+M191+N191+O191+P191</f>
      </c>
      <c r="R191" s="13"/>
      <c r="S191" s="131"/>
      <c r="T191" s="13"/>
      <c r="U191" s="13"/>
      <c r="V191" s="13"/>
      <c r="W191" s="25"/>
      <c r="X191" s="26"/>
    </row>
    <row r="192" ht="15.0" customHeight="true" hidden="false">
      <c r="A192" s="131" t="s">
        <v>591</v>
      </c>
      <c r="B192" s="131"/>
      <c r="C192" s="136"/>
      <c r="D192" s="20" t="s">
        <v>764</v>
      </c>
      <c r="E192" s="11"/>
      <c r="F192" s="20" t="s">
        <v>1377</v>
      </c>
      <c r="G192" s="16" t="n">
        <v>152.48</v>
      </c>
      <c r="H192" s="16" t="n">
        <v>154.58</v>
      </c>
      <c r="I192" s="16" t="n">
        <v>156.68</v>
      </c>
      <c r="J192" s="16" t="n">
        <v>158.78</v>
      </c>
      <c r="K192" s="16" t="n">
        <v>160.88</v>
      </c>
      <c r="L192" s="16" t="n">
        <v>162.98</v>
      </c>
      <c r="M192" s="16" t="n">
        <v>165.08</v>
      </c>
      <c r="N192" s="16" t="n">
        <v>167.18</v>
      </c>
      <c r="O192" s="16" t="n">
        <v>169.28</v>
      </c>
      <c r="P192" s="16" t="n">
        <v>171.38</v>
      </c>
      <c r="Q192" s="32">
        <f>G192+H192+I192+J192+K192+L192+M192+N192+O192+P192</f>
      </c>
      <c r="R192" s="13"/>
      <c r="S192" s="131"/>
      <c r="T192" s="13"/>
      <c r="U192" s="13"/>
      <c r="V192" s="13"/>
      <c r="W192" s="25"/>
      <c r="X192" s="26"/>
    </row>
    <row r="193" ht="15.0" customHeight="true" hidden="false">
      <c r="A193" s="131" t="s">
        <v>591</v>
      </c>
      <c r="B193" s="131"/>
      <c r="C193" s="136"/>
      <c r="D193" s="20" t="s">
        <v>764</v>
      </c>
      <c r="E193" s="11"/>
      <c r="F193" s="20" t="s">
        <v>1378</v>
      </c>
      <c r="G193" s="16" t="n">
        <v>159.68</v>
      </c>
      <c r="H193" s="16" t="n">
        <v>161.88</v>
      </c>
      <c r="I193" s="16" t="n">
        <v>164.08</v>
      </c>
      <c r="J193" s="16" t="n">
        <v>166.28</v>
      </c>
      <c r="K193" s="16" t="n">
        <v>168.48</v>
      </c>
      <c r="L193" s="16" t="n">
        <v>170.68</v>
      </c>
      <c r="M193" s="16" t="n">
        <v>172.88</v>
      </c>
      <c r="N193" s="16" t="n">
        <v>175.08</v>
      </c>
      <c r="O193" s="16" t="n">
        <v>177.28</v>
      </c>
      <c r="P193" s="16" t="n">
        <v>179.48</v>
      </c>
      <c r="Q193" s="32">
        <f>G193+H193+I193+J193+K193+L193+M193+N193+O193+P193</f>
      </c>
      <c r="R193" s="13"/>
      <c r="S193" s="131"/>
      <c r="T193" s="13"/>
      <c r="U193" s="13"/>
      <c r="V193" s="13"/>
      <c r="W193" s="25"/>
      <c r="X193" s="26"/>
    </row>
    <row r="194" ht="15.0" customHeight="true" hidden="false">
      <c r="A194" s="131" t="s">
        <v>591</v>
      </c>
      <c r="B194" s="131"/>
      <c r="C194" s="136"/>
      <c r="D194" s="20" t="s">
        <v>764</v>
      </c>
      <c r="E194" s="11"/>
      <c r="F194" s="20" t="s">
        <v>1379</v>
      </c>
      <c r="G194" s="16" t="n">
        <v>166.88</v>
      </c>
      <c r="H194" s="16" t="n">
        <v>169.18</v>
      </c>
      <c r="I194" s="16" t="n">
        <v>171.48</v>
      </c>
      <c r="J194" s="16" t="n">
        <v>173.78</v>
      </c>
      <c r="K194" s="16" t="n">
        <v>176.08</v>
      </c>
      <c r="L194" s="16" t="n">
        <v>178.38</v>
      </c>
      <c r="M194" s="16" t="n">
        <v>180.68</v>
      </c>
      <c r="N194" s="16" t="n">
        <v>182.98</v>
      </c>
      <c r="O194" s="16" t="n">
        <v>185.28</v>
      </c>
      <c r="P194" s="16" t="n">
        <v>187.58</v>
      </c>
      <c r="Q194" s="32">
        <f>G194+H194+I194+J194+K194+L194+M194+N194+O194+P194</f>
      </c>
      <c r="R194" s="13"/>
      <c r="S194" s="131"/>
      <c r="T194" s="13"/>
      <c r="U194" s="13"/>
      <c r="V194" s="13"/>
      <c r="W194" s="25"/>
      <c r="X194" s="26"/>
    </row>
    <row r="195" ht="15.0" customHeight="true" hidden="false">
      <c r="A195" s="131" t="s">
        <v>591</v>
      </c>
      <c r="B195" s="131"/>
      <c r="C195" s="136"/>
      <c r="D195" s="20" t="s">
        <v>764</v>
      </c>
      <c r="E195" s="11"/>
      <c r="F195" s="20" t="s">
        <v>1380</v>
      </c>
      <c r="G195" s="16" t="n">
        <v>174.08</v>
      </c>
      <c r="H195" s="16" t="n">
        <v>176.48</v>
      </c>
      <c r="I195" s="16" t="n">
        <v>178.88</v>
      </c>
      <c r="J195" s="16" t="n">
        <v>181.28</v>
      </c>
      <c r="K195" s="16" t="n">
        <v>183.68</v>
      </c>
      <c r="L195" s="16" t="n">
        <v>186.08</v>
      </c>
      <c r="M195" s="16" t="n">
        <v>188.48</v>
      </c>
      <c r="N195" s="16" t="n">
        <v>190.88</v>
      </c>
      <c r="O195" s="16" t="n">
        <v>193.28</v>
      </c>
      <c r="P195" s="16" t="n">
        <v>195.68</v>
      </c>
      <c r="Q195" s="32">
        <f>G195+H195+I195+J195+K195+L195+M195+N195+O195+P195</f>
      </c>
      <c r="R195" s="13"/>
      <c r="S195" s="131"/>
      <c r="T195" s="13"/>
      <c r="U195" s="13"/>
      <c r="V195" s="13"/>
      <c r="W195" s="25"/>
      <c r="X195" s="26"/>
    </row>
    <row r="196" ht="15.0" customHeight="true" hidden="false">
      <c r="A196" s="131" t="s">
        <v>591</v>
      </c>
      <c r="B196" s="131"/>
      <c r="C196" s="136"/>
      <c r="D196" s="20" t="s">
        <v>764</v>
      </c>
      <c r="E196" s="11"/>
      <c r="F196" s="20" t="s">
        <v>1381</v>
      </c>
      <c r="G196" s="16" t="n">
        <v>5.99</v>
      </c>
      <c r="H196" s="16" t="n">
        <v>9.87</v>
      </c>
      <c r="I196" s="16" t="n">
        <v>13.76</v>
      </c>
      <c r="J196" s="16" t="n">
        <v>17.65</v>
      </c>
      <c r="K196" s="16" t="n">
        <v>21.54</v>
      </c>
      <c r="L196" s="16" t="n">
        <v>25.42</v>
      </c>
      <c r="M196" s="16" t="n">
        <v>29.31</v>
      </c>
      <c r="N196" s="16" t="n">
        <v>33.2</v>
      </c>
      <c r="O196" s="16" t="n">
        <v>37.08</v>
      </c>
      <c r="P196" s="16" t="n">
        <v>40.97</v>
      </c>
      <c r="Q196" s="32">
        <f>G196+H196+I196+J196+K196+L196+M196+N196+O196+P196</f>
      </c>
      <c r="R196" s="13"/>
      <c r="S196" s="131"/>
      <c r="T196" s="13"/>
      <c r="U196" s="13"/>
      <c r="V196" s="13"/>
      <c r="W196" s="25"/>
      <c r="X196" s="26"/>
    </row>
    <row r="197" ht="15.0" customHeight="true" hidden="false">
      <c r="A197" s="131" t="s">
        <v>591</v>
      </c>
      <c r="B197" s="131"/>
      <c r="C197" s="136"/>
      <c r="D197" s="20" t="s">
        <v>764</v>
      </c>
      <c r="E197" s="11"/>
      <c r="F197" s="20" t="s">
        <v>1382</v>
      </c>
      <c r="G197" s="16" t="n">
        <v>181.28</v>
      </c>
      <c r="H197" s="16" t="n">
        <v>183.78</v>
      </c>
      <c r="I197" s="16" t="n">
        <v>186.28</v>
      </c>
      <c r="J197" s="16" t="n">
        <v>188.78</v>
      </c>
      <c r="K197" s="16" t="n">
        <v>191.28</v>
      </c>
      <c r="L197" s="16" t="n">
        <v>193.78</v>
      </c>
      <c r="M197" s="16" t="n">
        <v>196.28</v>
      </c>
      <c r="N197" s="16" t="n">
        <v>198.78</v>
      </c>
      <c r="O197" s="16" t="n">
        <v>201.28</v>
      </c>
      <c r="P197" s="16" t="n">
        <v>203.78</v>
      </c>
      <c r="Q197" s="32">
        <f>G197+H197+I197+J197+K197+L197+M197+N197+O197+P197</f>
      </c>
      <c r="R197" s="13"/>
      <c r="S197" s="131"/>
      <c r="T197" s="13"/>
      <c r="U197" s="13"/>
      <c r="V197" s="13"/>
      <c r="W197" s="25"/>
      <c r="X197" s="26"/>
    </row>
    <row r="198" spans="1:24" ht="15" customHeight="1">
      <c r="A198" s="131"/>
      <c r="B198" s="131"/>
      <c r="C198" s="131" t="s">
        <v>971</v>
      </c>
      <c r="D198" s="13"/>
      <c r="E198" s="157" t="s">
        <v>559</v>
      </c>
      <c r="F198" s="158"/>
      <c r="G198" s="158"/>
      <c r="H198" s="158"/>
      <c r="I198" s="158"/>
      <c r="J198" s="158"/>
      <c r="K198" s="158"/>
      <c r="L198" s="158"/>
      <c r="M198" s="158"/>
      <c r="N198" s="158"/>
      <c r="O198" s="158"/>
      <c r="P198" s="158"/>
      <c r="Q198" s="159"/>
      <c r="R198" s="13"/>
      <c r="S198" s="131"/>
      <c r="T198" s="13"/>
      <c r="U198" s="13"/>
      <c r="V198" s="13"/>
      <c r="W198" s="25"/>
      <c r="X198" s="26"/>
    </row>
    <row r="199" spans="1:24" ht="15" hidden="1" customHeight="1">
      <c r="A199" s="131"/>
      <c r="B199" s="131"/>
      <c r="C199" s="131" t="s">
        <v>974</v>
      </c>
      <c r="D199" s="131"/>
      <c r="E199" s="131"/>
      <c r="F199" s="131"/>
      <c r="G199" s="131"/>
      <c r="H199" s="131"/>
      <c r="I199" s="131"/>
      <c r="J199" s="131"/>
      <c r="K199" s="131"/>
      <c r="L199" s="131"/>
      <c r="M199" s="131"/>
      <c r="N199" s="131"/>
      <c r="O199" s="131"/>
      <c r="P199" s="131"/>
      <c r="Q199" s="131"/>
      <c r="R199" s="131"/>
      <c r="S199" s="131" t="s">
        <v>975</v>
      </c>
      <c r="T199" s="13"/>
      <c r="U199" s="13"/>
      <c r="V199" s="13"/>
      <c r="W199" s="25"/>
      <c r="X199" s="26"/>
    </row>
    <row r="200" spans="1:24" ht="15" hidden="1" customHeight="1">
      <c r="A200" s="13"/>
      <c r="B200" s="13"/>
      <c r="C200" s="13"/>
      <c r="D200" s="13"/>
      <c r="E200" s="13"/>
      <c r="F200" s="13"/>
      <c r="G200" s="13"/>
      <c r="H200" s="13"/>
      <c r="I200" s="13"/>
      <c r="J200" s="13"/>
      <c r="K200" s="13"/>
      <c r="L200" s="13"/>
      <c r="M200" s="13"/>
      <c r="N200" s="13"/>
      <c r="O200" s="13"/>
      <c r="P200" s="13"/>
      <c r="Q200" s="13"/>
      <c r="R200" s="13"/>
      <c r="S200" s="13"/>
      <c r="T200" s="25"/>
      <c r="U200" s="26"/>
    </row>
    <row r="201" spans="1:24" ht="15" hidden="1" customHeight="1">
      <c r="A201" s="131"/>
      <c r="B201" s="131"/>
      <c r="C201" s="131" t="s">
        <v>353</v>
      </c>
      <c r="D201" s="131"/>
      <c r="E201" s="131"/>
      <c r="F201" s="131"/>
      <c r="G201" s="131"/>
      <c r="H201" s="131"/>
      <c r="I201" s="131"/>
      <c r="J201" s="131"/>
      <c r="K201" s="131"/>
      <c r="L201" s="131"/>
      <c r="M201" s="131"/>
      <c r="N201" s="131"/>
      <c r="O201" s="131"/>
      <c r="P201" s="131"/>
      <c r="Q201" s="131"/>
      <c r="R201" s="131"/>
      <c r="S201" s="131"/>
      <c r="T201" s="13"/>
      <c r="U201" s="13"/>
      <c r="V201" s="13"/>
      <c r="W201" s="25"/>
      <c r="X201" s="26"/>
    </row>
    <row r="202" spans="1:24" ht="15" hidden="1" customHeight="1">
      <c r="A202" s="131"/>
      <c r="B202" s="131"/>
      <c r="C202" s="131"/>
      <c r="D202" s="131"/>
      <c r="E202" s="131"/>
      <c r="F202" s="131"/>
      <c r="G202" s="131"/>
      <c r="H202" s="131"/>
      <c r="I202" s="131"/>
      <c r="J202" s="131"/>
      <c r="K202" s="131"/>
      <c r="L202" s="131"/>
      <c r="M202" s="131"/>
      <c r="N202" s="131"/>
      <c r="O202" s="131"/>
      <c r="P202" s="131"/>
      <c r="Q202" s="131"/>
      <c r="R202" s="131"/>
      <c r="S202" s="131"/>
      <c r="T202" s="13"/>
      <c r="U202" s="13"/>
      <c r="V202" s="13"/>
      <c r="W202" s="25"/>
      <c r="X202" s="26"/>
    </row>
    <row r="203" spans="1:24" ht="15" hidden="1" customHeight="1">
      <c r="A203" s="131"/>
      <c r="B203" s="131"/>
      <c r="C203" s="131"/>
      <c r="D203" s="131" t="s">
        <v>327</v>
      </c>
      <c r="E203" s="131"/>
      <c r="F203" s="131"/>
      <c r="G203" s="131" t="s">
        <v>234</v>
      </c>
      <c r="H203" s="131" t="s">
        <v>235</v>
      </c>
      <c r="I203" s="131" t="s">
        <v>236</v>
      </c>
      <c r="J203" s="131" t="s">
        <v>237</v>
      </c>
      <c r="K203" s="131" t="s">
        <v>238</v>
      </c>
      <c r="L203" s="131" t="s">
        <v>239</v>
      </c>
      <c r="M203" s="131" t="s">
        <v>240</v>
      </c>
      <c r="N203" s="131" t="s">
        <v>241</v>
      </c>
      <c r="O203" s="131" t="s">
        <v>243</v>
      </c>
      <c r="P203" s="131" t="s">
        <v>244</v>
      </c>
      <c r="Q203" s="131" t="s">
        <v>245</v>
      </c>
      <c r="R203" s="131"/>
      <c r="S203" s="131"/>
      <c r="T203" s="13"/>
      <c r="U203" s="13"/>
      <c r="V203" s="13"/>
      <c r="W203" s="25"/>
      <c r="X203" s="26"/>
    </row>
    <row r="204" spans="1:24" ht="15" hidden="1" customHeight="1">
      <c r="A204" s="131"/>
      <c r="B204" s="131"/>
      <c r="C204" s="131" t="s">
        <v>972</v>
      </c>
      <c r="D204" s="131" t="s">
        <v>284</v>
      </c>
      <c r="E204" s="131" t="s">
        <v>976</v>
      </c>
      <c r="F204" s="131" t="s">
        <v>976</v>
      </c>
      <c r="G204" s="131"/>
      <c r="H204" s="131"/>
      <c r="I204" s="131"/>
      <c r="J204" s="131"/>
      <c r="K204" s="131"/>
      <c r="L204" s="131"/>
      <c r="M204" s="131"/>
      <c r="N204" s="131"/>
      <c r="O204" s="131"/>
      <c r="P204" s="131"/>
      <c r="Q204" s="131"/>
      <c r="R204" s="131" t="s">
        <v>971</v>
      </c>
      <c r="S204" s="131" t="s">
        <v>973</v>
      </c>
      <c r="T204" s="13"/>
      <c r="U204" s="13"/>
      <c r="V204" s="13"/>
      <c r="W204" s="25"/>
      <c r="X204" s="26"/>
    </row>
    <row r="205" spans="1:24" ht="15" hidden="1" customHeight="1">
      <c r="A205" s="131"/>
      <c r="B205" s="131"/>
      <c r="C205" s="131" t="s">
        <v>268</v>
      </c>
      <c r="D205" s="13"/>
      <c r="E205" s="13"/>
      <c r="F205" s="18" t="s">
        <v>267</v>
      </c>
      <c r="G205" s="19" t="s">
        <v>799</v>
      </c>
      <c r="H205" s="19" t="s">
        <v>799</v>
      </c>
      <c r="I205" s="19" t="s">
        <v>799</v>
      </c>
      <c r="J205" s="19" t="s">
        <v>799</v>
      </c>
      <c r="K205" s="19" t="s">
        <v>799</v>
      </c>
      <c r="L205" s="19" t="s">
        <v>799</v>
      </c>
      <c r="M205" s="19" t="s">
        <v>799</v>
      </c>
      <c r="N205" s="19" t="s">
        <v>799</v>
      </c>
      <c r="O205" s="19" t="s">
        <v>799</v>
      </c>
      <c r="P205" s="19" t="s">
        <v>799</v>
      </c>
      <c r="Q205" s="19" t="s">
        <v>799</v>
      </c>
      <c r="R205" s="13"/>
      <c r="S205" s="131"/>
      <c r="T205" s="13"/>
      <c r="U205" s="13"/>
      <c r="V205" s="13"/>
      <c r="W205" s="25"/>
      <c r="X205" s="26"/>
    </row>
    <row r="206" spans="1:24" ht="15" hidden="1" customHeight="1">
      <c r="A206" s="131"/>
      <c r="B206" s="131"/>
      <c r="C206" s="131" t="s">
        <v>971</v>
      </c>
      <c r="D206" s="13"/>
      <c r="E206" s="13"/>
      <c r="F206" s="13"/>
      <c r="G206" s="13"/>
      <c r="H206" s="13"/>
      <c r="I206" s="13"/>
      <c r="J206" s="13"/>
      <c r="K206" s="13"/>
      <c r="L206" s="13"/>
      <c r="M206" s="13"/>
      <c r="N206" s="13"/>
      <c r="O206" s="13"/>
      <c r="P206" s="13"/>
      <c r="Q206" s="13"/>
      <c r="R206" s="13"/>
      <c r="S206" s="131"/>
      <c r="T206" s="13"/>
      <c r="U206" s="13"/>
      <c r="V206" s="13"/>
      <c r="W206" s="25"/>
      <c r="X206" s="26"/>
    </row>
    <row r="207" spans="1:24">
      <c r="A207" s="131" t="s">
        <v>23</v>
      </c>
      <c r="B207" s="131"/>
      <c r="C207" s="131"/>
      <c r="D207" s="20" t="s">
        <v>764</v>
      </c>
      <c r="E207" s="30">
        <v>3</v>
      </c>
      <c r="F207" s="33" t="s">
        <v>308</v>
      </c>
      <c r="G207" s="32">
        <f>G126+G167</f>
        <v>0</v>
      </c>
      <c r="H207" s="32">
        <f>H126+H167</f>
        <v>0</v>
      </c>
      <c r="I207" s="32">
        <f t="shared" ref="I207:P207" si="14">I126+I167</f>
        <v>0</v>
      </c>
      <c r="J207" s="32">
        <f t="shared" si="14"/>
        <v>0</v>
      </c>
      <c r="K207" s="32">
        <f t="shared" si="14"/>
        <v>0</v>
      </c>
      <c r="L207" s="32">
        <f t="shared" si="14"/>
        <v>0</v>
      </c>
      <c r="M207" s="32">
        <f t="shared" si="14"/>
        <v>0</v>
      </c>
      <c r="N207" s="32">
        <f t="shared" si="14"/>
        <v>0</v>
      </c>
      <c r="O207" s="32">
        <f t="shared" si="14"/>
        <v>0</v>
      </c>
      <c r="P207" s="32">
        <f t="shared" si="14"/>
        <v>0</v>
      </c>
      <c r="Q207" s="32">
        <f>G207+H207+I207+J207+K207+L207+M207+N207+O207+P207</f>
        <v>0</v>
      </c>
      <c r="R207" s="13"/>
      <c r="S207" s="131"/>
      <c r="T207" s="13"/>
      <c r="U207" s="13"/>
      <c r="V207" s="13"/>
      <c r="W207" s="25"/>
      <c r="X207" s="26"/>
    </row>
    <row r="208" spans="1:24">
      <c r="A208" s="131" t="s">
        <v>114</v>
      </c>
      <c r="B208" s="131"/>
      <c r="C208" s="131"/>
      <c r="D208" s="20" t="s">
        <v>764</v>
      </c>
      <c r="E208" s="30">
        <v>4</v>
      </c>
      <c r="F208" s="33" t="s">
        <v>556</v>
      </c>
      <c r="G208" s="34" t="n">
        <v>1596.79</v>
      </c>
      <c r="H208" s="34" t="n">
        <v>1618.79</v>
      </c>
      <c r="I208" s="34" t="n">
        <v>1640.79</v>
      </c>
      <c r="J208" s="34" t="n">
        <v>1662.79</v>
      </c>
      <c r="K208" s="34" t="n">
        <v>1684.79</v>
      </c>
      <c r="L208" s="34" t="n">
        <v>1706.79</v>
      </c>
      <c r="M208" s="34" t="n">
        <v>1728.79</v>
      </c>
      <c r="N208" s="34" t="n">
        <v>1750.79</v>
      </c>
      <c r="O208" s="34" t="n">
        <v>1772.79</v>
      </c>
      <c r="P208" s="34" t="n">
        <v>1794.79</v>
      </c>
      <c r="Q208" s="32">
        <f>G208+H208+I208+J208+K208+L208+M208+N208+O208+P208</f>
        <v>0</v>
      </c>
      <c r="R208" s="13"/>
      <c r="S208" s="131"/>
      <c r="T208" s="13"/>
      <c r="U208" s="13"/>
      <c r="V208" s="13"/>
      <c r="W208" s="25"/>
      <c r="X208" s="26"/>
    </row>
    <row r="209" spans="1:24">
      <c r="A209" s="131" t="s">
        <v>24</v>
      </c>
      <c r="B209" s="131"/>
      <c r="C209" s="131"/>
      <c r="D209" s="20" t="s">
        <v>764</v>
      </c>
      <c r="E209" s="33"/>
      <c r="F209" s="31" t="s">
        <v>309</v>
      </c>
      <c r="G209" s="32">
        <f t="shared" ref="G209:Q209" si="15">G207-G109</f>
        <v>0</v>
      </c>
      <c r="H209" s="32">
        <f t="shared" si="15"/>
        <v>0</v>
      </c>
      <c r="I209" s="32">
        <f t="shared" si="15"/>
        <v>0</v>
      </c>
      <c r="J209" s="32">
        <f t="shared" si="15"/>
        <v>0</v>
      </c>
      <c r="K209" s="32">
        <f t="shared" si="15"/>
        <v>0</v>
      </c>
      <c r="L209" s="32">
        <f t="shared" si="15"/>
        <v>0</v>
      </c>
      <c r="M209" s="32">
        <f t="shared" si="15"/>
        <v>0</v>
      </c>
      <c r="N209" s="32">
        <f t="shared" si="15"/>
        <v>0</v>
      </c>
      <c r="O209" s="32">
        <f t="shared" si="15"/>
        <v>0</v>
      </c>
      <c r="P209" s="32">
        <f t="shared" si="15"/>
        <v>0</v>
      </c>
      <c r="Q209" s="32">
        <f t="shared" si="15"/>
        <v>0</v>
      </c>
      <c r="R209" s="13"/>
      <c r="S209" s="131"/>
      <c r="T209" s="13"/>
      <c r="U209" s="13"/>
      <c r="V209" s="13"/>
      <c r="W209" s="25"/>
      <c r="X209" s="26"/>
    </row>
    <row r="210" spans="1:24">
      <c r="A210" s="131"/>
      <c r="B210" s="131"/>
      <c r="C210" s="131"/>
      <c r="D210" s="20" t="s">
        <v>764</v>
      </c>
      <c r="E210" s="171" t="s">
        <v>330</v>
      </c>
      <c r="F210" s="172"/>
      <c r="G210" s="172"/>
      <c r="H210" s="172"/>
      <c r="I210" s="172"/>
      <c r="J210" s="172"/>
      <c r="K210" s="172"/>
      <c r="L210" s="172"/>
      <c r="M210" s="172"/>
      <c r="N210" s="172"/>
      <c r="O210" s="172"/>
      <c r="P210" s="172"/>
      <c r="Q210" s="173"/>
      <c r="R210" s="13"/>
      <c r="S210" s="131"/>
      <c r="T210" s="13"/>
      <c r="U210" s="13"/>
      <c r="V210" s="13"/>
      <c r="W210" s="25"/>
      <c r="X210" s="26"/>
    </row>
    <row r="211" spans="1:24">
      <c r="A211" s="131"/>
      <c r="B211" s="131"/>
      <c r="C211" s="131" t="s">
        <v>971</v>
      </c>
      <c r="D211" s="13"/>
      <c r="E211" s="13"/>
      <c r="F211" s="13"/>
      <c r="G211" s="13"/>
      <c r="H211" s="13"/>
      <c r="I211" s="13"/>
      <c r="J211" s="13"/>
      <c r="K211" s="13"/>
      <c r="L211" s="13"/>
      <c r="M211" s="13"/>
      <c r="N211" s="13"/>
      <c r="O211" s="13"/>
      <c r="P211" s="13"/>
      <c r="Q211" s="13"/>
      <c r="R211" s="13"/>
      <c r="S211" s="131"/>
      <c r="T211" s="13"/>
      <c r="U211" s="13"/>
      <c r="V211" s="13"/>
      <c r="W211" s="25"/>
      <c r="X211" s="26"/>
    </row>
    <row r="212" spans="1:24">
      <c r="A212" s="131"/>
      <c r="B212" s="131"/>
      <c r="C212" s="131" t="s">
        <v>974</v>
      </c>
      <c r="D212" s="131"/>
      <c r="E212" s="131"/>
      <c r="F212" s="131"/>
      <c r="G212" s="131"/>
      <c r="H212" s="131"/>
      <c r="I212" s="131"/>
      <c r="J212" s="131"/>
      <c r="K212" s="131"/>
      <c r="L212" s="131"/>
      <c r="M212" s="131"/>
      <c r="N212" s="131"/>
      <c r="O212" s="131"/>
      <c r="P212" s="131"/>
      <c r="Q212" s="131"/>
      <c r="R212" s="131"/>
      <c r="S212" s="131" t="s">
        <v>975</v>
      </c>
      <c r="T212" s="13"/>
      <c r="U212" s="13"/>
      <c r="V212" s="13"/>
      <c r="W212" s="25"/>
      <c r="X212" s="26"/>
    </row>
    <row r="213" spans="1:24">
      <c r="A213" s="13"/>
      <c r="B213" s="13"/>
      <c r="C213" s="13"/>
      <c r="D213" s="13"/>
      <c r="E213" s="13"/>
      <c r="F213" s="13"/>
      <c r="G213" s="13"/>
      <c r="H213" s="13"/>
      <c r="I213" s="13"/>
      <c r="J213" s="13"/>
      <c r="K213" s="13"/>
      <c r="L213" s="13"/>
      <c r="M213" s="13"/>
      <c r="N213" s="13"/>
      <c r="O213" s="13"/>
      <c r="P213" s="13"/>
      <c r="Q213" s="13"/>
      <c r="R213" s="13"/>
      <c r="S213" s="13"/>
      <c r="T213" s="25"/>
      <c r="U213" s="26"/>
    </row>
    <row r="214" spans="1:24">
      <c r="A214" s="13"/>
      <c r="B214" s="13"/>
      <c r="C214" s="13"/>
      <c r="D214" s="13"/>
      <c r="E214" s="13"/>
      <c r="F214" s="13"/>
      <c r="G214" s="13"/>
      <c r="H214" s="13"/>
      <c r="I214" s="13"/>
      <c r="J214" s="13"/>
      <c r="K214" s="13"/>
      <c r="L214" s="13"/>
      <c r="M214" s="13"/>
      <c r="N214" s="13"/>
      <c r="O214" s="13"/>
      <c r="P214" s="13"/>
      <c r="Q214" s="13"/>
      <c r="R214" s="13"/>
      <c r="S214" s="13"/>
      <c r="T214" s="25"/>
      <c r="U214" s="26"/>
    </row>
    <row r="215" spans="1:24">
      <c r="A215" s="25"/>
      <c r="B215" s="25"/>
      <c r="C215" s="25"/>
      <c r="D215" s="26"/>
      <c r="E215" s="26"/>
      <c r="F215" s="26"/>
      <c r="G215" s="26"/>
      <c r="H215" s="26"/>
      <c r="I215" s="26"/>
      <c r="J215" s="26"/>
      <c r="K215" s="26"/>
      <c r="L215" s="26"/>
      <c r="M215" s="26"/>
      <c r="N215" s="26"/>
      <c r="O215" s="26"/>
      <c r="P215" s="26"/>
      <c r="Q215" s="26"/>
      <c r="R215" s="26"/>
      <c r="S215" s="26"/>
      <c r="T215" s="26"/>
      <c r="U215" s="26"/>
    </row>
    <row r="216" spans="1:24" s="37" customFormat="1"/>
    <row r="217" spans="1:21" s="37" customFormat="1"/>
    <row r="218" spans="1:21" s="37" customFormat="1"/>
    <row r="219" spans="1:21" s="37" customFormat="1"/>
    <row r="220" spans="1:21" s="37" customFormat="1"/>
    <row r="221" spans="1:21" s="37" customFormat="1"/>
    <row r="222" spans="1:21" s="37" customFormat="1" ht="15" customHeight="1"/>
    <row r="223" spans="1:21" s="37" customFormat="1"/>
    <row r="224" spans="1:21" s="37" customFormat="1"/>
    <row r="225" spans="1:21" s="37" customFormat="1" ht="30" customHeight="1"/>
    <row r="226" spans="1:21" s="37" customFormat="1" ht="30" customHeight="1"/>
    <row r="227" spans="1:21" s="37" customFormat="1" ht="30" customHeight="1"/>
    <row r="228" spans="1:21" s="37" customFormat="1"/>
    <row r="229" spans="1:21" s="37" customFormat="1"/>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ht="30" customHeight="1">
      <c r="A232" s="25"/>
      <c r="B232" s="25"/>
      <c r="C232" s="25"/>
      <c r="D232" s="26"/>
      <c r="E232" s="26"/>
      <c r="F232" s="26"/>
      <c r="G232" s="26"/>
      <c r="H232" s="26"/>
      <c r="I232" s="26"/>
      <c r="J232" s="26"/>
      <c r="K232" s="26"/>
      <c r="L232" s="26"/>
      <c r="M232" s="26"/>
      <c r="N232" s="26"/>
      <c r="O232" s="26"/>
      <c r="P232" s="26"/>
      <c r="Q232" s="26"/>
      <c r="R232" s="26"/>
      <c r="S232" s="26"/>
      <c r="T232" s="26"/>
      <c r="U232" s="26"/>
    </row>
    <row r="233" spans="1:21" ht="14.25" customHeight="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row r="306" spans="1:21">
      <c r="A306" s="25"/>
      <c r="B306" s="25"/>
      <c r="C306" s="25"/>
      <c r="D306" s="26"/>
      <c r="E306" s="26"/>
      <c r="F306" s="26"/>
      <c r="G306" s="26"/>
      <c r="H306" s="26"/>
      <c r="I306" s="26"/>
      <c r="J306" s="26"/>
      <c r="K306" s="26"/>
      <c r="L306" s="26"/>
      <c r="M306" s="26"/>
      <c r="N306" s="26"/>
      <c r="O306" s="26"/>
      <c r="P306" s="26"/>
      <c r="Q306" s="26"/>
      <c r="R306" s="26"/>
      <c r="S306" s="26"/>
      <c r="T306" s="26"/>
      <c r="U306" s="26"/>
    </row>
    <row r="307" spans="1:21">
      <c r="A307" s="25"/>
      <c r="B307" s="25"/>
      <c r="C307" s="25"/>
      <c r="D307" s="26"/>
      <c r="E307" s="26"/>
      <c r="F307" s="26"/>
      <c r="G307" s="26"/>
      <c r="H307" s="26"/>
      <c r="I307" s="26"/>
      <c r="J307" s="26"/>
      <c r="K307" s="26"/>
      <c r="L307" s="26"/>
      <c r="M307" s="26"/>
      <c r="N307" s="26"/>
      <c r="O307" s="26"/>
      <c r="P307" s="26"/>
      <c r="Q307" s="26"/>
      <c r="R307" s="26"/>
      <c r="S307" s="26"/>
      <c r="T307" s="26"/>
      <c r="U307" s="26"/>
    </row>
    <row r="308" spans="1:21">
      <c r="A308" s="25"/>
      <c r="B308" s="25"/>
      <c r="C308" s="25"/>
      <c r="D308" s="26"/>
      <c r="E308" s="26"/>
      <c r="F308" s="26"/>
      <c r="G308" s="26"/>
      <c r="H308" s="26"/>
      <c r="I308" s="26"/>
      <c r="J308" s="26"/>
      <c r="K308" s="26"/>
      <c r="L308" s="26"/>
      <c r="M308" s="26"/>
      <c r="N308" s="26"/>
      <c r="O308" s="26"/>
      <c r="P308" s="26"/>
      <c r="Q308" s="26"/>
      <c r="R308" s="26"/>
      <c r="S308" s="26"/>
      <c r="T308" s="26"/>
      <c r="U308" s="26"/>
    </row>
    <row r="309" spans="1:21">
      <c r="A309" s="25"/>
      <c r="B309" s="25"/>
      <c r="C309" s="25"/>
      <c r="D309" s="26"/>
      <c r="E309" s="26"/>
      <c r="F309" s="26"/>
      <c r="G309" s="26"/>
      <c r="H309" s="26"/>
      <c r="I309" s="26"/>
      <c r="J309" s="26"/>
      <c r="K309" s="26"/>
      <c r="L309" s="26"/>
      <c r="M309" s="26"/>
      <c r="N309" s="26"/>
      <c r="O309" s="26"/>
      <c r="P309" s="26"/>
      <c r="Q309" s="26"/>
      <c r="R309" s="26"/>
      <c r="S309" s="26"/>
      <c r="T309" s="26"/>
      <c r="U309" s="26"/>
    </row>
    <row r="310" spans="1:21">
      <c r="A310" s="25"/>
      <c r="B310" s="25"/>
      <c r="C310" s="25"/>
      <c r="D310" s="26"/>
      <c r="E310" s="26"/>
      <c r="F310" s="26"/>
      <c r="G310" s="26"/>
      <c r="H310" s="26"/>
      <c r="I310" s="26"/>
      <c r="J310" s="26"/>
      <c r="K310" s="26"/>
      <c r="L310" s="26"/>
      <c r="M310" s="26"/>
      <c r="N310" s="26"/>
      <c r="O310" s="26"/>
      <c r="P310" s="26"/>
      <c r="Q310" s="26"/>
      <c r="R310" s="26"/>
      <c r="S310" s="26"/>
      <c r="T310" s="26"/>
      <c r="U310" s="26"/>
    </row>
    <row r="311" spans="1:21">
      <c r="A311" s="25"/>
      <c r="B311" s="25"/>
      <c r="C311" s="25"/>
      <c r="D311" s="26"/>
      <c r="E311" s="26"/>
      <c r="F311" s="26"/>
      <c r="G311" s="26"/>
      <c r="H311" s="26"/>
      <c r="I311" s="26"/>
      <c r="J311" s="26"/>
      <c r="K311" s="26"/>
      <c r="L311" s="26"/>
      <c r="M311" s="26"/>
      <c r="N311" s="26"/>
      <c r="O311" s="26"/>
      <c r="P311" s="26"/>
      <c r="Q311" s="26"/>
      <c r="R311" s="26"/>
      <c r="S311" s="26"/>
      <c r="T311" s="26"/>
      <c r="U311" s="26"/>
    </row>
    <row r="312" spans="1:21">
      <c r="A312" s="25"/>
      <c r="B312" s="25"/>
      <c r="C312" s="25"/>
      <c r="D312" s="26"/>
      <c r="E312" s="26"/>
      <c r="F312" s="26"/>
      <c r="G312" s="26"/>
      <c r="H312" s="26"/>
      <c r="I312" s="26"/>
      <c r="J312" s="26"/>
      <c r="K312" s="26"/>
      <c r="L312" s="26"/>
      <c r="M312" s="26"/>
      <c r="N312" s="26"/>
      <c r="O312" s="26"/>
      <c r="P312" s="26"/>
      <c r="Q312" s="26"/>
      <c r="R312" s="26"/>
      <c r="S312" s="26"/>
      <c r="T312" s="26"/>
      <c r="U312" s="26"/>
    </row>
    <row r="313" spans="1:21">
      <c r="A313" s="25"/>
      <c r="B313" s="25"/>
      <c r="C313" s="25"/>
      <c r="D313" s="26"/>
      <c r="E313" s="26"/>
      <c r="F313" s="26"/>
      <c r="G313" s="26"/>
      <c r="H313" s="26"/>
      <c r="I313" s="26"/>
      <c r="J313" s="26"/>
      <c r="K313" s="26"/>
      <c r="L313" s="26"/>
      <c r="M313" s="26"/>
      <c r="N313" s="26"/>
      <c r="O313" s="26"/>
      <c r="P313" s="26"/>
      <c r="Q313" s="26"/>
      <c r="R313" s="26"/>
      <c r="S313" s="26"/>
      <c r="T313" s="26"/>
      <c r="U313" s="26"/>
    </row>
    <row r="314" spans="1:21">
      <c r="A314" s="25"/>
      <c r="B314" s="25"/>
      <c r="C314" s="25"/>
      <c r="D314" s="26"/>
      <c r="E314" s="26"/>
      <c r="F314" s="26"/>
      <c r="G314" s="26"/>
      <c r="H314" s="26"/>
      <c r="I314" s="26"/>
      <c r="J314" s="26"/>
      <c r="K314" s="26"/>
      <c r="L314" s="26"/>
      <c r="M314" s="26"/>
      <c r="N314" s="26"/>
      <c r="O314" s="26"/>
      <c r="P314" s="26"/>
      <c r="Q314" s="26"/>
      <c r="R314" s="26"/>
      <c r="S314" s="26"/>
      <c r="T314" s="26"/>
      <c r="U314" s="26"/>
    </row>
    <row r="315" spans="1:21">
      <c r="A315" s="25"/>
      <c r="B315" s="25"/>
      <c r="C315" s="25"/>
      <c r="D315" s="26"/>
      <c r="E315" s="26"/>
      <c r="F315" s="26"/>
      <c r="G315" s="26"/>
      <c r="H315" s="26"/>
      <c r="I315" s="26"/>
      <c r="J315" s="26"/>
      <c r="K315" s="26"/>
      <c r="L315" s="26"/>
      <c r="M315" s="26"/>
      <c r="N315" s="26"/>
      <c r="O315" s="26"/>
      <c r="P315" s="26"/>
      <c r="Q315" s="26"/>
      <c r="R315" s="26"/>
      <c r="S315" s="26"/>
      <c r="T315" s="26"/>
      <c r="U315" s="26"/>
    </row>
    <row r="316" spans="1:21">
      <c r="A316" s="25"/>
      <c r="B316" s="25"/>
      <c r="C316" s="25"/>
      <c r="D316" s="26"/>
      <c r="E316" s="26"/>
      <c r="F316" s="26"/>
      <c r="G316" s="26"/>
      <c r="H316" s="26"/>
      <c r="I316" s="26"/>
      <c r="J316" s="26"/>
      <c r="K316" s="26"/>
      <c r="L316" s="26"/>
      <c r="M316" s="26"/>
      <c r="N316" s="26"/>
      <c r="O316" s="26"/>
      <c r="P316" s="26"/>
      <c r="Q316" s="26"/>
      <c r="R316" s="26"/>
      <c r="S316" s="26"/>
      <c r="T316" s="26"/>
      <c r="U316" s="26"/>
    </row>
    <row r="317" spans="1:21">
      <c r="A317" s="25"/>
      <c r="B317" s="25"/>
      <c r="C317" s="25"/>
      <c r="D317" s="26"/>
      <c r="E317" s="26"/>
      <c r="F317" s="26"/>
      <c r="G317" s="26"/>
      <c r="H317" s="26"/>
      <c r="I317" s="26"/>
      <c r="J317" s="26"/>
      <c r="K317" s="26"/>
      <c r="L317" s="26"/>
      <c r="M317" s="26"/>
      <c r="N317" s="26"/>
      <c r="O317" s="26"/>
      <c r="P317" s="26"/>
      <c r="Q317" s="26"/>
      <c r="R317" s="26"/>
      <c r="S317" s="26"/>
      <c r="T317" s="26"/>
      <c r="U317" s="26"/>
    </row>
    <row r="318" spans="1:21">
      <c r="A318" s="25"/>
      <c r="B318" s="25"/>
      <c r="C318" s="25"/>
      <c r="D318" s="26"/>
      <c r="E318" s="26"/>
      <c r="F318" s="26"/>
      <c r="G318" s="26"/>
      <c r="H318" s="26"/>
      <c r="I318" s="26"/>
      <c r="J318" s="26"/>
      <c r="K318" s="26"/>
      <c r="L318" s="26"/>
      <c r="M318" s="26"/>
      <c r="N318" s="26"/>
      <c r="O318" s="26"/>
      <c r="P318" s="26"/>
      <c r="Q318" s="26"/>
      <c r="R318" s="26"/>
      <c r="S318" s="26"/>
      <c r="T318" s="26"/>
      <c r="U318" s="26"/>
    </row>
    <row r="319" spans="1:21">
      <c r="A319" s="25"/>
      <c r="B319" s="25"/>
      <c r="C319" s="25"/>
      <c r="D319" s="26"/>
      <c r="E319" s="26"/>
      <c r="F319" s="26"/>
      <c r="G319" s="26"/>
      <c r="H319" s="26"/>
      <c r="I319" s="26"/>
      <c r="J319" s="26"/>
      <c r="K319" s="26"/>
      <c r="L319" s="26"/>
      <c r="M319" s="26"/>
      <c r="N319" s="26"/>
      <c r="O319" s="26"/>
      <c r="P319" s="26"/>
      <c r="Q319" s="26"/>
      <c r="R319" s="26"/>
      <c r="S319" s="26"/>
      <c r="T319" s="26"/>
      <c r="U319" s="26"/>
    </row>
    <row r="320" spans="1:21">
      <c r="A320" s="25"/>
      <c r="B320" s="25"/>
      <c r="C320" s="25"/>
      <c r="D320" s="26"/>
      <c r="E320" s="26"/>
      <c r="F320" s="26"/>
      <c r="G320" s="26"/>
      <c r="H320" s="26"/>
      <c r="I320" s="26"/>
      <c r="J320" s="26"/>
      <c r="K320" s="26"/>
      <c r="L320" s="26"/>
      <c r="M320" s="26"/>
      <c r="N320" s="26"/>
      <c r="O320" s="26"/>
      <c r="P320" s="26"/>
      <c r="Q320" s="26"/>
      <c r="R320" s="26"/>
      <c r="S320" s="26"/>
      <c r="T320" s="26"/>
      <c r="U320" s="26"/>
    </row>
    <row r="321" spans="1:21">
      <c r="A321" s="25"/>
      <c r="B321" s="25"/>
      <c r="C321" s="25"/>
      <c r="D321" s="26"/>
      <c r="E321" s="26"/>
      <c r="F321" s="26"/>
      <c r="G321" s="26"/>
      <c r="H321" s="26"/>
      <c r="I321" s="26"/>
      <c r="J321" s="26"/>
      <c r="K321" s="26"/>
      <c r="L321" s="26"/>
      <c r="M321" s="26"/>
      <c r="N321" s="26"/>
      <c r="O321" s="26"/>
      <c r="P321" s="26"/>
      <c r="Q321" s="26"/>
      <c r="R321" s="26"/>
      <c r="S321" s="26"/>
      <c r="T321" s="26"/>
      <c r="U321" s="26"/>
    </row>
    <row r="322" spans="1:21">
      <c r="A322" s="25"/>
      <c r="B322" s="25"/>
      <c r="C322" s="25"/>
      <c r="D322" s="26"/>
      <c r="E322" s="26"/>
      <c r="F322" s="26"/>
      <c r="G322" s="26"/>
      <c r="H322" s="26"/>
      <c r="I322" s="26"/>
      <c r="J322" s="26"/>
      <c r="K322" s="26"/>
      <c r="L322" s="26"/>
      <c r="M322" s="26"/>
      <c r="N322" s="26"/>
      <c r="O322" s="26"/>
      <c r="P322" s="26"/>
      <c r="Q322" s="26"/>
      <c r="R322" s="26"/>
      <c r="S322" s="26"/>
      <c r="T322" s="26"/>
      <c r="U322" s="26"/>
    </row>
    <row r="323" spans="1:21">
      <c r="A323" s="25"/>
      <c r="B323" s="25"/>
      <c r="C323" s="25"/>
      <c r="D323" s="26"/>
      <c r="E323" s="26"/>
      <c r="F323" s="26"/>
      <c r="G323" s="26"/>
      <c r="H323" s="26"/>
      <c r="I323" s="26"/>
      <c r="J323" s="26"/>
      <c r="K323" s="26"/>
      <c r="L323" s="26"/>
      <c r="M323" s="26"/>
      <c r="N323" s="26"/>
      <c r="O323" s="26"/>
      <c r="P323" s="26"/>
      <c r="Q323" s="26"/>
      <c r="R323" s="26"/>
      <c r="S323" s="26"/>
      <c r="T323" s="26"/>
      <c r="U323" s="26"/>
    </row>
    <row r="324" spans="1:21">
      <c r="A324" s="25"/>
      <c r="B324" s="25"/>
      <c r="C324" s="25"/>
      <c r="D324" s="26"/>
      <c r="E324" s="26"/>
      <c r="F324" s="26"/>
      <c r="G324" s="26"/>
      <c r="H324" s="26"/>
      <c r="I324" s="26"/>
      <c r="J324" s="26"/>
      <c r="K324" s="26"/>
      <c r="L324" s="26"/>
      <c r="M324" s="26"/>
      <c r="N324" s="26"/>
      <c r="O324" s="26"/>
      <c r="P324" s="26"/>
      <c r="Q324" s="26"/>
      <c r="R324" s="26"/>
      <c r="S324" s="26"/>
      <c r="T324" s="26"/>
      <c r="U324" s="26"/>
    </row>
    <row r="325" spans="1:21">
      <c r="A325" s="25"/>
      <c r="B325" s="25"/>
      <c r="C325" s="25"/>
      <c r="D325" s="26"/>
      <c r="E325" s="26"/>
      <c r="F325" s="26"/>
      <c r="G325" s="26"/>
      <c r="H325" s="26"/>
      <c r="I325" s="26"/>
      <c r="J325" s="26"/>
      <c r="K325" s="26"/>
      <c r="L325" s="26"/>
      <c r="M325" s="26"/>
      <c r="N325" s="26"/>
      <c r="O325" s="26"/>
      <c r="P325" s="26"/>
      <c r="Q325" s="26"/>
      <c r="R325" s="26"/>
      <c r="S325" s="26"/>
      <c r="T325" s="26"/>
      <c r="U325" s="26"/>
    </row>
    <row r="326" spans="1:21">
      <c r="A326" s="25"/>
      <c r="B326" s="25"/>
      <c r="C326" s="25"/>
      <c r="D326" s="26"/>
      <c r="E326" s="26"/>
      <c r="F326" s="26"/>
      <c r="G326" s="26"/>
      <c r="H326" s="26"/>
      <c r="I326" s="26"/>
      <c r="J326" s="26"/>
      <c r="K326" s="26"/>
      <c r="L326" s="26"/>
      <c r="M326" s="26"/>
      <c r="N326" s="26"/>
      <c r="O326" s="26"/>
      <c r="P326" s="26"/>
      <c r="Q326" s="26"/>
      <c r="R326" s="26"/>
      <c r="S326" s="26"/>
      <c r="T326" s="26"/>
      <c r="U326" s="26"/>
    </row>
    <row r="327" spans="1:21">
      <c r="A327" s="25"/>
      <c r="B327" s="25"/>
      <c r="C327" s="25"/>
      <c r="D327" s="26"/>
      <c r="E327" s="26"/>
      <c r="F327" s="26"/>
      <c r="G327" s="26"/>
      <c r="H327" s="26"/>
      <c r="I327" s="26"/>
      <c r="J327" s="26"/>
      <c r="K327" s="26"/>
      <c r="L327" s="26"/>
      <c r="M327" s="26"/>
      <c r="N327" s="26"/>
      <c r="O327" s="26"/>
      <c r="P327" s="26"/>
      <c r="Q327" s="26"/>
      <c r="R327" s="26"/>
      <c r="S327" s="26"/>
      <c r="T327" s="26"/>
      <c r="U327" s="26"/>
    </row>
    <row r="328" spans="1:21">
      <c r="A328" s="25"/>
      <c r="B328" s="25"/>
      <c r="C328" s="25"/>
      <c r="D328" s="26"/>
      <c r="E328" s="26"/>
      <c r="F328" s="26"/>
      <c r="G328" s="26"/>
      <c r="H328" s="26"/>
      <c r="I328" s="26"/>
      <c r="J328" s="26"/>
      <c r="K328" s="26"/>
      <c r="L328" s="26"/>
      <c r="M328" s="26"/>
      <c r="N328" s="26"/>
      <c r="O328" s="26"/>
      <c r="P328" s="26"/>
      <c r="Q328" s="26"/>
      <c r="R328" s="26"/>
      <c r="S328" s="26"/>
      <c r="T328" s="26"/>
      <c r="U328" s="26"/>
    </row>
    <row r="329" spans="1:21">
      <c r="A329" s="25"/>
      <c r="B329" s="25"/>
      <c r="C329" s="25"/>
      <c r="D329" s="26"/>
      <c r="E329" s="26"/>
      <c r="F329" s="26"/>
      <c r="G329" s="26"/>
      <c r="H329" s="26"/>
      <c r="I329" s="26"/>
      <c r="J329" s="26"/>
      <c r="K329" s="26"/>
      <c r="L329" s="26"/>
      <c r="M329" s="26"/>
      <c r="N329" s="26"/>
      <c r="O329" s="26"/>
      <c r="P329" s="26"/>
      <c r="Q329" s="26"/>
      <c r="R329" s="26"/>
      <c r="S329" s="26"/>
      <c r="T329" s="26"/>
      <c r="U329" s="26"/>
    </row>
    <row r="330" spans="1:21">
      <c r="A330" s="25"/>
      <c r="B330" s="25"/>
      <c r="C330" s="25"/>
      <c r="D330" s="26"/>
      <c r="E330" s="26"/>
      <c r="F330" s="26"/>
      <c r="G330" s="26"/>
      <c r="H330" s="26"/>
      <c r="I330" s="26"/>
      <c r="J330" s="26"/>
      <c r="K330" s="26"/>
      <c r="L330" s="26"/>
      <c r="M330" s="26"/>
      <c r="N330" s="26"/>
      <c r="O330" s="26"/>
      <c r="P330" s="26"/>
      <c r="Q330" s="26"/>
      <c r="R330" s="26"/>
      <c r="S330" s="26"/>
      <c r="T330" s="26"/>
      <c r="U330" s="26"/>
    </row>
    <row r="331" spans="1:21">
      <c r="A331" s="25"/>
      <c r="B331" s="25"/>
      <c r="C331" s="25"/>
      <c r="D331" s="26"/>
      <c r="E331" s="26"/>
      <c r="F331" s="26"/>
      <c r="G331" s="26"/>
      <c r="H331" s="26"/>
      <c r="I331" s="26"/>
      <c r="J331" s="26"/>
      <c r="K331" s="26"/>
      <c r="L331" s="26"/>
      <c r="M331" s="26"/>
      <c r="N331" s="26"/>
      <c r="O331" s="26"/>
      <c r="P331" s="26"/>
      <c r="Q331" s="26"/>
      <c r="R331" s="26"/>
      <c r="S331" s="26"/>
      <c r="T331" s="26"/>
      <c r="U331" s="26"/>
    </row>
    <row r="332" spans="1:21">
      <c r="A332" s="25"/>
      <c r="B332" s="25"/>
      <c r="C332" s="25"/>
      <c r="D332" s="26"/>
      <c r="E332" s="26"/>
      <c r="F332" s="26"/>
      <c r="G332" s="26"/>
      <c r="H332" s="26"/>
      <c r="I332" s="26"/>
      <c r="J332" s="26"/>
      <c r="K332" s="26"/>
      <c r="L332" s="26"/>
      <c r="M332" s="26"/>
      <c r="N332" s="26"/>
      <c r="O332" s="26"/>
      <c r="P332" s="26"/>
      <c r="Q332" s="26"/>
      <c r="R332" s="26"/>
      <c r="S332" s="26"/>
      <c r="T332" s="26"/>
      <c r="U332" s="26"/>
    </row>
    <row r="333" spans="1:21">
      <c r="A333" s="25"/>
      <c r="B333" s="25"/>
      <c r="C333" s="25"/>
      <c r="D333" s="26"/>
      <c r="E333" s="26"/>
      <c r="F333" s="26"/>
      <c r="G333" s="26"/>
      <c r="H333" s="26"/>
      <c r="I333" s="26"/>
      <c r="J333" s="26"/>
      <c r="K333" s="26"/>
      <c r="L333" s="26"/>
      <c r="M333" s="26"/>
      <c r="N333" s="26"/>
      <c r="O333" s="26"/>
      <c r="P333" s="26"/>
      <c r="Q333" s="26"/>
      <c r="R333" s="26"/>
      <c r="S333" s="26"/>
      <c r="T333" s="26"/>
      <c r="U333" s="26"/>
    </row>
    <row r="334" spans="1:21">
      <c r="A334" s="25"/>
      <c r="B334" s="25"/>
      <c r="C334" s="25"/>
      <c r="D334" s="26"/>
      <c r="E334" s="26"/>
      <c r="F334" s="26"/>
      <c r="G334" s="26"/>
      <c r="H334" s="26"/>
      <c r="I334" s="26"/>
      <c r="J334" s="26"/>
      <c r="K334" s="26"/>
      <c r="L334" s="26"/>
      <c r="M334" s="26"/>
      <c r="N334" s="26"/>
      <c r="O334" s="26"/>
      <c r="P334" s="26"/>
      <c r="Q334" s="26"/>
      <c r="R334" s="26"/>
      <c r="S334" s="26"/>
      <c r="T334" s="26"/>
      <c r="U334" s="26"/>
    </row>
    <row r="335" spans="1:21">
      <c r="A335" s="25"/>
      <c r="B335" s="25"/>
      <c r="C335" s="25"/>
      <c r="D335" s="26"/>
      <c r="E335" s="26"/>
      <c r="F335" s="26"/>
      <c r="G335" s="26"/>
      <c r="H335" s="26"/>
      <c r="I335" s="26"/>
      <c r="J335" s="26"/>
      <c r="K335" s="26"/>
      <c r="L335" s="26"/>
      <c r="M335" s="26"/>
      <c r="N335" s="26"/>
      <c r="O335" s="26"/>
      <c r="P335" s="26"/>
      <c r="Q335" s="26"/>
      <c r="R335" s="26"/>
      <c r="S335" s="26"/>
      <c r="T335" s="26"/>
      <c r="U335" s="26"/>
    </row>
    <row r="336" spans="1:21">
      <c r="A336" s="25"/>
      <c r="B336" s="25"/>
      <c r="C336" s="25"/>
      <c r="D336" s="26"/>
      <c r="E336" s="26"/>
      <c r="F336" s="26"/>
      <c r="G336" s="26"/>
      <c r="H336" s="26"/>
      <c r="I336" s="26"/>
      <c r="J336" s="26"/>
      <c r="K336" s="26"/>
      <c r="L336" s="26"/>
      <c r="M336" s="26"/>
      <c r="N336" s="26"/>
      <c r="O336" s="26"/>
      <c r="P336" s="26"/>
      <c r="Q336" s="26"/>
      <c r="R336" s="26"/>
      <c r="S336" s="26"/>
      <c r="T336" s="26"/>
      <c r="U336" s="26"/>
    </row>
    <row r="337" spans="1:21">
      <c r="A337" s="25"/>
      <c r="B337" s="25"/>
      <c r="C337" s="25"/>
      <c r="D337" s="26"/>
      <c r="E337" s="26"/>
      <c r="F337" s="26"/>
      <c r="G337" s="26"/>
      <c r="H337" s="26"/>
      <c r="I337" s="26"/>
      <c r="J337" s="26"/>
      <c r="K337" s="26"/>
      <c r="L337" s="26"/>
      <c r="M337" s="26"/>
      <c r="N337" s="26"/>
      <c r="O337" s="26"/>
      <c r="P337" s="26"/>
      <c r="Q337" s="26"/>
      <c r="R337" s="26"/>
      <c r="S337" s="26"/>
      <c r="T337" s="26"/>
      <c r="U337" s="26"/>
    </row>
    <row r="338" spans="1:21">
      <c r="A338" s="25"/>
      <c r="B338" s="25"/>
      <c r="C338" s="25"/>
      <c r="D338" s="26"/>
      <c r="E338" s="26"/>
      <c r="F338" s="26"/>
      <c r="G338" s="26"/>
      <c r="H338" s="26"/>
      <c r="I338" s="26"/>
      <c r="J338" s="26"/>
      <c r="K338" s="26"/>
      <c r="L338" s="26"/>
      <c r="M338" s="26"/>
      <c r="N338" s="26"/>
      <c r="O338" s="26"/>
      <c r="P338" s="26"/>
      <c r="Q338" s="26"/>
      <c r="R338" s="26"/>
      <c r="S338" s="26"/>
      <c r="T338" s="26"/>
      <c r="U338" s="26"/>
    </row>
    <row r="339" spans="1:21">
      <c r="A339" s="25"/>
      <c r="B339" s="25"/>
      <c r="C339" s="25"/>
      <c r="D339" s="26"/>
      <c r="E339" s="26"/>
      <c r="F339" s="26"/>
      <c r="G339" s="26"/>
      <c r="H339" s="26"/>
      <c r="I339" s="26"/>
      <c r="J339" s="26"/>
      <c r="K339" s="26"/>
      <c r="L339" s="26"/>
      <c r="M339" s="26"/>
      <c r="N339" s="26"/>
      <c r="O339" s="26"/>
      <c r="P339" s="26"/>
      <c r="Q339" s="26"/>
      <c r="R339" s="26"/>
      <c r="S339" s="26"/>
      <c r="T339" s="26"/>
      <c r="U339" s="26"/>
    </row>
    <row r="340" spans="1:21">
      <c r="A340" s="25"/>
      <c r="B340" s="25"/>
      <c r="C340" s="25"/>
      <c r="D340" s="26"/>
      <c r="E340" s="26"/>
      <c r="F340" s="26"/>
      <c r="G340" s="26"/>
      <c r="H340" s="26"/>
      <c r="I340" s="26"/>
      <c r="J340" s="26"/>
      <c r="K340" s="26"/>
      <c r="L340" s="26"/>
      <c r="M340" s="26"/>
      <c r="N340" s="26"/>
      <c r="O340" s="26"/>
      <c r="P340" s="26"/>
      <c r="Q340" s="26"/>
      <c r="R340" s="26"/>
      <c r="S340" s="26"/>
      <c r="T340" s="26"/>
      <c r="U340" s="26"/>
    </row>
    <row r="341" spans="1:21">
      <c r="A341" s="25"/>
      <c r="B341" s="25"/>
      <c r="C341" s="25"/>
      <c r="D341" s="26"/>
      <c r="E341" s="26"/>
      <c r="F341" s="26"/>
      <c r="G341" s="26"/>
      <c r="H341" s="26"/>
      <c r="I341" s="26"/>
      <c r="J341" s="26"/>
      <c r="K341" s="26"/>
      <c r="L341" s="26"/>
      <c r="M341" s="26"/>
      <c r="N341" s="26"/>
      <c r="O341" s="26"/>
      <c r="P341" s="26"/>
      <c r="Q341" s="26"/>
      <c r="R341" s="26"/>
      <c r="S341" s="26"/>
      <c r="T341" s="26"/>
      <c r="U341" s="26"/>
    </row>
    <row r="342" spans="1:21">
      <c r="A342" s="25"/>
      <c r="B342" s="25"/>
      <c r="C342" s="25"/>
      <c r="D342" s="26"/>
      <c r="E342" s="26"/>
      <c r="F342" s="26"/>
      <c r="G342" s="26"/>
      <c r="H342" s="26"/>
      <c r="I342" s="26"/>
      <c r="J342" s="26"/>
      <c r="K342" s="26"/>
      <c r="L342" s="26"/>
      <c r="M342" s="26"/>
      <c r="N342" s="26"/>
      <c r="O342" s="26"/>
      <c r="P342" s="26"/>
      <c r="Q342" s="26"/>
      <c r="R342" s="26"/>
      <c r="S342" s="26"/>
      <c r="T342" s="26"/>
      <c r="U342" s="26"/>
    </row>
    <row r="343" spans="1:21">
      <c r="A343" s="25"/>
      <c r="B343" s="25"/>
      <c r="C343" s="25"/>
      <c r="D343" s="26"/>
      <c r="E343" s="26"/>
      <c r="F343" s="26"/>
      <c r="G343" s="26"/>
      <c r="H343" s="26"/>
      <c r="I343" s="26"/>
      <c r="J343" s="26"/>
      <c r="K343" s="26"/>
      <c r="L343" s="26"/>
      <c r="M343" s="26"/>
      <c r="N343" s="26"/>
      <c r="O343" s="26"/>
      <c r="P343" s="26"/>
      <c r="Q343" s="26"/>
      <c r="R343" s="26"/>
      <c r="S343" s="26"/>
      <c r="T343" s="26"/>
      <c r="U343" s="26"/>
    </row>
    <row r="344" spans="1:21">
      <c r="A344" s="25"/>
      <c r="B344" s="25"/>
      <c r="C344" s="25"/>
      <c r="D344" s="26"/>
      <c r="E344" s="26"/>
      <c r="F344" s="26"/>
      <c r="G344" s="26"/>
      <c r="H344" s="26"/>
      <c r="I344" s="26"/>
      <c r="J344" s="26"/>
      <c r="K344" s="26"/>
      <c r="L344" s="26"/>
      <c r="M344" s="26"/>
      <c r="N344" s="26"/>
      <c r="O344" s="26"/>
      <c r="P344" s="26"/>
      <c r="Q344" s="26"/>
      <c r="R344" s="26"/>
      <c r="S344" s="26"/>
      <c r="T344" s="26"/>
      <c r="U344" s="26"/>
    </row>
    <row r="345" spans="1:21">
      <c r="A345" s="25"/>
      <c r="B345" s="25"/>
      <c r="C345" s="25"/>
      <c r="D345" s="26"/>
      <c r="E345" s="26"/>
      <c r="F345" s="26"/>
      <c r="G345" s="26"/>
      <c r="H345" s="26"/>
      <c r="I345" s="26"/>
      <c r="J345" s="26"/>
      <c r="K345" s="26"/>
      <c r="L345" s="26"/>
      <c r="M345" s="26"/>
      <c r="N345" s="26"/>
      <c r="O345" s="26"/>
      <c r="P345" s="26"/>
      <c r="Q345" s="26"/>
      <c r="R345" s="26"/>
      <c r="S345" s="26"/>
      <c r="T345" s="26"/>
      <c r="U345" s="26"/>
    </row>
  </sheetData>
  <sheetProtection password="A44A" sheet="1" objects="1" scenarios="1"/>
  <mergeCells count="22">
    <mergeCell ref="E26:Q26"/>
    <mergeCell ref="E27:Q27"/>
    <mergeCell ref="E32:E41"/>
    <mergeCell ref="E15:I15"/>
    <mergeCell ref="G14:I14"/>
    <mergeCell ref="D1:Q1"/>
    <mergeCell ref="E10:I10"/>
    <mergeCell ref="E11:I11"/>
    <mergeCell ref="E13:F13"/>
    <mergeCell ref="G13:I13"/>
    <mergeCell ref="E14:F14"/>
    <mergeCell ref="E62:Q62"/>
    <mergeCell ref="E72:E79"/>
    <mergeCell ref="E127:E135"/>
    <mergeCell ref="E111:Q111"/>
    <mergeCell ref="E112:Q112"/>
    <mergeCell ref="E100:Q100"/>
    <mergeCell ref="E168:E171"/>
    <mergeCell ref="E156:Q156"/>
    <mergeCell ref="E172:E176"/>
    <mergeCell ref="E210:Q210"/>
    <mergeCell ref="E198:Q198"/>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G5"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xl/worksheets/sheet14.xml><?xml version="1.0" encoding="utf-8"?>
<worksheet xmlns="http://schemas.openxmlformats.org/spreadsheetml/2006/main" xmlns:r="http://schemas.openxmlformats.org/officeDocument/2006/relationships">
  <sheetPr codeName="Sheet13"/>
  <dimension ref="A1:X305"/>
  <sheetViews>
    <sheetView windowProtection="1" showGridLines="0" tabSelected="1" topLeftCell="E1" workbookViewId="0">
      <selection activeCell="M2" sqref="M2"/>
    </sheetView>
  </sheetViews>
  <sheetFormatPr defaultRowHeight="15"/>
  <cols>
    <col min="1" max="1" customWidth="true" hidden="true" style="24" width="12.0" collapsed="true"/>
    <col min="2" max="2" customWidth="true" hidden="true" style="24" width="13.5703125" collapsed="true"/>
    <col min="3" max="3" customWidth="true" hidden="true" style="24" width="12.5703125" collapsed="true"/>
    <col min="4" max="4" customWidth="true" hidden="true" width="49.5703125" collapsed="true"/>
    <col min="5" max="5" customWidth="true" width="4.7109375" collapsed="true"/>
    <col min="6" max="6" customWidth="true" width="34.7109375" collapsed="true"/>
    <col min="7" max="7" customWidth="true" width="14.28515625" collapsed="true"/>
    <col min="8" max="8" customWidth="true" width="10.140625" collapsed="true"/>
    <col min="9" max="9" customWidth="true" width="17.0" collapsed="true"/>
    <col min="10" max="10" customWidth="true" width="11.28515625" collapsed="true"/>
    <col min="11" max="11" customWidth="true" width="14.42578125" collapsed="true"/>
    <col min="12" max="12" customWidth="true" width="14.0" collapsed="true"/>
    <col min="13" max="13" customWidth="true" width="13.85546875" collapsed="true"/>
    <col min="14" max="14" customWidth="true" width="14.7109375" collapsed="true"/>
    <col min="15" max="15" customWidth="true" width="15.42578125" collapsed="true"/>
    <col min="16" max="16" customWidth="true" width="11.42578125" collapsed="true"/>
    <col min="17" max="17" customWidth="true" width="11.28515625" collapsed="true"/>
  </cols>
  <sheetData>
    <row r="1" spans="1:21" ht="27.95" customHeight="1">
      <c r="A1" s="58" t="s">
        <v>1320</v>
      </c>
      <c r="B1" s="13"/>
      <c r="C1" s="13"/>
      <c r="D1" s="148" t="s">
        <v>373</v>
      </c>
      <c r="E1" s="148"/>
      <c r="F1" s="148"/>
      <c r="G1" s="148"/>
      <c r="H1" s="148"/>
      <c r="I1" s="148"/>
      <c r="J1" s="148"/>
      <c r="K1" s="148"/>
      <c r="L1" s="148"/>
      <c r="M1" s="148"/>
      <c r="N1" s="148"/>
      <c r="O1" s="148"/>
      <c r="P1" s="148"/>
      <c r="Q1" s="148"/>
    </row>
    <row r="2" spans="1:21" ht="27.95" customHeight="1">
      <c r="A2"/>
      <c r="B2"/>
      <c r="C2"/>
    </row>
    <row r="3" spans="1:21">
      <c r="A3" s="13"/>
      <c r="B3" s="13"/>
      <c r="C3" s="13"/>
      <c r="F3" s="43" t="s">
        <v>323</v>
      </c>
      <c r="G3" s="21" t="s">
        <v>324</v>
      </c>
      <c r="I3" s="21" t="s">
        <v>325</v>
      </c>
    </row>
    <row r="4" spans="1:21">
      <c r="A4" s="13"/>
      <c r="B4" s="13"/>
      <c r="C4" s="13"/>
    </row>
    <row r="5" spans="1:21">
      <c r="A5" s="13"/>
      <c r="B5" s="13"/>
      <c r="C5" s="13"/>
      <c r="G5" s="96" t="s">
        <v>1116</v>
      </c>
    </row>
    <row r="6" spans="1:21" ht="15" customHeight="1">
      <c r="A6" s="131"/>
      <c r="B6" s="131"/>
      <c r="C6" s="133" t="s">
        <v>333</v>
      </c>
      <c r="D6" s="133"/>
      <c r="E6" s="133"/>
      <c r="F6" s="133"/>
      <c r="G6" s="131"/>
      <c r="H6" s="131"/>
      <c r="I6" s="131"/>
      <c r="J6" s="131"/>
      <c r="K6" s="131"/>
      <c r="L6" s="26"/>
      <c r="M6" s="26"/>
      <c r="N6" s="26"/>
      <c r="O6" s="26"/>
      <c r="P6" s="26"/>
      <c r="Q6" s="26"/>
      <c r="R6" s="26"/>
      <c r="S6" s="26"/>
      <c r="T6" s="26"/>
      <c r="U6" s="26"/>
    </row>
    <row r="7" spans="1:21" ht="15" hidden="1" customHeight="1">
      <c r="A7" s="131"/>
      <c r="B7" s="131"/>
      <c r="C7" s="131"/>
      <c r="D7" s="131"/>
      <c r="E7" s="131"/>
      <c r="F7" s="131"/>
      <c r="G7" s="131"/>
      <c r="H7" s="131"/>
      <c r="I7" s="131"/>
      <c r="J7" s="131"/>
      <c r="K7" s="131"/>
      <c r="L7" s="26"/>
      <c r="M7" s="26"/>
      <c r="N7" s="26"/>
      <c r="O7" s="26"/>
      <c r="P7" s="26"/>
      <c r="Q7" s="26"/>
      <c r="R7" s="26"/>
      <c r="S7" s="26"/>
      <c r="T7" s="26"/>
      <c r="U7" s="26"/>
    </row>
    <row r="8" spans="1:21" ht="15" hidden="1" customHeight="1">
      <c r="A8" s="131"/>
      <c r="B8" s="131"/>
      <c r="C8" s="131"/>
      <c r="D8" s="131" t="s">
        <v>327</v>
      </c>
      <c r="E8" s="131"/>
      <c r="F8" s="131"/>
      <c r="G8" s="131"/>
      <c r="H8" s="131"/>
      <c r="I8" s="131"/>
      <c r="J8" s="131"/>
      <c r="K8" s="131"/>
      <c r="L8" s="26"/>
      <c r="M8" s="26"/>
      <c r="N8" s="26"/>
      <c r="O8" s="26"/>
      <c r="P8" s="26"/>
      <c r="Q8" s="26"/>
      <c r="R8" s="26"/>
      <c r="S8" s="26"/>
      <c r="T8" s="26"/>
      <c r="U8" s="26"/>
    </row>
    <row r="9" spans="1:21" ht="15" hidden="1" customHeight="1">
      <c r="A9" s="131"/>
      <c r="B9" s="131"/>
      <c r="C9" s="131" t="s">
        <v>972</v>
      </c>
      <c r="D9" s="131" t="s">
        <v>284</v>
      </c>
      <c r="E9" s="131" t="s">
        <v>976</v>
      </c>
      <c r="F9" s="131" t="s">
        <v>976</v>
      </c>
      <c r="G9" s="131"/>
      <c r="H9" s="131"/>
      <c r="I9" s="131"/>
      <c r="J9" s="131" t="s">
        <v>971</v>
      </c>
      <c r="K9" s="131" t="s">
        <v>973</v>
      </c>
      <c r="L9" s="26"/>
      <c r="M9" s="26"/>
      <c r="N9" s="26"/>
      <c r="O9" s="26"/>
      <c r="P9" s="26"/>
      <c r="Q9" s="26"/>
      <c r="R9" s="26"/>
      <c r="S9" s="26"/>
      <c r="T9" s="26"/>
      <c r="U9" s="26"/>
    </row>
    <row r="10" spans="1:21">
      <c r="A10" s="131"/>
      <c r="B10" s="131"/>
      <c r="C10" s="131" t="s">
        <v>976</v>
      </c>
      <c r="D10" s="25"/>
      <c r="E10" s="174" t="s">
        <v>321</v>
      </c>
      <c r="F10" s="175"/>
      <c r="G10" s="175"/>
      <c r="H10" s="175"/>
      <c r="I10" s="176"/>
      <c r="J10" s="25"/>
      <c r="K10" s="131"/>
      <c r="L10" s="26"/>
      <c r="M10" s="26"/>
      <c r="N10" s="26"/>
      <c r="O10" s="26"/>
      <c r="P10" s="26"/>
      <c r="Q10" s="26"/>
      <c r="R10" s="26"/>
      <c r="S10" s="26"/>
      <c r="T10" s="26"/>
      <c r="U10" s="26"/>
    </row>
    <row r="11" spans="1:21">
      <c r="A11" s="131"/>
      <c r="B11" s="131"/>
      <c r="C11" s="131" t="s">
        <v>976</v>
      </c>
      <c r="D11" s="25"/>
      <c r="E11" s="171" t="str">
        <f>CONCATENATE("Selected Unit : ",D13)</f>
        <v>CHF</v>
      </c>
      <c r="F11" s="172" t="s">
        <v>1186</v>
      </c>
      <c r="G11" s="172" t="s">
        <v>1186</v>
      </c>
      <c r="H11" s="172" t="s">
        <v>1186</v>
      </c>
      <c r="I11" s="173" t="s">
        <v>1186</v>
      </c>
      <c r="J11" s="25"/>
      <c r="K11" s="131"/>
      <c r="L11" s="26"/>
      <c r="M11" s="26"/>
      <c r="N11" s="26"/>
      <c r="O11" s="26"/>
      <c r="P11" s="26"/>
      <c r="Q11" s="26"/>
      <c r="R11" s="26"/>
      <c r="S11" s="26"/>
      <c r="T11" s="26"/>
      <c r="U11" s="26"/>
    </row>
    <row r="12" spans="1:21">
      <c r="A12" s="131"/>
      <c r="B12" s="131"/>
      <c r="C12" s="131" t="s">
        <v>971</v>
      </c>
      <c r="D12" s="25"/>
      <c r="E12" s="25"/>
      <c r="F12" s="26"/>
      <c r="G12" s="26"/>
      <c r="H12" s="26"/>
      <c r="I12" s="26"/>
      <c r="J12" s="26"/>
      <c r="K12" s="131"/>
      <c r="L12" s="26"/>
      <c r="M12" s="26"/>
      <c r="N12" s="26"/>
      <c r="O12" s="26"/>
      <c r="P12" s="26"/>
      <c r="Q12" s="26"/>
      <c r="R12" s="26"/>
      <c r="S12" s="26"/>
      <c r="T12" s="26"/>
      <c r="U12" s="26"/>
    </row>
    <row r="13" spans="1:21" ht="15" customHeight="1">
      <c r="A13" s="131" t="s">
        <v>318</v>
      </c>
      <c r="B13" s="131"/>
      <c r="C13" s="131"/>
      <c r="D13" s="28" t="s">
        <v>713</v>
      </c>
      <c r="E13" s="174" t="s">
        <v>314</v>
      </c>
      <c r="F13" s="176"/>
      <c r="G13" s="184" t="str">
        <f>StartUp!D17</f>
        <v>AEBC</v>
      </c>
      <c r="H13" s="185"/>
      <c r="I13" s="186"/>
      <c r="J13" s="26"/>
      <c r="K13" s="131"/>
      <c r="L13" s="26"/>
      <c r="M13" s="26"/>
      <c r="N13" s="26"/>
      <c r="O13" s="26"/>
      <c r="P13" s="26"/>
      <c r="Q13" s="26"/>
      <c r="R13" s="26"/>
      <c r="S13" s="26"/>
      <c r="T13" s="26"/>
      <c r="U13" s="26"/>
    </row>
    <row r="14" spans="1:21">
      <c r="A14" s="131" t="s">
        <v>320</v>
      </c>
      <c r="B14" s="131"/>
      <c r="C14" s="131"/>
      <c r="D14" s="28" t="s">
        <v>713</v>
      </c>
      <c r="E14" s="174" t="s">
        <v>315</v>
      </c>
      <c r="F14" s="176"/>
      <c r="G14" s="181" t="str">
        <f>StartUp!G9</f>
        <v>31-Mar-2015</v>
      </c>
      <c r="H14" s="182"/>
      <c r="I14" s="183"/>
      <c r="J14" s="26"/>
      <c r="K14" s="131"/>
      <c r="L14" s="26"/>
      <c r="M14" s="26"/>
      <c r="N14" s="26"/>
      <c r="O14" s="26"/>
      <c r="P14" s="26"/>
      <c r="Q14" s="26"/>
      <c r="R14" s="26"/>
      <c r="S14" s="26"/>
      <c r="T14" s="26"/>
      <c r="U14" s="26"/>
    </row>
    <row r="15" spans="1:21">
      <c r="A15" s="131"/>
      <c r="B15" s="131"/>
      <c r="C15" s="131"/>
      <c r="D15" s="48" t="s">
        <v>713</v>
      </c>
      <c r="E15" s="187" t="str">
        <f>CONCATENATE("Note: Enter only ",StartUp!D23," digits after decimal.")</f>
        <v>Note: Enter only 2 digits after decimal.</v>
      </c>
      <c r="F15" s="187"/>
      <c r="G15" s="187"/>
      <c r="H15" s="187"/>
      <c r="I15" s="187"/>
      <c r="J15" s="26"/>
      <c r="K15" s="131"/>
      <c r="L15" s="26"/>
      <c r="M15" s="26"/>
      <c r="N15" s="26"/>
      <c r="O15" s="26"/>
      <c r="P15" s="26"/>
      <c r="Q15" s="26"/>
      <c r="R15" s="26"/>
      <c r="S15" s="26"/>
      <c r="T15" s="26"/>
      <c r="U15" s="26"/>
    </row>
    <row r="16" spans="1:21">
      <c r="A16" s="131"/>
      <c r="B16" s="131"/>
      <c r="C16" s="131" t="s">
        <v>971</v>
      </c>
      <c r="D16" s="25"/>
      <c r="E16" s="25"/>
      <c r="F16" s="26"/>
      <c r="G16" s="26"/>
      <c r="H16" s="26"/>
      <c r="I16" s="26"/>
      <c r="J16" s="26"/>
      <c r="K16" s="131"/>
      <c r="L16" s="26"/>
      <c r="M16" s="26"/>
      <c r="N16" s="26"/>
      <c r="O16" s="26"/>
      <c r="P16" s="26"/>
      <c r="Q16" s="26"/>
      <c r="R16" s="26"/>
      <c r="S16" s="26"/>
      <c r="T16" s="26"/>
      <c r="U16" s="26"/>
    </row>
    <row r="17" spans="1:21">
      <c r="A17" s="131"/>
      <c r="B17" s="131"/>
      <c r="C17" s="131" t="s">
        <v>974</v>
      </c>
      <c r="D17" s="131"/>
      <c r="E17" s="131"/>
      <c r="F17" s="131"/>
      <c r="G17" s="131"/>
      <c r="H17" s="131"/>
      <c r="I17" s="131"/>
      <c r="J17" s="131"/>
      <c r="K17" s="131" t="s">
        <v>975</v>
      </c>
      <c r="L17" s="26"/>
      <c r="M17" s="26"/>
      <c r="N17" s="26"/>
      <c r="O17" s="26"/>
      <c r="P17" s="26"/>
      <c r="Q17" s="26"/>
      <c r="R17" s="26"/>
      <c r="S17" s="26"/>
      <c r="T17" s="26"/>
      <c r="U17" s="26"/>
    </row>
    <row r="18" spans="1:21" ht="15" hidden="1" customHeight="1">
      <c r="A18" s="25"/>
      <c r="B18" s="25"/>
      <c r="C18" s="25"/>
      <c r="D18" s="26"/>
      <c r="E18" s="26"/>
      <c r="F18" s="26"/>
      <c r="G18" s="26"/>
      <c r="H18" s="26"/>
      <c r="I18" s="26"/>
      <c r="J18" s="26"/>
      <c r="K18" s="26"/>
      <c r="L18" s="26"/>
      <c r="M18" s="26"/>
      <c r="N18" s="26"/>
      <c r="O18" s="26"/>
      <c r="P18" s="26"/>
      <c r="Q18" s="26"/>
      <c r="R18" s="26"/>
      <c r="S18" s="26"/>
      <c r="T18" s="26"/>
      <c r="U18" s="26"/>
    </row>
    <row r="19" spans="1:21" ht="15" hidden="1" customHeight="1">
      <c r="A19" s="25"/>
      <c r="B19" s="25"/>
      <c r="C19" s="25"/>
      <c r="D19" s="26"/>
      <c r="E19" s="26"/>
      <c r="F19" s="26"/>
      <c r="G19" s="26"/>
      <c r="H19" s="26"/>
      <c r="I19" s="26"/>
      <c r="J19" s="26"/>
      <c r="K19" s="26"/>
      <c r="L19" s="26"/>
      <c r="M19" s="26"/>
      <c r="N19" s="26"/>
      <c r="O19" s="26"/>
      <c r="P19" s="26"/>
      <c r="Q19" s="26"/>
      <c r="R19" s="26"/>
      <c r="S19" s="26"/>
      <c r="T19" s="26"/>
      <c r="U19" s="26"/>
    </row>
    <row r="20" spans="1:21" ht="15" hidden="1" customHeight="1">
      <c r="A20" s="25"/>
      <c r="B20" s="25"/>
      <c r="C20" s="25"/>
      <c r="D20" s="26"/>
      <c r="E20" s="26"/>
      <c r="F20" s="26"/>
      <c r="G20" s="26"/>
      <c r="H20" s="26"/>
      <c r="I20" s="26"/>
      <c r="J20" s="26"/>
      <c r="K20" s="26"/>
      <c r="L20" s="26"/>
      <c r="M20" s="26"/>
      <c r="N20" s="26"/>
      <c r="O20" s="26"/>
      <c r="P20" s="26"/>
      <c r="Q20" s="26"/>
      <c r="R20" s="26"/>
      <c r="S20" s="26"/>
      <c r="T20" s="26"/>
      <c r="U20" s="26"/>
    </row>
    <row r="21" spans="1:21" ht="15" hidden="1" customHeight="1">
      <c r="A21" s="131"/>
      <c r="B21" s="131"/>
      <c r="C21" s="131" t="s">
        <v>334</v>
      </c>
      <c r="D21" s="131"/>
      <c r="E21" s="131"/>
      <c r="F21" s="131"/>
      <c r="G21" s="131"/>
      <c r="H21" s="131"/>
      <c r="I21" s="131"/>
      <c r="J21" s="131"/>
      <c r="K21" s="131"/>
      <c r="L21" s="131"/>
      <c r="M21" s="131"/>
      <c r="N21" s="131"/>
      <c r="O21" s="131"/>
      <c r="P21" s="131"/>
      <c r="Q21" s="131"/>
      <c r="R21" s="131"/>
      <c r="S21" s="131"/>
      <c r="T21" s="25"/>
      <c r="U21" s="26"/>
    </row>
    <row r="22" spans="1:21" ht="15" hidden="1" customHeight="1">
      <c r="A22" s="131"/>
      <c r="B22" s="131"/>
      <c r="C22" s="131"/>
      <c r="D22" s="131"/>
      <c r="E22" s="131"/>
      <c r="F22" s="131"/>
      <c r="G22" s="131"/>
      <c r="H22" s="131"/>
      <c r="I22" s="131"/>
      <c r="J22" s="131"/>
      <c r="K22" s="131"/>
      <c r="L22" s="131"/>
      <c r="M22" s="131"/>
      <c r="N22" s="131"/>
      <c r="O22" s="131"/>
      <c r="P22" s="131"/>
      <c r="Q22" s="131"/>
      <c r="R22" s="131"/>
      <c r="S22" s="131"/>
      <c r="T22" s="25"/>
      <c r="U22" s="26"/>
    </row>
    <row r="23" spans="1:21" ht="15" hidden="1" customHeight="1">
      <c r="A23" s="131"/>
      <c r="B23" s="131"/>
      <c r="C23" s="131"/>
      <c r="D23" s="131" t="s">
        <v>327</v>
      </c>
      <c r="E23" s="131"/>
      <c r="F23" s="131"/>
      <c r="G23" s="131" t="s">
        <v>234</v>
      </c>
      <c r="H23" s="131" t="s">
        <v>235</v>
      </c>
      <c r="I23" s="131" t="s">
        <v>236</v>
      </c>
      <c r="J23" s="131" t="s">
        <v>237</v>
      </c>
      <c r="K23" s="131" t="s">
        <v>238</v>
      </c>
      <c r="L23" s="131" t="s">
        <v>239</v>
      </c>
      <c r="M23" s="131" t="s">
        <v>240</v>
      </c>
      <c r="N23" s="131" t="s">
        <v>241</v>
      </c>
      <c r="O23" s="131" t="s">
        <v>243</v>
      </c>
      <c r="P23" s="131" t="s">
        <v>244</v>
      </c>
      <c r="Q23" s="131" t="s">
        <v>245</v>
      </c>
      <c r="R23" s="131"/>
      <c r="S23" s="131"/>
      <c r="T23" s="25"/>
      <c r="U23" s="26"/>
    </row>
    <row r="24" spans="1:21" ht="15" hidden="1" customHeight="1">
      <c r="A24" s="131"/>
      <c r="B24" s="131"/>
      <c r="C24" s="131" t="s">
        <v>972</v>
      </c>
      <c r="D24" s="131" t="s">
        <v>284</v>
      </c>
      <c r="E24" s="131" t="s">
        <v>976</v>
      </c>
      <c r="F24" s="131" t="s">
        <v>976</v>
      </c>
      <c r="G24" s="131"/>
      <c r="H24" s="131"/>
      <c r="I24" s="131"/>
      <c r="J24" s="131"/>
      <c r="K24" s="131"/>
      <c r="L24" s="131"/>
      <c r="M24" s="131"/>
      <c r="N24" s="131"/>
      <c r="O24" s="131"/>
      <c r="P24" s="131"/>
      <c r="Q24" s="131"/>
      <c r="R24" s="131" t="s">
        <v>971</v>
      </c>
      <c r="S24" s="131" t="s">
        <v>973</v>
      </c>
      <c r="T24" s="25"/>
      <c r="U24" s="26"/>
    </row>
    <row r="25" spans="1:21" ht="15" hidden="1" customHeight="1">
      <c r="A25" s="131"/>
      <c r="B25" s="131"/>
      <c r="C25" s="131" t="s">
        <v>268</v>
      </c>
      <c r="D25" s="13"/>
      <c r="E25" s="13"/>
      <c r="F25" s="18" t="s">
        <v>267</v>
      </c>
      <c r="G25" s="19" t="s">
        <v>799</v>
      </c>
      <c r="H25" s="19" t="s">
        <v>799</v>
      </c>
      <c r="I25" s="19" t="s">
        <v>799</v>
      </c>
      <c r="J25" s="19" t="s">
        <v>799</v>
      </c>
      <c r="K25" s="19" t="s">
        <v>799</v>
      </c>
      <c r="L25" s="19" t="s">
        <v>799</v>
      </c>
      <c r="M25" s="19" t="s">
        <v>799</v>
      </c>
      <c r="N25" s="19" t="s">
        <v>799</v>
      </c>
      <c r="O25" s="19" t="s">
        <v>799</v>
      </c>
      <c r="P25" s="19" t="s">
        <v>799</v>
      </c>
      <c r="Q25" s="19" t="s">
        <v>799</v>
      </c>
      <c r="R25" s="13"/>
      <c r="S25" s="131"/>
      <c r="T25" s="25"/>
      <c r="U25" s="26"/>
    </row>
    <row r="26" spans="1:21" ht="30" customHeight="1">
      <c r="A26" s="131"/>
      <c r="B26" s="131"/>
      <c r="C26" s="131" t="s">
        <v>976</v>
      </c>
      <c r="D26" s="25"/>
      <c r="E26" s="188" t="s">
        <v>657</v>
      </c>
      <c r="F26" s="189"/>
      <c r="G26" s="189"/>
      <c r="H26" s="189"/>
      <c r="I26" s="189"/>
      <c r="J26" s="189"/>
      <c r="K26" s="189"/>
      <c r="L26" s="189"/>
      <c r="M26" s="189"/>
      <c r="N26" s="189"/>
      <c r="O26" s="189"/>
      <c r="P26" s="189"/>
      <c r="Q26" s="190"/>
      <c r="R26" s="27"/>
      <c r="S26" s="131"/>
      <c r="T26" s="25"/>
      <c r="U26" s="26"/>
    </row>
    <row r="27" spans="1:21">
      <c r="A27" s="131"/>
      <c r="B27" s="131"/>
      <c r="C27" s="131" t="s">
        <v>976</v>
      </c>
      <c r="D27" s="25"/>
      <c r="E27" s="191" t="str">
        <f>CONCATENATE("Amount in ",IF(D13="","foreign currency",D13)," in Million")</f>
        <v>Amount in CHF in Million</v>
      </c>
      <c r="F27" s="192"/>
      <c r="G27" s="192"/>
      <c r="H27" s="192"/>
      <c r="I27" s="192"/>
      <c r="J27" s="192"/>
      <c r="K27" s="192"/>
      <c r="L27" s="192"/>
      <c r="M27" s="192"/>
      <c r="N27" s="192"/>
      <c r="O27" s="192"/>
      <c r="P27" s="192"/>
      <c r="Q27" s="193"/>
      <c r="R27" s="27"/>
      <c r="S27" s="131"/>
      <c r="T27" s="25"/>
      <c r="U27" s="26"/>
    </row>
    <row r="28" spans="1:21" ht="45">
      <c r="A28" s="131"/>
      <c r="B28" s="131"/>
      <c r="C28" s="131" t="s">
        <v>976</v>
      </c>
      <c r="D28" s="25"/>
      <c r="E28" s="29"/>
      <c r="F28" s="29" t="s">
        <v>45</v>
      </c>
      <c r="G28" s="29" t="s">
        <v>46</v>
      </c>
      <c r="H28" s="29" t="s">
        <v>47</v>
      </c>
      <c r="I28" s="29" t="s">
        <v>48</v>
      </c>
      <c r="J28" s="29" t="s">
        <v>49</v>
      </c>
      <c r="K28" s="29" t="s">
        <v>50</v>
      </c>
      <c r="L28" s="29" t="s">
        <v>282</v>
      </c>
      <c r="M28" s="29" t="s">
        <v>51</v>
      </c>
      <c r="N28" s="29" t="s">
        <v>52</v>
      </c>
      <c r="O28" s="29" t="s">
        <v>101</v>
      </c>
      <c r="P28" s="29" t="s">
        <v>54</v>
      </c>
      <c r="Q28" s="29" t="s">
        <v>1023</v>
      </c>
      <c r="R28" s="26"/>
      <c r="S28" s="131"/>
      <c r="T28" s="25"/>
      <c r="U28" s="26"/>
    </row>
    <row r="29" spans="1:21">
      <c r="A29" s="131"/>
      <c r="B29" s="131"/>
      <c r="C29" s="131" t="s">
        <v>976</v>
      </c>
      <c r="D29" s="25"/>
      <c r="E29" s="29"/>
      <c r="F29" s="29"/>
      <c r="G29" s="29">
        <v>1</v>
      </c>
      <c r="H29" s="29">
        <v>2</v>
      </c>
      <c r="I29" s="29">
        <v>3</v>
      </c>
      <c r="J29" s="29">
        <v>4</v>
      </c>
      <c r="K29" s="29">
        <v>5</v>
      </c>
      <c r="L29" s="29">
        <v>6</v>
      </c>
      <c r="M29" s="29">
        <v>7</v>
      </c>
      <c r="N29" s="29">
        <v>8</v>
      </c>
      <c r="O29" s="29">
        <v>9</v>
      </c>
      <c r="P29" s="29">
        <v>10</v>
      </c>
      <c r="Q29" s="29">
        <v>11</v>
      </c>
      <c r="R29" s="26"/>
      <c r="S29" s="131"/>
      <c r="T29" s="25"/>
      <c r="U29" s="26"/>
    </row>
    <row r="30" spans="1:21" ht="15" customHeight="1">
      <c r="A30" s="131"/>
      <c r="B30" s="131"/>
      <c r="C30" s="131" t="s">
        <v>971</v>
      </c>
      <c r="D30" s="25"/>
      <c r="E30" s="25"/>
      <c r="F30" s="26"/>
      <c r="G30" s="26"/>
      <c r="H30" s="26"/>
      <c r="I30" s="26"/>
      <c r="J30" s="26"/>
      <c r="K30" s="26"/>
      <c r="L30" s="26"/>
      <c r="M30" s="26"/>
      <c r="N30" s="26"/>
      <c r="O30" s="26"/>
      <c r="P30" s="26"/>
      <c r="Q30" s="26"/>
      <c r="R30" s="26"/>
      <c r="S30" s="131"/>
      <c r="T30" s="25"/>
      <c r="U30" s="26"/>
    </row>
    <row r="31" spans="1:21">
      <c r="A31" s="131" t="s">
        <v>335</v>
      </c>
      <c r="B31" s="131"/>
      <c r="C31" s="131"/>
      <c r="D31" s="28" t="s">
        <v>713</v>
      </c>
      <c r="E31" s="30">
        <v>1</v>
      </c>
      <c r="F31" s="31" t="s">
        <v>269</v>
      </c>
      <c r="G31" s="32">
        <f t="shared" ref="G31:P31" si="0">G32+G33+G34+G35+G36+G37+G38+G39+G40+G41</f>
        <v>0</v>
      </c>
      <c r="H31" s="32">
        <f t="shared" si="0"/>
        <v>0</v>
      </c>
      <c r="I31" s="32">
        <f t="shared" si="0"/>
        <v>0</v>
      </c>
      <c r="J31" s="32">
        <f t="shared" si="0"/>
        <v>0</v>
      </c>
      <c r="K31" s="32">
        <f t="shared" si="0"/>
        <v>0</v>
      </c>
      <c r="L31" s="32">
        <f t="shared" si="0"/>
        <v>0</v>
      </c>
      <c r="M31" s="32">
        <f t="shared" si="0"/>
        <v>0</v>
      </c>
      <c r="N31" s="32">
        <f t="shared" si="0"/>
        <v>0</v>
      </c>
      <c r="O31" s="32">
        <f t="shared" si="0"/>
        <v>0</v>
      </c>
      <c r="P31" s="32">
        <f t="shared" si="0"/>
        <v>0</v>
      </c>
      <c r="Q31" s="32">
        <f t="shared" ref="Q31:Q41" si="1">G31+H31+I31+J31+K31+L31+M31+N31+O31+P31</f>
        <v>0</v>
      </c>
      <c r="R31" s="26"/>
      <c r="S31" s="131"/>
      <c r="T31" s="25"/>
      <c r="U31" s="26"/>
    </row>
    <row r="32" spans="1:21">
      <c r="A32" s="131" t="s">
        <v>336</v>
      </c>
      <c r="B32" s="131"/>
      <c r="C32" s="131"/>
      <c r="D32" s="28" t="s">
        <v>713</v>
      </c>
      <c r="E32" s="177"/>
      <c r="F32" s="33" t="s">
        <v>270</v>
      </c>
      <c r="G32" s="34" t="n">
        <v>210.08</v>
      </c>
      <c r="H32" s="34" t="n">
        <v>212.98</v>
      </c>
      <c r="I32" s="34" t="n">
        <v>215.88</v>
      </c>
      <c r="J32" s="34" t="n">
        <v>218.78</v>
      </c>
      <c r="K32" s="34" t="n">
        <v>221.68</v>
      </c>
      <c r="L32" s="34" t="n">
        <v>224.58</v>
      </c>
      <c r="M32" s="34" t="n">
        <v>227.48</v>
      </c>
      <c r="N32" s="34" t="n">
        <v>230.38</v>
      </c>
      <c r="O32" s="34" t="n">
        <v>233.28</v>
      </c>
      <c r="P32" s="34" t="n">
        <v>236.18</v>
      </c>
      <c r="Q32" s="32">
        <f t="shared" si="1"/>
        <v>0</v>
      </c>
      <c r="R32" s="26"/>
      <c r="S32" s="131"/>
      <c r="T32" s="25"/>
      <c r="U32" s="26"/>
    </row>
    <row r="33" spans="1:21">
      <c r="A33" s="131" t="s">
        <v>337</v>
      </c>
      <c r="B33" s="131"/>
      <c r="C33" s="131"/>
      <c r="D33" s="28" t="s">
        <v>713</v>
      </c>
      <c r="E33" s="178"/>
      <c r="F33" s="33" t="s">
        <v>271</v>
      </c>
      <c r="G33" s="34" t="n">
        <v>217.28</v>
      </c>
      <c r="H33" s="34" t="n">
        <v>220.28</v>
      </c>
      <c r="I33" s="34" t="n">
        <v>223.28</v>
      </c>
      <c r="J33" s="34" t="n">
        <v>226.28</v>
      </c>
      <c r="K33" s="34" t="n">
        <v>229.28</v>
      </c>
      <c r="L33" s="34" t="n">
        <v>232.28</v>
      </c>
      <c r="M33" s="34" t="n">
        <v>235.28</v>
      </c>
      <c r="N33" s="34" t="n">
        <v>238.28</v>
      </c>
      <c r="O33" s="34" t="n">
        <v>241.28</v>
      </c>
      <c r="P33" s="34" t="n">
        <v>244.28</v>
      </c>
      <c r="Q33" s="32">
        <f t="shared" si="1"/>
        <v>0</v>
      </c>
      <c r="R33" s="26"/>
      <c r="S33" s="131"/>
      <c r="T33" s="25"/>
      <c r="U33" s="26"/>
    </row>
    <row r="34" spans="1:21">
      <c r="A34" s="131" t="s">
        <v>338</v>
      </c>
      <c r="B34" s="131"/>
      <c r="C34" s="131"/>
      <c r="D34" s="28" t="s">
        <v>713</v>
      </c>
      <c r="E34" s="178"/>
      <c r="F34" s="33" t="s">
        <v>272</v>
      </c>
      <c r="G34" s="34" t="n">
        <v>224.48</v>
      </c>
      <c r="H34" s="34" t="n">
        <v>227.58</v>
      </c>
      <c r="I34" s="34" t="n">
        <v>230.68</v>
      </c>
      <c r="J34" s="34" t="n">
        <v>233.78</v>
      </c>
      <c r="K34" s="34" t="n">
        <v>236.88</v>
      </c>
      <c r="L34" s="34" t="n">
        <v>239.98</v>
      </c>
      <c r="M34" s="34" t="n">
        <v>243.08</v>
      </c>
      <c r="N34" s="34" t="n">
        <v>246.18</v>
      </c>
      <c r="O34" s="34" t="n">
        <v>249.28</v>
      </c>
      <c r="P34" s="34" t="n">
        <v>252.38</v>
      </c>
      <c r="Q34" s="32">
        <f t="shared" si="1"/>
        <v>0</v>
      </c>
      <c r="R34" s="26"/>
      <c r="S34" s="131"/>
      <c r="T34" s="25"/>
      <c r="U34" s="26"/>
    </row>
    <row r="35" spans="1:21">
      <c r="A35" s="131" t="s">
        <v>339</v>
      </c>
      <c r="B35" s="131"/>
      <c r="C35" s="131"/>
      <c r="D35" s="28" t="s">
        <v>713</v>
      </c>
      <c r="E35" s="178"/>
      <c r="F35" s="33" t="s">
        <v>276</v>
      </c>
      <c r="G35" s="34" t="n">
        <v>231.68</v>
      </c>
      <c r="H35" s="34" t="n">
        <v>234.88</v>
      </c>
      <c r="I35" s="34" t="n">
        <v>238.08</v>
      </c>
      <c r="J35" s="34" t="n">
        <v>241.28</v>
      </c>
      <c r="K35" s="34" t="n">
        <v>244.48</v>
      </c>
      <c r="L35" s="34" t="n">
        <v>247.68</v>
      </c>
      <c r="M35" s="34" t="n">
        <v>250.88</v>
      </c>
      <c r="N35" s="34" t="n">
        <v>254.08</v>
      </c>
      <c r="O35" s="34" t="n">
        <v>257.28</v>
      </c>
      <c r="P35" s="34" t="n">
        <v>260.48</v>
      </c>
      <c r="Q35" s="32">
        <f t="shared" si="1"/>
        <v>0</v>
      </c>
      <c r="R35" s="26"/>
      <c r="S35" s="131"/>
      <c r="T35" s="25"/>
      <c r="U35" s="26"/>
    </row>
    <row r="36" spans="1:21" ht="30">
      <c r="A36" s="131" t="s">
        <v>561</v>
      </c>
      <c r="B36" s="131"/>
      <c r="C36" s="131"/>
      <c r="D36" s="28" t="s">
        <v>713</v>
      </c>
      <c r="E36" s="178"/>
      <c r="F36" s="33" t="s">
        <v>277</v>
      </c>
      <c r="G36" s="34" t="n">
        <v>238.88</v>
      </c>
      <c r="H36" s="34" t="n">
        <v>242.18</v>
      </c>
      <c r="I36" s="34" t="n">
        <v>245.48</v>
      </c>
      <c r="J36" s="34" t="n">
        <v>248.78</v>
      </c>
      <c r="K36" s="34" t="n">
        <v>252.08</v>
      </c>
      <c r="L36" s="34" t="n">
        <v>255.38</v>
      </c>
      <c r="M36" s="34" t="n">
        <v>258.68</v>
      </c>
      <c r="N36" s="34" t="n">
        <v>261.98</v>
      </c>
      <c r="O36" s="34" t="n">
        <v>265.28</v>
      </c>
      <c r="P36" s="34" t="n">
        <v>268.58</v>
      </c>
      <c r="Q36" s="32">
        <f t="shared" si="1"/>
        <v>0</v>
      </c>
      <c r="R36" s="26"/>
      <c r="S36" s="131"/>
      <c r="T36" s="25"/>
      <c r="U36" s="26"/>
    </row>
    <row r="37" spans="1:21" ht="30">
      <c r="A37" s="131" t="s">
        <v>564</v>
      </c>
      <c r="B37" s="131"/>
      <c r="C37" s="131"/>
      <c r="D37" s="28" t="s">
        <v>713</v>
      </c>
      <c r="E37" s="178"/>
      <c r="F37" s="33" t="s">
        <v>278</v>
      </c>
      <c r="G37" s="34" t="n">
        <v>246.08</v>
      </c>
      <c r="H37" s="34" t="n">
        <v>249.48</v>
      </c>
      <c r="I37" s="34" t="n">
        <v>252.88</v>
      </c>
      <c r="J37" s="34" t="n">
        <v>256.28</v>
      </c>
      <c r="K37" s="34" t="n">
        <v>259.68</v>
      </c>
      <c r="L37" s="34" t="n">
        <v>263.08</v>
      </c>
      <c r="M37" s="34" t="n">
        <v>266.48</v>
      </c>
      <c r="N37" s="34" t="n">
        <v>269.88</v>
      </c>
      <c r="O37" s="34" t="n">
        <v>273.28</v>
      </c>
      <c r="P37" s="34" t="n">
        <v>276.68</v>
      </c>
      <c r="Q37" s="32">
        <f t="shared" si="1"/>
        <v>0</v>
      </c>
      <c r="R37" s="26"/>
      <c r="S37" s="131"/>
      <c r="T37" s="25"/>
      <c r="U37" s="26"/>
    </row>
    <row r="38" spans="1:21">
      <c r="A38" s="131" t="s">
        <v>340</v>
      </c>
      <c r="B38" s="131"/>
      <c r="C38" s="131"/>
      <c r="D38" s="28" t="s">
        <v>713</v>
      </c>
      <c r="E38" s="178"/>
      <c r="F38" s="33" t="s">
        <v>279</v>
      </c>
      <c r="G38" s="34" t="n">
        <v>253.28</v>
      </c>
      <c r="H38" s="34" t="n">
        <v>256.78</v>
      </c>
      <c r="I38" s="34" t="n">
        <v>260.28</v>
      </c>
      <c r="J38" s="34" t="n">
        <v>263.78</v>
      </c>
      <c r="K38" s="34" t="n">
        <v>267.28</v>
      </c>
      <c r="L38" s="34" t="n">
        <v>270.78</v>
      </c>
      <c r="M38" s="34" t="n">
        <v>274.28</v>
      </c>
      <c r="N38" s="34" t="n">
        <v>277.78</v>
      </c>
      <c r="O38" s="34" t="n">
        <v>281.28</v>
      </c>
      <c r="P38" s="34" t="n">
        <v>284.78</v>
      </c>
      <c r="Q38" s="32">
        <f t="shared" si="1"/>
        <v>0</v>
      </c>
      <c r="R38" s="26"/>
      <c r="S38" s="131"/>
      <c r="T38" s="25"/>
      <c r="U38" s="26"/>
    </row>
    <row r="39" spans="1:21">
      <c r="A39" s="131" t="s">
        <v>341</v>
      </c>
      <c r="B39" s="131"/>
      <c r="C39" s="131"/>
      <c r="D39" s="28" t="s">
        <v>713</v>
      </c>
      <c r="E39" s="178"/>
      <c r="F39" s="33" t="s">
        <v>280</v>
      </c>
      <c r="G39" s="34" t="n">
        <v>260.48</v>
      </c>
      <c r="H39" s="34" t="n">
        <v>264.08</v>
      </c>
      <c r="I39" s="34" t="n">
        <v>267.68</v>
      </c>
      <c r="J39" s="34" t="n">
        <v>271.28</v>
      </c>
      <c r="K39" s="34" t="n">
        <v>274.88</v>
      </c>
      <c r="L39" s="34" t="n">
        <v>278.48</v>
      </c>
      <c r="M39" s="34" t="n">
        <v>282.08</v>
      </c>
      <c r="N39" s="34" t="n">
        <v>285.68</v>
      </c>
      <c r="O39" s="34" t="n">
        <v>289.28</v>
      </c>
      <c r="P39" s="34" t="n">
        <v>292.88</v>
      </c>
      <c r="Q39" s="32">
        <f t="shared" si="1"/>
        <v>0</v>
      </c>
      <c r="R39" s="26"/>
      <c r="S39" s="131"/>
      <c r="T39" s="25"/>
      <c r="U39" s="26"/>
    </row>
    <row r="40" spans="1:21">
      <c r="A40" s="131" t="s">
        <v>342</v>
      </c>
      <c r="B40" s="131"/>
      <c r="C40" s="131"/>
      <c r="D40" s="28" t="s">
        <v>713</v>
      </c>
      <c r="E40" s="178"/>
      <c r="F40" s="33" t="s">
        <v>281</v>
      </c>
      <c r="G40" s="34" t="n">
        <v>267.68</v>
      </c>
      <c r="H40" s="34" t="n">
        <v>271.38</v>
      </c>
      <c r="I40" s="34" t="n">
        <v>275.08</v>
      </c>
      <c r="J40" s="34" t="n">
        <v>278.78</v>
      </c>
      <c r="K40" s="34" t="n">
        <v>282.48</v>
      </c>
      <c r="L40" s="34" t="n">
        <v>286.18</v>
      </c>
      <c r="M40" s="34" t="n">
        <v>289.88</v>
      </c>
      <c r="N40" s="34" t="n">
        <v>293.58</v>
      </c>
      <c r="O40" s="34" t="n">
        <v>297.28</v>
      </c>
      <c r="P40" s="34" t="n">
        <v>300.98</v>
      </c>
      <c r="Q40" s="32">
        <f t="shared" si="1"/>
        <v>0</v>
      </c>
      <c r="R40" s="26"/>
      <c r="S40" s="131"/>
      <c r="T40" s="25"/>
      <c r="U40" s="26"/>
    </row>
    <row r="41" spans="1:21">
      <c r="A41" s="131" t="s">
        <v>344</v>
      </c>
      <c r="B41" s="131"/>
      <c r="C41" s="131"/>
      <c r="D41" s="28" t="s">
        <v>713</v>
      </c>
      <c r="E41" s="179"/>
      <c r="F41" s="33" t="s">
        <v>283</v>
      </c>
      <c r="G41" s="32">
        <f t="shared" ref="G41:P41" si="2">SUM(G51:G62)</f>
        <v>0</v>
      </c>
      <c r="H41" s="32">
        <f t="shared" si="2"/>
        <v>0</v>
      </c>
      <c r="I41" s="32">
        <f t="shared" si="2"/>
        <v>0</v>
      </c>
      <c r="J41" s="32">
        <f t="shared" si="2"/>
        <v>0</v>
      </c>
      <c r="K41" s="32">
        <f t="shared" si="2"/>
        <v>0</v>
      </c>
      <c r="L41" s="32">
        <f t="shared" si="2"/>
        <v>0</v>
      </c>
      <c r="M41" s="32">
        <f t="shared" si="2"/>
        <v>0</v>
      </c>
      <c r="N41" s="32">
        <f t="shared" si="2"/>
        <v>0</v>
      </c>
      <c r="O41" s="32">
        <f t="shared" si="2"/>
        <v>0</v>
      </c>
      <c r="P41" s="32">
        <f t="shared" si="2"/>
        <v>0</v>
      </c>
      <c r="Q41" s="32">
        <f t="shared" si="1"/>
        <v>0</v>
      </c>
      <c r="R41" s="26"/>
      <c r="S41" s="131"/>
      <c r="T41" s="25"/>
      <c r="U41" s="26"/>
    </row>
    <row r="42" spans="1:21" ht="15" hidden="1" customHeight="1">
      <c r="A42" s="131"/>
      <c r="B42" s="131"/>
      <c r="C42" s="131" t="s">
        <v>971</v>
      </c>
      <c r="D42" s="25"/>
      <c r="E42" s="35"/>
      <c r="F42" s="26"/>
      <c r="G42" s="26"/>
      <c r="H42" s="26"/>
      <c r="I42" s="26"/>
      <c r="J42" s="26"/>
      <c r="K42" s="26"/>
      <c r="L42" s="26"/>
      <c r="M42" s="26"/>
      <c r="N42" s="26"/>
      <c r="O42" s="26"/>
      <c r="P42" s="26"/>
      <c r="Q42" s="26"/>
      <c r="R42" s="26"/>
      <c r="S42" s="131"/>
      <c r="T42" s="25"/>
      <c r="U42" s="26"/>
    </row>
    <row r="43" spans="1:21" ht="15" hidden="1" customHeight="1">
      <c r="A43" s="131"/>
      <c r="B43" s="131"/>
      <c r="C43" s="131" t="s">
        <v>974</v>
      </c>
      <c r="D43" s="131"/>
      <c r="E43" s="134"/>
      <c r="F43" s="131"/>
      <c r="G43" s="131"/>
      <c r="H43" s="131"/>
      <c r="I43" s="131"/>
      <c r="J43" s="131"/>
      <c r="K43" s="131"/>
      <c r="L43" s="131"/>
      <c r="M43" s="131"/>
      <c r="N43" s="131"/>
      <c r="O43" s="131"/>
      <c r="P43" s="131"/>
      <c r="Q43" s="131"/>
      <c r="R43" s="131"/>
      <c r="S43" s="131" t="s">
        <v>975</v>
      </c>
      <c r="T43" s="25"/>
      <c r="U43" s="26"/>
    </row>
    <row r="44" spans="1:21" ht="15" hidden="1" customHeight="1">
      <c r="A44" s="25"/>
      <c r="B44" s="25"/>
      <c r="C44" s="25"/>
      <c r="D44" s="26"/>
      <c r="E44" s="35"/>
      <c r="F44" s="26"/>
      <c r="G44" s="26"/>
      <c r="H44" s="26"/>
      <c r="I44" s="26"/>
      <c r="J44" s="26"/>
      <c r="K44" s="26"/>
      <c r="L44" s="26"/>
      <c r="M44" s="26"/>
      <c r="N44" s="26"/>
      <c r="O44" s="26"/>
      <c r="P44" s="26"/>
      <c r="Q44" s="26"/>
      <c r="R44" s="26"/>
      <c r="S44" s="26"/>
      <c r="T44" s="26"/>
      <c r="U44" s="26"/>
    </row>
    <row r="45" spans="1:21" ht="15" hidden="1" customHeight="1">
      <c r="A45" s="131"/>
      <c r="B45" s="131"/>
      <c r="C45" s="131" t="s">
        <v>343</v>
      </c>
      <c r="D45" s="131"/>
      <c r="E45" s="134"/>
      <c r="F45" s="131"/>
      <c r="G45" s="131"/>
      <c r="H45" s="131"/>
      <c r="I45" s="131"/>
      <c r="J45" s="131"/>
      <c r="K45" s="131"/>
      <c r="L45" s="131"/>
      <c r="M45" s="131"/>
      <c r="N45" s="131"/>
      <c r="O45" s="131"/>
      <c r="P45" s="131"/>
      <c r="Q45" s="131"/>
      <c r="R45" s="131"/>
      <c r="S45" s="131"/>
      <c r="T45" s="25"/>
      <c r="U45" s="26"/>
    </row>
    <row r="46" spans="1:21" ht="15" hidden="1" customHeight="1">
      <c r="A46" s="131"/>
      <c r="B46" s="131"/>
      <c r="C46" s="131"/>
      <c r="D46" s="131"/>
      <c r="E46" s="134"/>
      <c r="F46" s="131"/>
      <c r="G46" s="131"/>
      <c r="H46" s="131"/>
      <c r="I46" s="131"/>
      <c r="J46" s="131"/>
      <c r="K46" s="131"/>
      <c r="L46" s="131"/>
      <c r="M46" s="131"/>
      <c r="N46" s="131"/>
      <c r="O46" s="131"/>
      <c r="P46" s="131"/>
      <c r="Q46" s="131"/>
      <c r="R46" s="131"/>
      <c r="S46" s="131"/>
      <c r="T46" s="25"/>
      <c r="U46" s="26"/>
    </row>
    <row r="47" spans="1:21" ht="15" hidden="1" customHeight="1">
      <c r="A47" s="131"/>
      <c r="B47" s="131"/>
      <c r="C47" s="131"/>
      <c r="D47" s="131" t="s">
        <v>327</v>
      </c>
      <c r="E47" s="134"/>
      <c r="F47" s="131" t="s">
        <v>456</v>
      </c>
      <c r="G47" s="131" t="s">
        <v>234</v>
      </c>
      <c r="H47" s="131" t="s">
        <v>235</v>
      </c>
      <c r="I47" s="131" t="s">
        <v>236</v>
      </c>
      <c r="J47" s="131" t="s">
        <v>237</v>
      </c>
      <c r="K47" s="131" t="s">
        <v>238</v>
      </c>
      <c r="L47" s="131" t="s">
        <v>239</v>
      </c>
      <c r="M47" s="131" t="s">
        <v>240</v>
      </c>
      <c r="N47" s="131" t="s">
        <v>241</v>
      </c>
      <c r="O47" s="131" t="s">
        <v>243</v>
      </c>
      <c r="P47" s="131" t="s">
        <v>244</v>
      </c>
      <c r="Q47" s="131" t="s">
        <v>245</v>
      </c>
      <c r="R47" s="131"/>
      <c r="S47" s="131"/>
      <c r="T47" s="25"/>
      <c r="U47" s="26"/>
    </row>
    <row r="48" spans="1:21" ht="15" hidden="1" customHeight="1">
      <c r="A48" s="131"/>
      <c r="B48" s="131"/>
      <c r="C48" s="131" t="s">
        <v>972</v>
      </c>
      <c r="D48" s="131" t="s">
        <v>284</v>
      </c>
      <c r="E48" s="134" t="s">
        <v>976</v>
      </c>
      <c r="F48" s="131" t="s">
        <v>284</v>
      </c>
      <c r="G48" s="131"/>
      <c r="H48" s="131"/>
      <c r="I48" s="131"/>
      <c r="J48" s="131"/>
      <c r="K48" s="131"/>
      <c r="L48" s="131"/>
      <c r="M48" s="131"/>
      <c r="N48" s="131"/>
      <c r="O48" s="131"/>
      <c r="P48" s="131"/>
      <c r="Q48" s="131"/>
      <c r="R48" s="131" t="s">
        <v>971</v>
      </c>
      <c r="S48" s="131" t="s">
        <v>973</v>
      </c>
      <c r="T48" s="25"/>
      <c r="U48" s="26"/>
    </row>
    <row r="49" spans="1:21" ht="15" hidden="1" customHeight="1">
      <c r="A49" s="131"/>
      <c r="B49" s="131"/>
      <c r="C49" s="131" t="s">
        <v>268</v>
      </c>
      <c r="D49" s="13"/>
      <c r="E49" s="23"/>
      <c r="F49" s="18" t="s">
        <v>267</v>
      </c>
      <c r="G49" s="19" t="s">
        <v>799</v>
      </c>
      <c r="H49" s="19" t="s">
        <v>799</v>
      </c>
      <c r="I49" s="19" t="s">
        <v>799</v>
      </c>
      <c r="J49" s="19" t="s">
        <v>799</v>
      </c>
      <c r="K49" s="19" t="s">
        <v>799</v>
      </c>
      <c r="L49" s="19" t="s">
        <v>799</v>
      </c>
      <c r="M49" s="19" t="s">
        <v>799</v>
      </c>
      <c r="N49" s="19" t="s">
        <v>799</v>
      </c>
      <c r="O49" s="19" t="s">
        <v>799</v>
      </c>
      <c r="P49" s="19" t="s">
        <v>799</v>
      </c>
      <c r="Q49" s="19" t="s">
        <v>799</v>
      </c>
      <c r="R49" s="13"/>
      <c r="S49" s="131"/>
      <c r="T49" s="25"/>
      <c r="U49" s="26"/>
    </row>
    <row r="50" spans="1:21" ht="15" hidden="1" customHeight="1">
      <c r="A50" s="131"/>
      <c r="B50" s="131"/>
      <c r="C50" s="131" t="s">
        <v>971</v>
      </c>
      <c r="D50" s="25"/>
      <c r="E50" s="35"/>
      <c r="F50" s="26"/>
      <c r="G50" s="26"/>
      <c r="H50" s="26"/>
      <c r="I50" s="26"/>
      <c r="J50" s="26"/>
      <c r="K50" s="26"/>
      <c r="L50" s="26"/>
      <c r="M50" s="26"/>
      <c r="N50" s="26"/>
      <c r="O50" s="26"/>
      <c r="P50" s="26"/>
      <c r="Q50" s="26"/>
      <c r="R50" s="26"/>
      <c r="S50" s="131"/>
      <c r="T50" s="25"/>
      <c r="U50" s="26"/>
    </row>
    <row r="51" spans="1:21">
      <c r="A51" s="131" t="s">
        <v>344</v>
      </c>
      <c r="B51" s="131"/>
      <c r="C51" s="131"/>
      <c r="D51" s="28" t="s">
        <v>713</v>
      </c>
      <c r="E51" s="30"/>
      <c r="F51" s="28" t="s">
        <v>1355</v>
      </c>
      <c r="G51" s="34" t="n">
        <v>260.48</v>
      </c>
      <c r="H51" s="34" t="n">
        <v>264.08</v>
      </c>
      <c r="I51" s="34" t="n">
        <v>267.68</v>
      </c>
      <c r="J51" s="34" t="n">
        <v>271.28</v>
      </c>
      <c r="K51" s="34" t="n">
        <v>274.88</v>
      </c>
      <c r="L51" s="34" t="n">
        <v>278.48</v>
      </c>
      <c r="M51" s="34" t="n">
        <v>282.08</v>
      </c>
      <c r="N51" s="34" t="n">
        <v>285.68</v>
      </c>
      <c r="O51" s="34" t="n">
        <v>289.28</v>
      </c>
      <c r="P51" s="34" t="n">
        <v>292.88</v>
      </c>
      <c r="Q51" s="32">
        <f>G51+H51+I51+J51+K51+L51+M51+N51+O51+P51</f>
        <v>0</v>
      </c>
      <c r="R51" s="26"/>
      <c r="S51" s="131"/>
      <c r="T51" s="25"/>
      <c r="U51" s="26"/>
    </row>
    <row r="52" ht="15.0" customHeight="true" hidden="false">
      <c r="A52" s="131" t="s">
        <v>344</v>
      </c>
      <c r="B52" s="131"/>
      <c r="C52" s="131"/>
      <c r="D52" s="28" t="s">
        <v>713</v>
      </c>
      <c r="E52" s="30"/>
      <c r="F52" s="28" t="s">
        <v>1345</v>
      </c>
      <c r="G52" s="34" t="n">
        <v>267.68</v>
      </c>
      <c r="H52" s="34" t="n">
        <v>271.38</v>
      </c>
      <c r="I52" s="34" t="n">
        <v>275.08</v>
      </c>
      <c r="J52" s="34" t="n">
        <v>278.78</v>
      </c>
      <c r="K52" s="34" t="n">
        <v>282.48</v>
      </c>
      <c r="L52" s="34" t="n">
        <v>286.18</v>
      </c>
      <c r="M52" s="34" t="n">
        <v>289.88</v>
      </c>
      <c r="N52" s="34" t="n">
        <v>293.58</v>
      </c>
      <c r="O52" s="34" t="n">
        <v>297.28</v>
      </c>
      <c r="P52" s="34" t="n">
        <v>300.98</v>
      </c>
      <c r="Q52" s="32">
        <f>G52+H52+I52+J52+K52+L52+M52+N52+O52+P52</f>
      </c>
      <c r="R52" s="26"/>
      <c r="S52" s="131"/>
      <c r="T52" s="25"/>
      <c r="U52" s="26"/>
    </row>
    <row r="53" ht="15.0" customHeight="true" hidden="false">
      <c r="A53" s="131" t="s">
        <v>344</v>
      </c>
      <c r="B53" s="131"/>
      <c r="C53" s="131"/>
      <c r="D53" s="28" t="s">
        <v>713</v>
      </c>
      <c r="E53" s="30"/>
      <c r="F53" s="28" t="s">
        <v>1346</v>
      </c>
      <c r="G53" s="34" t="n">
        <v>274.88</v>
      </c>
      <c r="H53" s="34" t="n">
        <v>278.68</v>
      </c>
      <c r="I53" s="34" t="n">
        <v>282.48</v>
      </c>
      <c r="J53" s="34" t="n">
        <v>286.28</v>
      </c>
      <c r="K53" s="34" t="n">
        <v>290.08</v>
      </c>
      <c r="L53" s="34" t="n">
        <v>293.88</v>
      </c>
      <c r="M53" s="34" t="n">
        <v>297.68</v>
      </c>
      <c r="N53" s="34" t="n">
        <v>301.48</v>
      </c>
      <c r="O53" s="34" t="n">
        <v>305.28</v>
      </c>
      <c r="P53" s="34" t="n">
        <v>309.08</v>
      </c>
      <c r="Q53" s="32">
        <f>G53+H53+I53+J53+K53+L53+M53+N53+O53+P53</f>
      </c>
      <c r="R53" s="26"/>
      <c r="S53" s="131"/>
      <c r="T53" s="25"/>
      <c r="U53" s="26"/>
    </row>
    <row r="54" ht="15.0" customHeight="true" hidden="false">
      <c r="A54" s="131" t="s">
        <v>344</v>
      </c>
      <c r="B54" s="131"/>
      <c r="C54" s="131"/>
      <c r="D54" s="28" t="s">
        <v>713</v>
      </c>
      <c r="E54" s="30"/>
      <c r="F54" s="28" t="s">
        <v>1347</v>
      </c>
      <c r="G54" s="34" t="n">
        <v>282.08</v>
      </c>
      <c r="H54" s="34" t="n">
        <v>285.98</v>
      </c>
      <c r="I54" s="34" t="n">
        <v>289.88</v>
      </c>
      <c r="J54" s="34" t="n">
        <v>293.78</v>
      </c>
      <c r="K54" s="34" t="n">
        <v>297.68</v>
      </c>
      <c r="L54" s="34" t="n">
        <v>301.58</v>
      </c>
      <c r="M54" s="34" t="n">
        <v>305.48</v>
      </c>
      <c r="N54" s="34" t="n">
        <v>309.38</v>
      </c>
      <c r="O54" s="34" t="n">
        <v>313.28</v>
      </c>
      <c r="P54" s="34" t="n">
        <v>317.18</v>
      </c>
      <c r="Q54" s="32">
        <f>G54+H54+I54+J54+K54+L54+M54+N54+O54+P54</f>
      </c>
      <c r="R54" s="26"/>
      <c r="S54" s="131"/>
      <c r="T54" s="25"/>
      <c r="U54" s="26"/>
    </row>
    <row r="55" ht="15.0" customHeight="true" hidden="false">
      <c r="A55" s="131" t="s">
        <v>344</v>
      </c>
      <c r="B55" s="131"/>
      <c r="C55" s="131"/>
      <c r="D55" s="28" t="s">
        <v>713</v>
      </c>
      <c r="E55" s="30"/>
      <c r="F55" s="28" t="s">
        <v>1348</v>
      </c>
      <c r="G55" s="34" t="n">
        <v>289.28</v>
      </c>
      <c r="H55" s="34" t="n">
        <v>293.28</v>
      </c>
      <c r="I55" s="34" t="n">
        <v>297.28</v>
      </c>
      <c r="J55" s="34" t="n">
        <v>301.28</v>
      </c>
      <c r="K55" s="34" t="n">
        <v>305.28</v>
      </c>
      <c r="L55" s="34" t="n">
        <v>309.28</v>
      </c>
      <c r="M55" s="34" t="n">
        <v>313.28</v>
      </c>
      <c r="N55" s="34" t="n">
        <v>317.28</v>
      </c>
      <c r="O55" s="34" t="n">
        <v>321.28</v>
      </c>
      <c r="P55" s="34" t="n">
        <v>325.28</v>
      </c>
      <c r="Q55" s="32">
        <f>G55+H55+I55+J55+K55+L55+M55+N55+O55+P55</f>
      </c>
      <c r="R55" s="26"/>
      <c r="S55" s="131"/>
      <c r="T55" s="25"/>
      <c r="U55" s="26"/>
    </row>
    <row r="56" ht="15.0" customHeight="true" hidden="false">
      <c r="A56" s="131" t="s">
        <v>344</v>
      </c>
      <c r="B56" s="131"/>
      <c r="C56" s="131"/>
      <c r="D56" s="28" t="s">
        <v>713</v>
      </c>
      <c r="E56" s="30"/>
      <c r="F56" s="28" t="s">
        <v>1349</v>
      </c>
      <c r="G56" s="34" t="n">
        <v>296.48</v>
      </c>
      <c r="H56" s="34" t="n">
        <v>300.58</v>
      </c>
      <c r="I56" s="34" t="n">
        <v>304.68</v>
      </c>
      <c r="J56" s="34" t="n">
        <v>308.78</v>
      </c>
      <c r="K56" s="34" t="n">
        <v>312.88</v>
      </c>
      <c r="L56" s="34" t="n">
        <v>316.98</v>
      </c>
      <c r="M56" s="34" t="n">
        <v>321.08</v>
      </c>
      <c r="N56" s="34" t="n">
        <v>325.18</v>
      </c>
      <c r="O56" s="34" t="n">
        <v>329.28</v>
      </c>
      <c r="P56" s="34" t="n">
        <v>333.38</v>
      </c>
      <c r="Q56" s="32">
        <f>G56+H56+I56+J56+K56+L56+M56+N56+O56+P56</f>
      </c>
      <c r="R56" s="26"/>
      <c r="S56" s="131"/>
      <c r="T56" s="25"/>
      <c r="U56" s="26"/>
    </row>
    <row r="57" ht="15.0" customHeight="true" hidden="false">
      <c r="A57" s="131" t="s">
        <v>344</v>
      </c>
      <c r="B57" s="131"/>
      <c r="C57" s="131"/>
      <c r="D57" s="28" t="s">
        <v>713</v>
      </c>
      <c r="E57" s="30"/>
      <c r="F57" s="28" t="s">
        <v>1356</v>
      </c>
      <c r="G57" s="34" t="n">
        <v>303.68</v>
      </c>
      <c r="H57" s="34" t="n">
        <v>307.88</v>
      </c>
      <c r="I57" s="34" t="n">
        <v>312.08</v>
      </c>
      <c r="J57" s="34" t="n">
        <v>316.28</v>
      </c>
      <c r="K57" s="34" t="n">
        <v>320.48</v>
      </c>
      <c r="L57" s="34" t="n">
        <v>324.68</v>
      </c>
      <c r="M57" s="34" t="n">
        <v>328.88</v>
      </c>
      <c r="N57" s="34" t="n">
        <v>333.08</v>
      </c>
      <c r="O57" s="34" t="n">
        <v>337.28</v>
      </c>
      <c r="P57" s="34" t="n">
        <v>341.48</v>
      </c>
      <c r="Q57" s="32">
        <f>G57+H57+I57+J57+K57+L57+M57+N57+O57+P57</f>
      </c>
      <c r="R57" s="26"/>
      <c r="S57" s="131"/>
      <c r="T57" s="25"/>
      <c r="U57" s="26"/>
    </row>
    <row r="58" ht="15.0" customHeight="true" hidden="false">
      <c r="A58" s="131" t="s">
        <v>344</v>
      </c>
      <c r="B58" s="131"/>
      <c r="C58" s="131"/>
      <c r="D58" s="28" t="s">
        <v>713</v>
      </c>
      <c r="E58" s="30"/>
      <c r="F58" s="28" t="s">
        <v>1351</v>
      </c>
      <c r="G58" s="34" t="n">
        <v>310.88</v>
      </c>
      <c r="H58" s="34" t="n">
        <v>315.18</v>
      </c>
      <c r="I58" s="34" t="n">
        <v>319.48</v>
      </c>
      <c r="J58" s="34" t="n">
        <v>323.78</v>
      </c>
      <c r="K58" s="34" t="n">
        <v>328.08</v>
      </c>
      <c r="L58" s="34" t="n">
        <v>332.38</v>
      </c>
      <c r="M58" s="34" t="n">
        <v>336.68</v>
      </c>
      <c r="N58" s="34" t="n">
        <v>340.98</v>
      </c>
      <c r="O58" s="34" t="n">
        <v>345.28</v>
      </c>
      <c r="P58" s="34" t="n">
        <v>349.58</v>
      </c>
      <c r="Q58" s="32">
        <f>G58+H58+I58+J58+K58+L58+M58+N58+O58+P58</f>
      </c>
      <c r="R58" s="26"/>
      <c r="S58" s="131"/>
      <c r="T58" s="25"/>
      <c r="U58" s="26"/>
    </row>
    <row r="59" ht="15.0" customHeight="true" hidden="false">
      <c r="A59" s="131" t="s">
        <v>344</v>
      </c>
      <c r="B59" s="131"/>
      <c r="C59" s="131"/>
      <c r="D59" s="28" t="s">
        <v>713</v>
      </c>
      <c r="E59" s="30"/>
      <c r="F59" s="28" t="s">
        <v>1359</v>
      </c>
      <c r="G59" s="34" t="n">
        <v>318.08</v>
      </c>
      <c r="H59" s="34" t="n">
        <v>322.48</v>
      </c>
      <c r="I59" s="34" t="n">
        <v>326.88</v>
      </c>
      <c r="J59" s="34" t="n">
        <v>331.28</v>
      </c>
      <c r="K59" s="34" t="n">
        <v>335.68</v>
      </c>
      <c r="L59" s="34" t="n">
        <v>340.08</v>
      </c>
      <c r="M59" s="34" t="n">
        <v>344.48</v>
      </c>
      <c r="N59" s="34" t="n">
        <v>348.88</v>
      </c>
      <c r="O59" s="34" t="n">
        <v>353.28</v>
      </c>
      <c r="P59" s="34" t="n">
        <v>357.68</v>
      </c>
      <c r="Q59" s="32">
        <f>G59+H59+I59+J59+K59+L59+M59+N59+O59+P59</f>
      </c>
      <c r="R59" s="26"/>
      <c r="S59" s="131"/>
      <c r="T59" s="25"/>
      <c r="U59" s="26"/>
    </row>
    <row r="60" ht="15.0" customHeight="true" hidden="false">
      <c r="A60" s="131" t="s">
        <v>344</v>
      </c>
      <c r="B60" s="131"/>
      <c r="C60" s="131"/>
      <c r="D60" s="28" t="s">
        <v>713</v>
      </c>
      <c r="E60" s="30"/>
      <c r="F60" s="28" t="s">
        <v>1358</v>
      </c>
      <c r="G60" s="34" t="n">
        <v>6.58</v>
      </c>
      <c r="H60" s="34" t="n">
        <v>8.45</v>
      </c>
      <c r="I60" s="34" t="n">
        <v>10.32</v>
      </c>
      <c r="J60" s="34" t="n">
        <v>12.19</v>
      </c>
      <c r="K60" s="34" t="n">
        <v>14.06</v>
      </c>
      <c r="L60" s="34" t="n">
        <v>15.92</v>
      </c>
      <c r="M60" s="34" t="n">
        <v>17.79</v>
      </c>
      <c r="N60" s="34" t="n">
        <v>19.66</v>
      </c>
      <c r="O60" s="34" t="n">
        <v>21.53</v>
      </c>
      <c r="P60" s="34" t="n">
        <v>23.4</v>
      </c>
      <c r="Q60" s="32">
        <f>G60+H60+I60+J60+K60+L60+M60+N60+O60+P60</f>
      </c>
      <c r="R60" s="26"/>
      <c r="S60" s="131"/>
      <c r="T60" s="25"/>
      <c r="U60" s="26"/>
    </row>
    <row r="61" ht="15.0" customHeight="true" hidden="false">
      <c r="A61" s="131" t="s">
        <v>344</v>
      </c>
      <c r="B61" s="131"/>
      <c r="C61" s="131"/>
      <c r="D61" s="28" t="s">
        <v>713</v>
      </c>
      <c r="E61" s="30"/>
      <c r="F61" s="28" t="s">
        <v>1354</v>
      </c>
      <c r="G61" s="34" t="n">
        <v>325.28</v>
      </c>
      <c r="H61" s="34" t="n">
        <v>329.78</v>
      </c>
      <c r="I61" s="34" t="n">
        <v>334.28</v>
      </c>
      <c r="J61" s="34" t="n">
        <v>338.78</v>
      </c>
      <c r="K61" s="34" t="n">
        <v>343.28</v>
      </c>
      <c r="L61" s="34" t="n">
        <v>347.78</v>
      </c>
      <c r="M61" s="34" t="n">
        <v>352.28</v>
      </c>
      <c r="N61" s="34" t="n">
        <v>356.78</v>
      </c>
      <c r="O61" s="34" t="n">
        <v>361.28</v>
      </c>
      <c r="P61" s="34" t="n">
        <v>365.78</v>
      </c>
      <c r="Q61" s="32">
        <f>G61+H61+I61+J61+K61+L61+M61+N61+O61+P61</f>
      </c>
      <c r="R61" s="26"/>
      <c r="S61" s="131"/>
      <c r="T61" s="25"/>
      <c r="U61" s="26"/>
    </row>
    <row r="62" spans="1:21" ht="15" customHeight="1">
      <c r="A62" s="131"/>
      <c r="B62" s="131"/>
      <c r="C62" s="131" t="s">
        <v>971</v>
      </c>
      <c r="D62" s="25"/>
      <c r="E62" s="157" t="s">
        <v>559</v>
      </c>
      <c r="F62" s="158"/>
      <c r="G62" s="158"/>
      <c r="H62" s="158"/>
      <c r="I62" s="158"/>
      <c r="J62" s="158"/>
      <c r="K62" s="158"/>
      <c r="L62" s="158"/>
      <c r="M62" s="158"/>
      <c r="N62" s="158"/>
      <c r="O62" s="158"/>
      <c r="P62" s="158"/>
      <c r="Q62" s="159"/>
      <c r="R62" s="26"/>
      <c r="S62" s="131"/>
      <c r="T62" s="25"/>
      <c r="U62" s="26"/>
    </row>
    <row r="63" spans="1:21" ht="15" hidden="1" customHeight="1">
      <c r="A63" s="131"/>
      <c r="B63" s="131"/>
      <c r="C63" s="131" t="s">
        <v>974</v>
      </c>
      <c r="D63" s="131"/>
      <c r="E63" s="134"/>
      <c r="F63" s="131"/>
      <c r="G63" s="131"/>
      <c r="H63" s="131"/>
      <c r="I63" s="131"/>
      <c r="J63" s="131"/>
      <c r="K63" s="131"/>
      <c r="L63" s="131"/>
      <c r="M63" s="131"/>
      <c r="N63" s="131"/>
      <c r="O63" s="131"/>
      <c r="P63" s="131"/>
      <c r="Q63" s="131"/>
      <c r="R63" s="131"/>
      <c r="S63" s="131" t="s">
        <v>975</v>
      </c>
      <c r="T63" s="25"/>
      <c r="U63" s="26"/>
    </row>
    <row r="64" spans="1:21" ht="15" hidden="1" customHeight="1">
      <c r="A64" s="25"/>
      <c r="B64" s="25"/>
      <c r="C64" s="25"/>
      <c r="D64" s="26"/>
      <c r="E64" s="35"/>
      <c r="F64" s="26"/>
      <c r="G64" s="26"/>
      <c r="H64" s="26"/>
      <c r="I64" s="26"/>
      <c r="J64" s="26"/>
      <c r="K64" s="26"/>
      <c r="L64" s="26"/>
      <c r="M64" s="26"/>
      <c r="N64" s="26"/>
      <c r="O64" s="26"/>
      <c r="P64" s="26"/>
      <c r="Q64" s="26"/>
      <c r="R64" s="26"/>
      <c r="S64" s="26"/>
      <c r="T64" s="26"/>
      <c r="U64" s="26"/>
    </row>
    <row r="65" spans="1:21" ht="15" hidden="1" customHeight="1">
      <c r="A65" s="131"/>
      <c r="B65" s="131"/>
      <c r="C65" s="131" t="s">
        <v>345</v>
      </c>
      <c r="D65" s="131"/>
      <c r="E65" s="134"/>
      <c r="F65" s="131"/>
      <c r="G65" s="131"/>
      <c r="H65" s="131"/>
      <c r="I65" s="131"/>
      <c r="J65" s="131"/>
      <c r="K65" s="131"/>
      <c r="L65" s="131"/>
      <c r="M65" s="131"/>
      <c r="N65" s="131"/>
      <c r="O65" s="131"/>
      <c r="P65" s="131"/>
      <c r="Q65" s="131"/>
      <c r="R65" s="131"/>
      <c r="S65" s="131"/>
      <c r="T65" s="25"/>
      <c r="U65" s="26"/>
    </row>
    <row r="66" spans="1:21" ht="15" hidden="1" customHeight="1">
      <c r="A66" s="131"/>
      <c r="B66" s="131"/>
      <c r="C66" s="131"/>
      <c r="D66" s="131"/>
      <c r="E66" s="134"/>
      <c r="F66" s="131"/>
      <c r="G66" s="131"/>
      <c r="H66" s="131"/>
      <c r="I66" s="131"/>
      <c r="J66" s="131"/>
      <c r="K66" s="131"/>
      <c r="L66" s="131"/>
      <c r="M66" s="131"/>
      <c r="N66" s="131"/>
      <c r="O66" s="131"/>
      <c r="P66" s="131"/>
      <c r="Q66" s="131"/>
      <c r="R66" s="131"/>
      <c r="S66" s="131"/>
      <c r="T66" s="25"/>
      <c r="U66" s="26"/>
    </row>
    <row r="67" spans="1:21" ht="15" hidden="1" customHeight="1">
      <c r="A67" s="131"/>
      <c r="B67" s="131"/>
      <c r="C67" s="131"/>
      <c r="D67" s="131" t="s">
        <v>327</v>
      </c>
      <c r="E67" s="134"/>
      <c r="F67" s="131"/>
      <c r="G67" s="131" t="s">
        <v>234</v>
      </c>
      <c r="H67" s="131" t="s">
        <v>235</v>
      </c>
      <c r="I67" s="131" t="s">
        <v>236</v>
      </c>
      <c r="J67" s="131" t="s">
        <v>237</v>
      </c>
      <c r="K67" s="131" t="s">
        <v>238</v>
      </c>
      <c r="L67" s="131" t="s">
        <v>239</v>
      </c>
      <c r="M67" s="131" t="s">
        <v>240</v>
      </c>
      <c r="N67" s="131" t="s">
        <v>241</v>
      </c>
      <c r="O67" s="131" t="s">
        <v>243</v>
      </c>
      <c r="P67" s="131" t="s">
        <v>244</v>
      </c>
      <c r="Q67" s="131" t="s">
        <v>245</v>
      </c>
      <c r="R67" s="131"/>
      <c r="S67" s="131"/>
      <c r="T67" s="25"/>
      <c r="U67" s="26"/>
    </row>
    <row r="68" spans="1:21" ht="15" hidden="1" customHeight="1">
      <c r="A68" s="131"/>
      <c r="B68" s="131"/>
      <c r="C68" s="131" t="s">
        <v>972</v>
      </c>
      <c r="D68" s="131" t="s">
        <v>284</v>
      </c>
      <c r="E68" s="134" t="s">
        <v>976</v>
      </c>
      <c r="F68" s="131" t="s">
        <v>976</v>
      </c>
      <c r="G68" s="131"/>
      <c r="H68" s="131"/>
      <c r="I68" s="131"/>
      <c r="J68" s="131"/>
      <c r="K68" s="131"/>
      <c r="L68" s="131"/>
      <c r="M68" s="131"/>
      <c r="N68" s="131"/>
      <c r="O68" s="131"/>
      <c r="P68" s="131"/>
      <c r="Q68" s="131"/>
      <c r="R68" s="131" t="s">
        <v>971</v>
      </c>
      <c r="S68" s="131" t="s">
        <v>973</v>
      </c>
      <c r="T68" s="25"/>
      <c r="U68" s="26"/>
    </row>
    <row r="69" spans="1:21" ht="15" hidden="1" customHeight="1">
      <c r="A69" s="131"/>
      <c r="B69" s="131"/>
      <c r="C69" s="131" t="s">
        <v>268</v>
      </c>
      <c r="D69" s="13"/>
      <c r="E69" s="23"/>
      <c r="F69" s="18" t="s">
        <v>267</v>
      </c>
      <c r="G69" s="19" t="s">
        <v>799</v>
      </c>
      <c r="H69" s="19" t="s">
        <v>799</v>
      </c>
      <c r="I69" s="19" t="s">
        <v>799</v>
      </c>
      <c r="J69" s="19" t="s">
        <v>799</v>
      </c>
      <c r="K69" s="19" t="s">
        <v>799</v>
      </c>
      <c r="L69" s="19" t="s">
        <v>799</v>
      </c>
      <c r="M69" s="19" t="s">
        <v>799</v>
      </c>
      <c r="N69" s="19" t="s">
        <v>799</v>
      </c>
      <c r="O69" s="19" t="s">
        <v>799</v>
      </c>
      <c r="P69" s="19" t="s">
        <v>799</v>
      </c>
      <c r="Q69" s="19" t="s">
        <v>799</v>
      </c>
      <c r="R69" s="13"/>
      <c r="S69" s="131"/>
      <c r="T69" s="25"/>
      <c r="U69" s="26"/>
    </row>
    <row r="70" spans="1:21" ht="15" hidden="1" customHeight="1">
      <c r="A70" s="131"/>
      <c r="B70" s="131"/>
      <c r="C70" s="131" t="s">
        <v>971</v>
      </c>
      <c r="D70" s="25"/>
      <c r="E70" s="35"/>
      <c r="F70" s="26"/>
      <c r="G70" s="26"/>
      <c r="H70" s="26"/>
      <c r="I70" s="26"/>
      <c r="J70" s="26"/>
      <c r="K70" s="26"/>
      <c r="L70" s="26"/>
      <c r="M70" s="26"/>
      <c r="N70" s="26"/>
      <c r="O70" s="26"/>
      <c r="P70" s="26"/>
      <c r="Q70" s="26"/>
      <c r="R70" s="26"/>
      <c r="S70" s="131"/>
      <c r="T70" s="25"/>
      <c r="U70" s="26"/>
    </row>
    <row r="71" spans="1:21">
      <c r="A71" s="131" t="s">
        <v>346</v>
      </c>
      <c r="B71" s="131"/>
      <c r="C71" s="131"/>
      <c r="D71" s="117" t="s">
        <v>713</v>
      </c>
      <c r="E71" s="14">
        <v>2</v>
      </c>
      <c r="F71" s="14" t="s">
        <v>285</v>
      </c>
      <c r="G71" s="17">
        <f t="shared" ref="G71:P71" si="3">G72+G73+G74+G75+G76+G77+G78+G79</f>
        <v>0</v>
      </c>
      <c r="H71" s="17">
        <f t="shared" si="3"/>
        <v>0</v>
      </c>
      <c r="I71" s="17">
        <f t="shared" si="3"/>
        <v>0</v>
      </c>
      <c r="J71" s="17">
        <f t="shared" si="3"/>
        <v>0</v>
      </c>
      <c r="K71" s="17">
        <f t="shared" si="3"/>
        <v>0</v>
      </c>
      <c r="L71" s="17">
        <f t="shared" si="3"/>
        <v>0</v>
      </c>
      <c r="M71" s="17">
        <f t="shared" si="3"/>
        <v>0</v>
      </c>
      <c r="N71" s="17">
        <f t="shared" si="3"/>
        <v>0</v>
      </c>
      <c r="O71" s="17">
        <f t="shared" si="3"/>
        <v>0</v>
      </c>
      <c r="P71" s="17">
        <f t="shared" si="3"/>
        <v>0</v>
      </c>
      <c r="Q71" s="17">
        <f t="shared" ref="Q71:Q79" si="4">G71+H71+I71+J71+K71+L71+M71+N71+O71+P71</f>
        <v>0</v>
      </c>
      <c r="R71" s="26"/>
      <c r="S71" s="131"/>
      <c r="T71" s="25"/>
      <c r="U71" s="26"/>
    </row>
    <row r="72" spans="1:21">
      <c r="A72" s="131" t="s">
        <v>482</v>
      </c>
      <c r="B72" s="131"/>
      <c r="C72" s="131"/>
      <c r="D72" s="117" t="s">
        <v>713</v>
      </c>
      <c r="E72" s="180"/>
      <c r="F72" s="67" t="s">
        <v>286</v>
      </c>
      <c r="G72" s="16" t="n">
        <v>271.38</v>
      </c>
      <c r="H72" s="16" t="n">
        <v>275.08</v>
      </c>
      <c r="I72" s="16" t="n">
        <v>278.78</v>
      </c>
      <c r="J72" s="16" t="n">
        <v>282.48</v>
      </c>
      <c r="K72" s="16" t="n">
        <v>286.18</v>
      </c>
      <c r="L72" s="16" t="n">
        <v>289.88</v>
      </c>
      <c r="M72" s="16" t="n">
        <v>293.58</v>
      </c>
      <c r="N72" s="16" t="n">
        <v>297.28</v>
      </c>
      <c r="O72" s="16" t="n">
        <v>300.98</v>
      </c>
      <c r="P72" s="16" t="n">
        <v>304.68</v>
      </c>
      <c r="Q72" s="17">
        <f t="shared" si="4"/>
        <v>0</v>
      </c>
      <c r="R72" s="26"/>
      <c r="S72" s="131"/>
      <c r="T72" s="25"/>
      <c r="U72" s="26"/>
    </row>
    <row r="73" spans="1:21">
      <c r="A73" s="131" t="s">
        <v>483</v>
      </c>
      <c r="B73" s="131"/>
      <c r="C73" s="131"/>
      <c r="D73" s="117" t="s">
        <v>713</v>
      </c>
      <c r="E73" s="180"/>
      <c r="F73" s="67" t="s">
        <v>287</v>
      </c>
      <c r="G73" s="16" t="n">
        <v>278.68</v>
      </c>
      <c r="H73" s="16" t="n">
        <v>282.48</v>
      </c>
      <c r="I73" s="16" t="n">
        <v>286.28</v>
      </c>
      <c r="J73" s="16" t="n">
        <v>290.08</v>
      </c>
      <c r="K73" s="16" t="n">
        <v>293.88</v>
      </c>
      <c r="L73" s="16" t="n">
        <v>297.68</v>
      </c>
      <c r="M73" s="16" t="n">
        <v>301.48</v>
      </c>
      <c r="N73" s="16" t="n">
        <v>305.28</v>
      </c>
      <c r="O73" s="16" t="n">
        <v>309.08</v>
      </c>
      <c r="P73" s="16" t="n">
        <v>312.88</v>
      </c>
      <c r="Q73" s="17">
        <f t="shared" si="4"/>
        <v>0</v>
      </c>
      <c r="R73" s="26"/>
      <c r="S73" s="131"/>
      <c r="T73" s="25"/>
      <c r="U73" s="26"/>
    </row>
    <row r="74" spans="1:21">
      <c r="A74" s="131" t="s">
        <v>484</v>
      </c>
      <c r="B74" s="131"/>
      <c r="C74" s="131"/>
      <c r="D74" s="117" t="s">
        <v>713</v>
      </c>
      <c r="E74" s="180"/>
      <c r="F74" s="67" t="s">
        <v>288</v>
      </c>
      <c r="G74" s="16" t="n">
        <v>285.98</v>
      </c>
      <c r="H74" s="16" t="n">
        <v>289.88</v>
      </c>
      <c r="I74" s="16" t="n">
        <v>293.78</v>
      </c>
      <c r="J74" s="16" t="n">
        <v>297.68</v>
      </c>
      <c r="K74" s="16" t="n">
        <v>301.58</v>
      </c>
      <c r="L74" s="16" t="n">
        <v>305.48</v>
      </c>
      <c r="M74" s="16" t="n">
        <v>309.38</v>
      </c>
      <c r="N74" s="16" t="n">
        <v>313.28</v>
      </c>
      <c r="O74" s="16" t="n">
        <v>317.18</v>
      </c>
      <c r="P74" s="16" t="n">
        <v>321.08</v>
      </c>
      <c r="Q74" s="17">
        <f t="shared" si="4"/>
        <v>0</v>
      </c>
      <c r="R74" s="26"/>
      <c r="S74" s="131"/>
      <c r="T74" s="25"/>
      <c r="U74" s="26"/>
    </row>
    <row r="75" spans="1:24">
      <c r="A75" s="131" t="s">
        <v>485</v>
      </c>
      <c r="B75" s="131"/>
      <c r="C75" s="131"/>
      <c r="D75" s="117" t="s">
        <v>713</v>
      </c>
      <c r="E75" s="180"/>
      <c r="F75" s="67" t="s">
        <v>289</v>
      </c>
      <c r="G75" s="16" t="n">
        <v>293.28</v>
      </c>
      <c r="H75" s="16" t="n">
        <v>297.28</v>
      </c>
      <c r="I75" s="16" t="n">
        <v>301.28</v>
      </c>
      <c r="J75" s="16" t="n">
        <v>305.28</v>
      </c>
      <c r="K75" s="16" t="n">
        <v>309.28</v>
      </c>
      <c r="L75" s="16" t="n">
        <v>313.28</v>
      </c>
      <c r="M75" s="16" t="n">
        <v>317.28</v>
      </c>
      <c r="N75" s="16" t="n">
        <v>321.28</v>
      </c>
      <c r="O75" s="16" t="n">
        <v>325.28</v>
      </c>
      <c r="P75" s="16" t="n">
        <v>329.28</v>
      </c>
      <c r="Q75" s="17">
        <f t="shared" si="4"/>
        <v>0</v>
      </c>
      <c r="R75" s="26"/>
      <c r="S75" s="131"/>
      <c r="T75" s="25"/>
      <c r="U75" s="26"/>
    </row>
    <row r="76" spans="1:24">
      <c r="A76" s="131" t="s">
        <v>486</v>
      </c>
      <c r="B76" s="131"/>
      <c r="C76" s="131"/>
      <c r="D76" s="117" t="s">
        <v>713</v>
      </c>
      <c r="E76" s="180"/>
      <c r="F76" s="67" t="s">
        <v>290</v>
      </c>
      <c r="G76" s="16" t="n">
        <v>300.58</v>
      </c>
      <c r="H76" s="16" t="n">
        <v>304.68</v>
      </c>
      <c r="I76" s="16" t="n">
        <v>308.78</v>
      </c>
      <c r="J76" s="16" t="n">
        <v>312.88</v>
      </c>
      <c r="K76" s="16" t="n">
        <v>316.98</v>
      </c>
      <c r="L76" s="16" t="n">
        <v>321.08</v>
      </c>
      <c r="M76" s="16" t="n">
        <v>325.18</v>
      </c>
      <c r="N76" s="16" t="n">
        <v>329.28</v>
      </c>
      <c r="O76" s="16" t="n">
        <v>333.38</v>
      </c>
      <c r="P76" s="16" t="n">
        <v>337.48</v>
      </c>
      <c r="Q76" s="17">
        <f t="shared" si="4"/>
        <v>0</v>
      </c>
      <c r="R76" s="26"/>
      <c r="S76" s="131"/>
      <c r="T76" s="25"/>
      <c r="U76" s="26"/>
    </row>
    <row r="77" spans="1:24">
      <c r="A77" s="131" t="s">
        <v>487</v>
      </c>
      <c r="B77" s="131"/>
      <c r="C77" s="131"/>
      <c r="D77" s="117" t="s">
        <v>713</v>
      </c>
      <c r="E77" s="180"/>
      <c r="F77" s="67" t="s">
        <v>291</v>
      </c>
      <c r="G77" s="16" t="n">
        <v>307.88</v>
      </c>
      <c r="H77" s="16" t="n">
        <v>312.08</v>
      </c>
      <c r="I77" s="16" t="n">
        <v>316.28</v>
      </c>
      <c r="J77" s="16" t="n">
        <v>320.48</v>
      </c>
      <c r="K77" s="16" t="n">
        <v>324.68</v>
      </c>
      <c r="L77" s="16" t="n">
        <v>328.88</v>
      </c>
      <c r="M77" s="16" t="n">
        <v>333.08</v>
      </c>
      <c r="N77" s="16" t="n">
        <v>337.28</v>
      </c>
      <c r="O77" s="16" t="n">
        <v>341.48</v>
      </c>
      <c r="P77" s="16" t="n">
        <v>345.68</v>
      </c>
      <c r="Q77" s="17">
        <f t="shared" si="4"/>
        <v>0</v>
      </c>
      <c r="R77" s="26"/>
      <c r="S77" s="131"/>
      <c r="T77" s="25"/>
      <c r="U77" s="26"/>
    </row>
    <row r="78" spans="1:24">
      <c r="A78" s="131" t="s">
        <v>488</v>
      </c>
      <c r="B78" s="131"/>
      <c r="C78" s="131"/>
      <c r="D78" s="117" t="s">
        <v>713</v>
      </c>
      <c r="E78" s="180"/>
      <c r="F78" s="67" t="s">
        <v>292</v>
      </c>
      <c r="G78" s="16" t="n">
        <v>315.18</v>
      </c>
      <c r="H78" s="16" t="n">
        <v>319.48</v>
      </c>
      <c r="I78" s="16" t="n">
        <v>323.78</v>
      </c>
      <c r="J78" s="16" t="n">
        <v>328.08</v>
      </c>
      <c r="K78" s="16" t="n">
        <v>332.38</v>
      </c>
      <c r="L78" s="16" t="n">
        <v>336.68</v>
      </c>
      <c r="M78" s="16" t="n">
        <v>340.98</v>
      </c>
      <c r="N78" s="16" t="n">
        <v>345.28</v>
      </c>
      <c r="O78" s="16" t="n">
        <v>349.58</v>
      </c>
      <c r="P78" s="16" t="n">
        <v>353.88</v>
      </c>
      <c r="Q78" s="17">
        <f t="shared" si="4"/>
        <v>0</v>
      </c>
      <c r="R78" s="26"/>
      <c r="S78" s="131"/>
      <c r="T78" s="25"/>
      <c r="U78" s="26"/>
    </row>
    <row r="79" spans="1:24">
      <c r="A79" s="131" t="s">
        <v>574</v>
      </c>
      <c r="B79" s="131"/>
      <c r="C79" s="131"/>
      <c r="D79" s="117" t="s">
        <v>713</v>
      </c>
      <c r="E79" s="180"/>
      <c r="F79" s="67" t="s">
        <v>283</v>
      </c>
      <c r="G79" s="17">
        <f>SUM(G89:G100)</f>
        <v>0</v>
      </c>
      <c r="H79" s="17">
        <f t="shared" ref="H79:P79" si="5">SUM(H89:H100)</f>
        <v>0</v>
      </c>
      <c r="I79" s="17">
        <f t="shared" si="5"/>
        <v>0</v>
      </c>
      <c r="J79" s="17">
        <f t="shared" si="5"/>
        <v>0</v>
      </c>
      <c r="K79" s="17">
        <f t="shared" si="5"/>
        <v>0</v>
      </c>
      <c r="L79" s="17">
        <f t="shared" si="5"/>
        <v>0</v>
      </c>
      <c r="M79" s="17">
        <f t="shared" si="5"/>
        <v>0</v>
      </c>
      <c r="N79" s="17">
        <f t="shared" si="5"/>
        <v>0</v>
      </c>
      <c r="O79" s="17">
        <f t="shared" si="5"/>
        <v>0</v>
      </c>
      <c r="P79" s="17">
        <f t="shared" si="5"/>
        <v>0</v>
      </c>
      <c r="Q79" s="17">
        <f t="shared" si="4"/>
        <v>0</v>
      </c>
      <c r="R79" s="26"/>
      <c r="S79" s="131"/>
      <c r="T79" s="25"/>
      <c r="U79" s="26"/>
    </row>
    <row r="80" spans="1:24" ht="15" hidden="1" customHeight="1">
      <c r="A80" s="131"/>
      <c r="B80" s="131"/>
      <c r="C80" s="131" t="s">
        <v>971</v>
      </c>
      <c r="D80" s="25"/>
      <c r="E80" s="25"/>
      <c r="F80" s="26"/>
      <c r="G80" s="26"/>
      <c r="H80" s="26"/>
      <c r="I80" s="26"/>
      <c r="J80" s="26"/>
      <c r="K80" s="26"/>
      <c r="L80" s="26"/>
      <c r="M80" s="26"/>
      <c r="N80" s="26"/>
      <c r="O80" s="26"/>
      <c r="P80" s="26"/>
      <c r="Q80" s="26"/>
      <c r="R80" s="26"/>
      <c r="S80" s="131"/>
      <c r="T80" s="25"/>
      <c r="U80" s="26"/>
    </row>
    <row r="81" spans="1:24" ht="15" hidden="1" customHeight="1">
      <c r="A81" s="131"/>
      <c r="B81" s="131"/>
      <c r="C81" s="131" t="s">
        <v>974</v>
      </c>
      <c r="D81" s="131"/>
      <c r="E81" s="131"/>
      <c r="F81" s="131"/>
      <c r="G81" s="131"/>
      <c r="H81" s="131"/>
      <c r="I81" s="131"/>
      <c r="J81" s="131"/>
      <c r="K81" s="131"/>
      <c r="L81" s="131"/>
      <c r="M81" s="131"/>
      <c r="N81" s="131"/>
      <c r="O81" s="131"/>
      <c r="P81" s="131"/>
      <c r="Q81" s="131"/>
      <c r="R81" s="131"/>
      <c r="S81" s="131" t="s">
        <v>975</v>
      </c>
      <c r="T81" s="25"/>
      <c r="U81" s="26"/>
    </row>
    <row r="82" spans="1:24" ht="15" hidden="1" customHeight="1">
      <c r="A82" s="13"/>
      <c r="B82" s="13"/>
      <c r="C82" s="13"/>
      <c r="D82" s="13"/>
      <c r="E82" s="13"/>
      <c r="F82" s="13"/>
      <c r="G82" s="13"/>
      <c r="H82" s="13"/>
      <c r="I82" s="13"/>
      <c r="J82" s="13"/>
      <c r="K82" s="13"/>
      <c r="L82" s="13"/>
      <c r="M82" s="13"/>
      <c r="N82" s="13"/>
      <c r="O82" s="13"/>
      <c r="P82" s="13"/>
      <c r="Q82" s="13"/>
      <c r="R82" s="13"/>
      <c r="S82" s="13"/>
      <c r="T82" s="25"/>
      <c r="U82" s="26"/>
    </row>
    <row r="83" spans="1:24" ht="15" hidden="1" customHeight="1">
      <c r="A83" s="131"/>
      <c r="B83" s="131"/>
      <c r="C83" s="131" t="s">
        <v>543</v>
      </c>
      <c r="D83" s="131"/>
      <c r="E83" s="131"/>
      <c r="F83" s="131"/>
      <c r="G83" s="131"/>
      <c r="H83" s="131"/>
      <c r="I83" s="131"/>
      <c r="J83" s="131"/>
      <c r="K83" s="131"/>
      <c r="L83" s="131"/>
      <c r="M83" s="131"/>
      <c r="N83" s="131"/>
      <c r="O83" s="131"/>
      <c r="P83" s="131"/>
      <c r="Q83" s="131"/>
      <c r="R83" s="131"/>
      <c r="S83" s="131"/>
      <c r="T83" s="25"/>
      <c r="U83" s="25"/>
      <c r="V83" s="25"/>
      <c r="W83" s="25"/>
      <c r="X83" s="26"/>
    </row>
    <row r="84" spans="1:24" ht="15" hidden="1" customHeight="1">
      <c r="A84" s="131"/>
      <c r="B84" s="131"/>
      <c r="C84" s="131"/>
      <c r="D84" s="131"/>
      <c r="E84" s="131"/>
      <c r="F84" s="131"/>
      <c r="G84" s="131"/>
      <c r="H84" s="131"/>
      <c r="I84" s="131"/>
      <c r="J84" s="131"/>
      <c r="K84" s="131"/>
      <c r="L84" s="131"/>
      <c r="M84" s="131"/>
      <c r="N84" s="131"/>
      <c r="O84" s="131"/>
      <c r="P84" s="131"/>
      <c r="Q84" s="131"/>
      <c r="R84" s="131"/>
      <c r="S84" s="131"/>
      <c r="T84" s="25"/>
      <c r="U84" s="25"/>
      <c r="V84" s="25"/>
      <c r="W84" s="25"/>
      <c r="X84" s="26"/>
    </row>
    <row r="85" spans="1:24" ht="15" hidden="1" customHeight="1">
      <c r="A85" s="131"/>
      <c r="B85" s="131"/>
      <c r="C85" s="131"/>
      <c r="D85" s="131" t="s">
        <v>327</v>
      </c>
      <c r="E85" s="131"/>
      <c r="F85" s="131" t="s">
        <v>544</v>
      </c>
      <c r="G85" s="131" t="s">
        <v>234</v>
      </c>
      <c r="H85" s="131" t="s">
        <v>235</v>
      </c>
      <c r="I85" s="131" t="s">
        <v>236</v>
      </c>
      <c r="J85" s="131" t="s">
        <v>237</v>
      </c>
      <c r="K85" s="131" t="s">
        <v>238</v>
      </c>
      <c r="L85" s="131" t="s">
        <v>239</v>
      </c>
      <c r="M85" s="131" t="s">
        <v>240</v>
      </c>
      <c r="N85" s="131" t="s">
        <v>241</v>
      </c>
      <c r="O85" s="131" t="s">
        <v>243</v>
      </c>
      <c r="P85" s="131" t="s">
        <v>244</v>
      </c>
      <c r="Q85" s="131" t="s">
        <v>245</v>
      </c>
      <c r="R85" s="131"/>
      <c r="S85" s="131"/>
      <c r="T85" s="25"/>
      <c r="U85" s="25"/>
      <c r="V85" s="25"/>
      <c r="W85" s="25"/>
      <c r="X85" s="26"/>
    </row>
    <row r="86" spans="1:24" ht="15" hidden="1" customHeight="1">
      <c r="A86" s="131"/>
      <c r="B86" s="131"/>
      <c r="C86" s="131" t="s">
        <v>972</v>
      </c>
      <c r="D86" s="131" t="s">
        <v>284</v>
      </c>
      <c r="E86" s="131" t="s">
        <v>976</v>
      </c>
      <c r="F86" s="131" t="s">
        <v>284</v>
      </c>
      <c r="G86" s="131"/>
      <c r="H86" s="131"/>
      <c r="I86" s="131"/>
      <c r="J86" s="131"/>
      <c r="K86" s="131"/>
      <c r="L86" s="131"/>
      <c r="M86" s="131"/>
      <c r="N86" s="131"/>
      <c r="O86" s="131"/>
      <c r="P86" s="131"/>
      <c r="Q86" s="131"/>
      <c r="R86" s="131" t="s">
        <v>971</v>
      </c>
      <c r="S86" s="131" t="s">
        <v>973</v>
      </c>
      <c r="T86" s="25"/>
      <c r="U86" s="25"/>
      <c r="V86" s="25"/>
      <c r="W86" s="25"/>
      <c r="X86" s="26"/>
    </row>
    <row r="87" spans="1:24" ht="15" hidden="1" customHeight="1">
      <c r="A87" s="131"/>
      <c r="B87" s="131"/>
      <c r="C87" s="131" t="s">
        <v>268</v>
      </c>
      <c r="D87" s="13"/>
      <c r="E87" s="13"/>
      <c r="F87" s="18" t="s">
        <v>267</v>
      </c>
      <c r="G87" s="19" t="s">
        <v>799</v>
      </c>
      <c r="H87" s="19" t="s">
        <v>799</v>
      </c>
      <c r="I87" s="19" t="s">
        <v>799</v>
      </c>
      <c r="J87" s="19" t="s">
        <v>799</v>
      </c>
      <c r="K87" s="19" t="s">
        <v>799</v>
      </c>
      <c r="L87" s="19" t="s">
        <v>799</v>
      </c>
      <c r="M87" s="19" t="s">
        <v>799</v>
      </c>
      <c r="N87" s="19" t="s">
        <v>799</v>
      </c>
      <c r="O87" s="19" t="s">
        <v>799</v>
      </c>
      <c r="P87" s="19" t="s">
        <v>799</v>
      </c>
      <c r="Q87" s="19" t="s">
        <v>799</v>
      </c>
      <c r="R87" s="13"/>
      <c r="S87" s="131"/>
      <c r="T87" s="25"/>
      <c r="U87" s="25"/>
      <c r="V87" s="25"/>
      <c r="W87" s="25"/>
      <c r="X87" s="26"/>
    </row>
    <row r="88" spans="1:24" ht="15" hidden="1" customHeight="1">
      <c r="A88" s="131"/>
      <c r="B88" s="131"/>
      <c r="C88" s="131" t="s">
        <v>971</v>
      </c>
      <c r="D88" s="13"/>
      <c r="E88" s="13"/>
      <c r="F88" s="13"/>
      <c r="G88" s="13"/>
      <c r="H88" s="13"/>
      <c r="I88" s="13"/>
      <c r="J88" s="13"/>
      <c r="K88" s="13"/>
      <c r="L88" s="13"/>
      <c r="M88" s="13"/>
      <c r="N88" s="13"/>
      <c r="O88" s="13"/>
      <c r="P88" s="13"/>
      <c r="Q88" s="13"/>
      <c r="R88" s="13"/>
      <c r="S88" s="131"/>
      <c r="T88" s="25"/>
      <c r="U88" s="25"/>
      <c r="V88" s="25"/>
      <c r="W88" s="25"/>
      <c r="X88" s="26"/>
    </row>
    <row r="89" spans="1:24" ht="15" customHeight="1">
      <c r="A89" s="131" t="s">
        <v>574</v>
      </c>
      <c r="B89" s="131"/>
      <c r="C89" s="136"/>
      <c r="D89" s="117" t="s">
        <v>713</v>
      </c>
      <c r="E89" s="11"/>
      <c r="F89" s="20" t="s">
        <v>1355</v>
      </c>
      <c r="G89" s="16" t="n">
        <v>300.58</v>
      </c>
      <c r="H89" s="16" t="n">
        <v>304.68</v>
      </c>
      <c r="I89" s="16" t="n">
        <v>308.78</v>
      </c>
      <c r="J89" s="16" t="n">
        <v>312.88</v>
      </c>
      <c r="K89" s="16" t="n">
        <v>316.98</v>
      </c>
      <c r="L89" s="16" t="n">
        <v>321.08</v>
      </c>
      <c r="M89" s="16" t="n">
        <v>325.18</v>
      </c>
      <c r="N89" s="16" t="n">
        <v>329.28</v>
      </c>
      <c r="O89" s="16" t="n">
        <v>333.38</v>
      </c>
      <c r="P89" s="16" t="n">
        <v>337.48</v>
      </c>
      <c r="Q89" s="17">
        <f>G89+H89+I89+J89+K89+L89+M89+N89+O89+P89</f>
        <v>0</v>
      </c>
      <c r="R89" s="13"/>
      <c r="S89" s="131"/>
      <c r="T89" s="25"/>
      <c r="U89" s="25"/>
      <c r="V89" s="25"/>
      <c r="W89" s="25"/>
      <c r="X89" s="26"/>
    </row>
    <row r="90" ht="15.0" customHeight="true" hidden="false">
      <c r="A90" s="131" t="s">
        <v>574</v>
      </c>
      <c r="B90" s="131"/>
      <c r="C90" s="136"/>
      <c r="D90" s="117" t="s">
        <v>713</v>
      </c>
      <c r="E90" s="11"/>
      <c r="F90" s="20" t="s">
        <v>1345</v>
      </c>
      <c r="G90" s="16" t="n">
        <v>307.88</v>
      </c>
      <c r="H90" s="16" t="n">
        <v>312.08</v>
      </c>
      <c r="I90" s="16" t="n">
        <v>316.28</v>
      </c>
      <c r="J90" s="16" t="n">
        <v>320.48</v>
      </c>
      <c r="K90" s="16" t="n">
        <v>324.68</v>
      </c>
      <c r="L90" s="16" t="n">
        <v>328.88</v>
      </c>
      <c r="M90" s="16" t="n">
        <v>333.08</v>
      </c>
      <c r="N90" s="16" t="n">
        <v>337.28</v>
      </c>
      <c r="O90" s="16" t="n">
        <v>341.48</v>
      </c>
      <c r="P90" s="16" t="n">
        <v>345.68</v>
      </c>
      <c r="Q90" s="17">
        <f>G90+H90+I90+J90+K90+L90+M90+N90+O90+P90</f>
      </c>
      <c r="R90" s="13"/>
      <c r="S90" s="131"/>
      <c r="T90" s="25"/>
      <c r="U90" s="25"/>
      <c r="V90" s="25"/>
      <c r="W90" s="25"/>
      <c r="X90" s="26"/>
    </row>
    <row r="91" ht="15.0" customHeight="true" hidden="false">
      <c r="A91" s="131" t="s">
        <v>574</v>
      </c>
      <c r="B91" s="131"/>
      <c r="C91" s="136"/>
      <c r="D91" s="117" t="s">
        <v>713</v>
      </c>
      <c r="E91" s="11"/>
      <c r="F91" s="20" t="s">
        <v>1346</v>
      </c>
      <c r="G91" s="16" t="n">
        <v>315.18</v>
      </c>
      <c r="H91" s="16" t="n">
        <v>319.48</v>
      </c>
      <c r="I91" s="16" t="n">
        <v>323.78</v>
      </c>
      <c r="J91" s="16" t="n">
        <v>328.08</v>
      </c>
      <c r="K91" s="16" t="n">
        <v>332.38</v>
      </c>
      <c r="L91" s="16" t="n">
        <v>336.68</v>
      </c>
      <c r="M91" s="16" t="n">
        <v>340.98</v>
      </c>
      <c r="N91" s="16" t="n">
        <v>345.28</v>
      </c>
      <c r="O91" s="16" t="n">
        <v>349.58</v>
      </c>
      <c r="P91" s="16" t="n">
        <v>353.88</v>
      </c>
      <c r="Q91" s="17">
        <f>G91+H91+I91+J91+K91+L91+M91+N91+O91+P91</f>
      </c>
      <c r="R91" s="13"/>
      <c r="S91" s="131"/>
      <c r="T91" s="25"/>
      <c r="U91" s="25"/>
      <c r="V91" s="25"/>
      <c r="W91" s="25"/>
      <c r="X91" s="26"/>
    </row>
    <row r="92" ht="15.0" customHeight="true" hidden="false">
      <c r="A92" s="131" t="s">
        <v>574</v>
      </c>
      <c r="B92" s="131"/>
      <c r="C92" s="136"/>
      <c r="D92" s="117" t="s">
        <v>713</v>
      </c>
      <c r="E92" s="11"/>
      <c r="F92" s="20" t="s">
        <v>1347</v>
      </c>
      <c r="G92" s="16" t="n">
        <v>322.48</v>
      </c>
      <c r="H92" s="16" t="n">
        <v>326.88</v>
      </c>
      <c r="I92" s="16" t="n">
        <v>331.28</v>
      </c>
      <c r="J92" s="16" t="n">
        <v>335.68</v>
      </c>
      <c r="K92" s="16" t="n">
        <v>340.08</v>
      </c>
      <c r="L92" s="16" t="n">
        <v>344.48</v>
      </c>
      <c r="M92" s="16" t="n">
        <v>348.88</v>
      </c>
      <c r="N92" s="16" t="n">
        <v>353.28</v>
      </c>
      <c r="O92" s="16" t="n">
        <v>357.68</v>
      </c>
      <c r="P92" s="16" t="n">
        <v>362.08</v>
      </c>
      <c r="Q92" s="17">
        <f>G92+H92+I92+J92+K92+L92+M92+N92+O92+P92</f>
      </c>
      <c r="R92" s="13"/>
      <c r="S92" s="131"/>
      <c r="T92" s="25"/>
      <c r="U92" s="25"/>
      <c r="V92" s="25"/>
      <c r="W92" s="25"/>
      <c r="X92" s="26"/>
    </row>
    <row r="93" ht="15.0" customHeight="true" hidden="false">
      <c r="A93" s="131" t="s">
        <v>574</v>
      </c>
      <c r="B93" s="131"/>
      <c r="C93" s="136"/>
      <c r="D93" s="117" t="s">
        <v>713</v>
      </c>
      <c r="E93" s="11"/>
      <c r="F93" s="20" t="s">
        <v>1348</v>
      </c>
      <c r="G93" s="16" t="n">
        <v>329.78</v>
      </c>
      <c r="H93" s="16" t="n">
        <v>334.28</v>
      </c>
      <c r="I93" s="16" t="n">
        <v>338.78</v>
      </c>
      <c r="J93" s="16" t="n">
        <v>343.28</v>
      </c>
      <c r="K93" s="16" t="n">
        <v>347.78</v>
      </c>
      <c r="L93" s="16" t="n">
        <v>352.28</v>
      </c>
      <c r="M93" s="16" t="n">
        <v>356.78</v>
      </c>
      <c r="N93" s="16" t="n">
        <v>361.28</v>
      </c>
      <c r="O93" s="16" t="n">
        <v>365.78</v>
      </c>
      <c r="P93" s="16" t="n">
        <v>370.28</v>
      </c>
      <c r="Q93" s="17">
        <f>G93+H93+I93+J93+K93+L93+M93+N93+O93+P93</f>
      </c>
      <c r="R93" s="13"/>
      <c r="S93" s="131"/>
      <c r="T93" s="25"/>
      <c r="U93" s="25"/>
      <c r="V93" s="25"/>
      <c r="W93" s="25"/>
      <c r="X93" s="26"/>
    </row>
    <row r="94" ht="15.0" customHeight="true" hidden="false">
      <c r="A94" s="131" t="s">
        <v>574</v>
      </c>
      <c r="B94" s="131"/>
      <c r="C94" s="136"/>
      <c r="D94" s="117" t="s">
        <v>713</v>
      </c>
      <c r="E94" s="11"/>
      <c r="F94" s="20" t="s">
        <v>1349</v>
      </c>
      <c r="G94" s="16" t="n">
        <v>337.08</v>
      </c>
      <c r="H94" s="16" t="n">
        <v>341.68</v>
      </c>
      <c r="I94" s="16" t="n">
        <v>346.28</v>
      </c>
      <c r="J94" s="16" t="n">
        <v>350.88</v>
      </c>
      <c r="K94" s="16" t="n">
        <v>355.48</v>
      </c>
      <c r="L94" s="16" t="n">
        <v>360.08</v>
      </c>
      <c r="M94" s="16" t="n">
        <v>364.68</v>
      </c>
      <c r="N94" s="16" t="n">
        <v>369.28</v>
      </c>
      <c r="O94" s="16" t="n">
        <v>373.88</v>
      </c>
      <c r="P94" s="16" t="n">
        <v>378.48</v>
      </c>
      <c r="Q94" s="17">
        <f>G94+H94+I94+J94+K94+L94+M94+N94+O94+P94</f>
      </c>
      <c r="R94" s="13"/>
      <c r="S94" s="131"/>
      <c r="T94" s="25"/>
      <c r="U94" s="25"/>
      <c r="V94" s="25"/>
      <c r="W94" s="25"/>
      <c r="X94" s="26"/>
    </row>
    <row r="95" ht="15.0" customHeight="true" hidden="false">
      <c r="A95" s="131" t="s">
        <v>574</v>
      </c>
      <c r="B95" s="131"/>
      <c r="C95" s="136"/>
      <c r="D95" s="117" t="s">
        <v>713</v>
      </c>
      <c r="E95" s="11"/>
      <c r="F95" s="20" t="s">
        <v>1356</v>
      </c>
      <c r="G95" s="16" t="n">
        <v>344.38</v>
      </c>
      <c r="H95" s="16" t="n">
        <v>349.08</v>
      </c>
      <c r="I95" s="16" t="n">
        <v>353.78</v>
      </c>
      <c r="J95" s="16" t="n">
        <v>358.48</v>
      </c>
      <c r="K95" s="16" t="n">
        <v>363.18</v>
      </c>
      <c r="L95" s="16" t="n">
        <v>367.88</v>
      </c>
      <c r="M95" s="16" t="n">
        <v>372.58</v>
      </c>
      <c r="N95" s="16" t="n">
        <v>377.28</v>
      </c>
      <c r="O95" s="16" t="n">
        <v>381.98</v>
      </c>
      <c r="P95" s="16" t="n">
        <v>386.68</v>
      </c>
      <c r="Q95" s="17">
        <f>G95+H95+I95+J95+K95+L95+M95+N95+O95+P95</f>
      </c>
      <c r="R95" s="13"/>
      <c r="S95" s="131"/>
      <c r="T95" s="25"/>
      <c r="U95" s="25"/>
      <c r="V95" s="25"/>
      <c r="W95" s="25"/>
      <c r="X95" s="26"/>
    </row>
    <row r="96" ht="15.0" customHeight="true" hidden="false">
      <c r="A96" s="131" t="s">
        <v>574</v>
      </c>
      <c r="B96" s="131"/>
      <c r="C96" s="136"/>
      <c r="D96" s="117" t="s">
        <v>713</v>
      </c>
      <c r="E96" s="11"/>
      <c r="F96" s="20" t="s">
        <v>1351</v>
      </c>
      <c r="G96" s="16" t="n">
        <v>351.68</v>
      </c>
      <c r="H96" s="16" t="n">
        <v>356.48</v>
      </c>
      <c r="I96" s="16" t="n">
        <v>361.28</v>
      </c>
      <c r="J96" s="16" t="n">
        <v>366.08</v>
      </c>
      <c r="K96" s="16" t="n">
        <v>370.88</v>
      </c>
      <c r="L96" s="16" t="n">
        <v>375.68</v>
      </c>
      <c r="M96" s="16" t="n">
        <v>380.48</v>
      </c>
      <c r="N96" s="16" t="n">
        <v>385.28</v>
      </c>
      <c r="O96" s="16" t="n">
        <v>390.08</v>
      </c>
      <c r="P96" s="16" t="n">
        <v>394.88</v>
      </c>
      <c r="Q96" s="17">
        <f>G96+H96+I96+J96+K96+L96+M96+N96+O96+P96</f>
      </c>
      <c r="R96" s="13"/>
      <c r="S96" s="131"/>
      <c r="T96" s="25"/>
      <c r="U96" s="25"/>
      <c r="V96" s="25"/>
      <c r="W96" s="25"/>
      <c r="X96" s="26"/>
    </row>
    <row r="97" ht="15.0" customHeight="true" hidden="false">
      <c r="A97" s="131" t="s">
        <v>574</v>
      </c>
      <c r="B97" s="131"/>
      <c r="C97" s="136"/>
      <c r="D97" s="117" t="s">
        <v>713</v>
      </c>
      <c r="E97" s="11"/>
      <c r="F97" s="20" t="s">
        <v>1352</v>
      </c>
      <c r="G97" s="16" t="n">
        <v>358.98</v>
      </c>
      <c r="H97" s="16" t="n">
        <v>363.88</v>
      </c>
      <c r="I97" s="16" t="n">
        <v>368.78</v>
      </c>
      <c r="J97" s="16" t="n">
        <v>373.68</v>
      </c>
      <c r="K97" s="16" t="n">
        <v>378.58</v>
      </c>
      <c r="L97" s="16" t="n">
        <v>383.48</v>
      </c>
      <c r="M97" s="16" t="n">
        <v>388.38</v>
      </c>
      <c r="N97" s="16" t="n">
        <v>393.28</v>
      </c>
      <c r="O97" s="16" t="n">
        <v>398.18</v>
      </c>
      <c r="P97" s="16" t="n">
        <v>403.08</v>
      </c>
      <c r="Q97" s="17">
        <f>G97+H97+I97+J97+K97+L97+M97+N97+O97+P97</f>
      </c>
      <c r="R97" s="13"/>
      <c r="S97" s="131"/>
      <c r="T97" s="25"/>
      <c r="U97" s="25"/>
      <c r="V97" s="25"/>
      <c r="W97" s="25"/>
      <c r="X97" s="26"/>
    </row>
    <row r="98" ht="15.0" customHeight="true" hidden="false">
      <c r="A98" s="131" t="s">
        <v>574</v>
      </c>
      <c r="B98" s="131"/>
      <c r="C98" s="136"/>
      <c r="D98" s="117" t="s">
        <v>713</v>
      </c>
      <c r="E98" s="11"/>
      <c r="F98" s="20" t="s">
        <v>1358</v>
      </c>
      <c r="G98" s="16" t="n">
        <v>0.58</v>
      </c>
      <c r="H98" s="16" t="n">
        <v>0.79</v>
      </c>
      <c r="I98" s="16" t="n">
        <v>0.99</v>
      </c>
      <c r="J98" s="16" t="n">
        <v>1.2</v>
      </c>
      <c r="K98" s="16" t="n">
        <v>1.4</v>
      </c>
      <c r="L98" s="16" t="n">
        <v>1.61</v>
      </c>
      <c r="M98" s="16" t="n">
        <v>1.81</v>
      </c>
      <c r="N98" s="16" t="n">
        <v>2.02</v>
      </c>
      <c r="O98" s="16" t="n">
        <v>2.22</v>
      </c>
      <c r="P98" s="16" t="n">
        <v>2.43</v>
      </c>
      <c r="Q98" s="17">
        <f>G98+H98+I98+J98+K98+L98+M98+N98+O98+P98</f>
      </c>
      <c r="R98" s="13"/>
      <c r="S98" s="131"/>
      <c r="T98" s="25"/>
      <c r="U98" s="25"/>
      <c r="V98" s="25"/>
      <c r="W98" s="25"/>
      <c r="X98" s="26"/>
    </row>
    <row r="99" ht="15.0" customHeight="true" hidden="false">
      <c r="A99" s="131" t="s">
        <v>574</v>
      </c>
      <c r="B99" s="131"/>
      <c r="C99" s="136"/>
      <c r="D99" s="117" t="s">
        <v>713</v>
      </c>
      <c r="E99" s="11"/>
      <c r="F99" s="20" t="s">
        <v>1354</v>
      </c>
      <c r="G99" s="16" t="n">
        <v>366.28</v>
      </c>
      <c r="H99" s="16" t="n">
        <v>371.28</v>
      </c>
      <c r="I99" s="16" t="n">
        <v>376.28</v>
      </c>
      <c r="J99" s="16" t="n">
        <v>381.28</v>
      </c>
      <c r="K99" s="16" t="n">
        <v>386.28</v>
      </c>
      <c r="L99" s="16" t="n">
        <v>391.28</v>
      </c>
      <c r="M99" s="16" t="n">
        <v>396.28</v>
      </c>
      <c r="N99" s="16" t="n">
        <v>401.28</v>
      </c>
      <c r="O99" s="16" t="n">
        <v>406.28</v>
      </c>
      <c r="P99" s="16" t="n">
        <v>411.28</v>
      </c>
      <c r="Q99" s="17">
        <f>G99+H99+I99+J99+K99+L99+M99+N99+O99+P99</f>
      </c>
      <c r="R99" s="13"/>
      <c r="S99" s="131"/>
      <c r="T99" s="25"/>
      <c r="U99" s="25"/>
      <c r="V99" s="25"/>
      <c r="W99" s="25"/>
      <c r="X99" s="26"/>
    </row>
    <row r="100" spans="1:24" ht="15" customHeight="1">
      <c r="A100" s="131"/>
      <c r="B100" s="131"/>
      <c r="C100" s="131" t="s">
        <v>971</v>
      </c>
      <c r="D100" s="13"/>
      <c r="E100" s="157" t="s">
        <v>559</v>
      </c>
      <c r="F100" s="158"/>
      <c r="G100" s="158"/>
      <c r="H100" s="158"/>
      <c r="I100" s="158"/>
      <c r="J100" s="158"/>
      <c r="K100" s="158"/>
      <c r="L100" s="158"/>
      <c r="M100" s="158"/>
      <c r="N100" s="158"/>
      <c r="O100" s="158"/>
      <c r="P100" s="158"/>
      <c r="Q100" s="159"/>
      <c r="R100" s="13"/>
      <c r="S100" s="131"/>
      <c r="T100" s="25"/>
      <c r="U100" s="25"/>
      <c r="V100" s="25"/>
      <c r="W100" s="25"/>
      <c r="X100" s="26"/>
    </row>
    <row r="101" spans="1:24" ht="15" hidden="1" customHeight="1">
      <c r="A101" s="131"/>
      <c r="B101" s="131"/>
      <c r="C101" s="131" t="s">
        <v>974</v>
      </c>
      <c r="D101" s="131"/>
      <c r="E101" s="131"/>
      <c r="F101" s="131"/>
      <c r="G101" s="131"/>
      <c r="H101" s="131"/>
      <c r="I101" s="131"/>
      <c r="J101" s="131"/>
      <c r="K101" s="131"/>
      <c r="L101" s="131"/>
      <c r="M101" s="131"/>
      <c r="N101" s="131"/>
      <c r="O101" s="131"/>
      <c r="P101" s="131"/>
      <c r="Q101" s="131"/>
      <c r="R101" s="131"/>
      <c r="S101" s="131" t="s">
        <v>975</v>
      </c>
      <c r="T101" s="25"/>
      <c r="U101" s="25"/>
      <c r="V101" s="25"/>
      <c r="W101" s="25"/>
      <c r="X101" s="26"/>
    </row>
    <row r="102" spans="1:24" ht="15" hidden="1" customHeight="1">
      <c r="A102" s="13"/>
      <c r="B102" s="13"/>
      <c r="C102" s="13"/>
      <c r="D102" s="13"/>
      <c r="E102" s="13"/>
      <c r="F102" s="13"/>
      <c r="G102" s="13"/>
      <c r="H102" s="13"/>
      <c r="I102" s="13"/>
      <c r="J102" s="13"/>
      <c r="K102" s="13"/>
      <c r="L102" s="13"/>
      <c r="M102" s="13"/>
      <c r="N102" s="13"/>
      <c r="O102" s="13"/>
      <c r="P102" s="13"/>
      <c r="Q102" s="13"/>
      <c r="R102" s="13"/>
      <c r="S102" s="13"/>
      <c r="T102" s="25"/>
      <c r="U102" s="26"/>
    </row>
    <row r="103" spans="1:24" ht="15" hidden="1" customHeight="1">
      <c r="A103" s="131"/>
      <c r="B103" s="131"/>
      <c r="C103" s="131" t="s">
        <v>545</v>
      </c>
      <c r="D103" s="131"/>
      <c r="E103" s="131"/>
      <c r="F103" s="131"/>
      <c r="G103" s="131"/>
      <c r="H103" s="131"/>
      <c r="I103" s="131"/>
      <c r="J103" s="131"/>
      <c r="K103" s="131"/>
      <c r="L103" s="131"/>
      <c r="M103" s="131"/>
      <c r="N103" s="131"/>
      <c r="O103" s="131"/>
      <c r="P103" s="131"/>
      <c r="Q103" s="131"/>
      <c r="R103" s="131"/>
      <c r="S103" s="131"/>
      <c r="T103" s="13"/>
      <c r="U103" s="13"/>
      <c r="V103" s="13"/>
      <c r="W103" s="25"/>
      <c r="X103" s="26"/>
    </row>
    <row r="104" spans="1:24" ht="15" hidden="1" customHeight="1">
      <c r="A104" s="131"/>
      <c r="B104" s="131"/>
      <c r="C104" s="131"/>
      <c r="D104" s="131"/>
      <c r="E104" s="131"/>
      <c r="F104" s="131"/>
      <c r="G104" s="131"/>
      <c r="H104" s="131"/>
      <c r="I104" s="131"/>
      <c r="J104" s="131"/>
      <c r="K104" s="131"/>
      <c r="L104" s="131"/>
      <c r="M104" s="131"/>
      <c r="N104" s="131"/>
      <c r="O104" s="131"/>
      <c r="P104" s="131"/>
      <c r="Q104" s="131"/>
      <c r="R104" s="131"/>
      <c r="S104" s="131"/>
      <c r="T104" s="13"/>
      <c r="U104" s="13"/>
      <c r="V104" s="13"/>
      <c r="W104" s="25"/>
      <c r="X104" s="26"/>
    </row>
    <row r="105" spans="1:24" ht="15" hidden="1" customHeight="1">
      <c r="A105" s="131"/>
      <c r="B105" s="131"/>
      <c r="C105" s="131"/>
      <c r="D105" s="131" t="s">
        <v>327</v>
      </c>
      <c r="E105" s="131"/>
      <c r="F105" s="131"/>
      <c r="G105" s="131" t="s">
        <v>234</v>
      </c>
      <c r="H105" s="131" t="s">
        <v>235</v>
      </c>
      <c r="I105" s="131" t="s">
        <v>236</v>
      </c>
      <c r="J105" s="131" t="s">
        <v>237</v>
      </c>
      <c r="K105" s="131" t="s">
        <v>238</v>
      </c>
      <c r="L105" s="131" t="s">
        <v>239</v>
      </c>
      <c r="M105" s="131" t="s">
        <v>240</v>
      </c>
      <c r="N105" s="131" t="s">
        <v>241</v>
      </c>
      <c r="O105" s="131" t="s">
        <v>243</v>
      </c>
      <c r="P105" s="131" t="s">
        <v>244</v>
      </c>
      <c r="Q105" s="131" t="s">
        <v>245</v>
      </c>
      <c r="R105" s="131"/>
      <c r="S105" s="131"/>
      <c r="T105" s="13"/>
      <c r="U105" s="13"/>
      <c r="V105" s="13"/>
      <c r="W105" s="25"/>
      <c r="X105" s="26"/>
    </row>
    <row r="106" spans="1:24" ht="15" hidden="1" customHeight="1">
      <c r="A106" s="131"/>
      <c r="B106" s="131"/>
      <c r="C106" s="131" t="s">
        <v>972</v>
      </c>
      <c r="D106" s="131" t="s">
        <v>284</v>
      </c>
      <c r="E106" s="131" t="s">
        <v>976</v>
      </c>
      <c r="F106" s="131" t="s">
        <v>976</v>
      </c>
      <c r="G106" s="131"/>
      <c r="H106" s="131"/>
      <c r="I106" s="131"/>
      <c r="J106" s="131"/>
      <c r="K106" s="131"/>
      <c r="L106" s="131"/>
      <c r="M106" s="131"/>
      <c r="N106" s="131"/>
      <c r="O106" s="131"/>
      <c r="P106" s="131"/>
      <c r="Q106" s="131"/>
      <c r="R106" s="131" t="s">
        <v>971</v>
      </c>
      <c r="S106" s="131" t="s">
        <v>973</v>
      </c>
      <c r="T106" s="13"/>
      <c r="U106" s="13"/>
      <c r="V106" s="13"/>
      <c r="W106" s="25"/>
      <c r="X106" s="26"/>
    </row>
    <row r="107" spans="1:24" ht="15" hidden="1" customHeight="1">
      <c r="A107" s="131"/>
      <c r="B107" s="131"/>
      <c r="C107" s="131" t="s">
        <v>268</v>
      </c>
      <c r="D107" s="13"/>
      <c r="E107" s="13"/>
      <c r="F107" s="18" t="s">
        <v>267</v>
      </c>
      <c r="G107" s="19" t="s">
        <v>799</v>
      </c>
      <c r="H107" s="19" t="s">
        <v>799</v>
      </c>
      <c r="I107" s="19" t="s">
        <v>799</v>
      </c>
      <c r="J107" s="19" t="s">
        <v>799</v>
      </c>
      <c r="K107" s="19" t="s">
        <v>799</v>
      </c>
      <c r="L107" s="19" t="s">
        <v>799</v>
      </c>
      <c r="M107" s="19" t="s">
        <v>799</v>
      </c>
      <c r="N107" s="19" t="s">
        <v>799</v>
      </c>
      <c r="O107" s="19" t="s">
        <v>799</v>
      </c>
      <c r="P107" s="19" t="s">
        <v>799</v>
      </c>
      <c r="Q107" s="19" t="s">
        <v>799</v>
      </c>
      <c r="R107" s="13"/>
      <c r="S107" s="131"/>
      <c r="T107" s="13"/>
      <c r="U107" s="13"/>
      <c r="V107" s="13"/>
      <c r="W107" s="25"/>
      <c r="X107" s="26"/>
    </row>
    <row r="108" spans="1:24" ht="15" hidden="1" customHeight="1">
      <c r="A108" s="131"/>
      <c r="B108" s="131"/>
      <c r="C108" s="131" t="s">
        <v>971</v>
      </c>
      <c r="D108" s="13"/>
      <c r="E108" s="13"/>
      <c r="F108" s="13"/>
      <c r="G108" s="13"/>
      <c r="H108" s="13"/>
      <c r="I108" s="13"/>
      <c r="J108" s="13"/>
      <c r="K108" s="13"/>
      <c r="L108" s="13"/>
      <c r="M108" s="13"/>
      <c r="N108" s="13"/>
      <c r="O108" s="13"/>
      <c r="P108" s="13"/>
      <c r="Q108" s="13"/>
      <c r="R108" s="13"/>
      <c r="S108" s="131"/>
      <c r="T108" s="13"/>
      <c r="U108" s="13"/>
      <c r="V108" s="13"/>
      <c r="W108" s="25"/>
      <c r="X108" s="26"/>
    </row>
    <row r="109" spans="1:24" ht="15" customHeight="1">
      <c r="A109" s="131" t="s">
        <v>1115</v>
      </c>
      <c r="B109" s="131"/>
      <c r="C109" s="131"/>
      <c r="D109" s="117" t="s">
        <v>713</v>
      </c>
      <c r="E109" s="30">
        <v>3</v>
      </c>
      <c r="F109" s="33" t="s">
        <v>293</v>
      </c>
      <c r="G109" s="32">
        <f>G31+G71</f>
        <v>0</v>
      </c>
      <c r="H109" s="32">
        <f t="shared" ref="H109:Q109" si="6">H31+H71</f>
        <v>0</v>
      </c>
      <c r="I109" s="32">
        <f t="shared" si="6"/>
        <v>0</v>
      </c>
      <c r="J109" s="32">
        <f t="shared" si="6"/>
        <v>0</v>
      </c>
      <c r="K109" s="32">
        <f t="shared" si="6"/>
        <v>0</v>
      </c>
      <c r="L109" s="32">
        <f t="shared" si="6"/>
        <v>0</v>
      </c>
      <c r="M109" s="32">
        <f t="shared" si="6"/>
        <v>0</v>
      </c>
      <c r="N109" s="32">
        <f t="shared" si="6"/>
        <v>0</v>
      </c>
      <c r="O109" s="32">
        <f t="shared" si="6"/>
        <v>0</v>
      </c>
      <c r="P109" s="32">
        <f t="shared" si="6"/>
        <v>0</v>
      </c>
      <c r="Q109" s="32">
        <f t="shared" si="6"/>
        <v>0</v>
      </c>
      <c r="R109" s="13"/>
      <c r="S109" s="131"/>
      <c r="T109" s="13"/>
      <c r="U109" s="13"/>
      <c r="V109" s="13"/>
      <c r="W109" s="25"/>
      <c r="X109" s="26"/>
    </row>
    <row r="110" spans="1:24" ht="15" customHeight="1">
      <c r="A110" s="131" t="s">
        <v>85</v>
      </c>
      <c r="B110" s="131"/>
      <c r="C110" s="131"/>
      <c r="D110" s="117" t="s">
        <v>713</v>
      </c>
      <c r="E110" s="30">
        <v>4</v>
      </c>
      <c r="F110" s="33" t="s">
        <v>555</v>
      </c>
      <c r="G110" s="34" t="n">
        <v>3443.79</v>
      </c>
      <c r="H110" s="34" t="n">
        <v>3490.79</v>
      </c>
      <c r="I110" s="34" t="n">
        <v>3537.79</v>
      </c>
      <c r="J110" s="34" t="n">
        <v>3584.79</v>
      </c>
      <c r="K110" s="34" t="n">
        <v>3631.79</v>
      </c>
      <c r="L110" s="34" t="n">
        <v>3678.79</v>
      </c>
      <c r="M110" s="34" t="n">
        <v>3725.79</v>
      </c>
      <c r="N110" s="34" t="n">
        <v>3772.79</v>
      </c>
      <c r="O110" s="34" t="n">
        <v>3819.79</v>
      </c>
      <c r="P110" s="34" t="n">
        <v>3866.79</v>
      </c>
      <c r="Q110" s="32">
        <f>G110+H110+I110+J110+K110+L110+M110+N110+O110+P110</f>
        <v>0</v>
      </c>
      <c r="R110" s="13"/>
      <c r="S110" s="131"/>
      <c r="T110" s="13"/>
      <c r="U110" s="13"/>
      <c r="V110" s="13"/>
      <c r="W110" s="25"/>
      <c r="X110" s="26"/>
    </row>
    <row r="111" spans="1:24" ht="15" customHeight="1">
      <c r="A111" s="131"/>
      <c r="B111" s="131"/>
      <c r="C111" s="131"/>
      <c r="D111" s="117" t="s">
        <v>713</v>
      </c>
      <c r="E111" s="171" t="s">
        <v>329</v>
      </c>
      <c r="F111" s="172"/>
      <c r="G111" s="172"/>
      <c r="H111" s="172"/>
      <c r="I111" s="172"/>
      <c r="J111" s="172"/>
      <c r="K111" s="172"/>
      <c r="L111" s="172"/>
      <c r="M111" s="172"/>
      <c r="N111" s="172"/>
      <c r="O111" s="172"/>
      <c r="P111" s="172"/>
      <c r="Q111" s="173"/>
      <c r="R111" s="13"/>
      <c r="S111" s="131"/>
      <c r="T111" s="13"/>
      <c r="U111" s="13"/>
      <c r="V111" s="13"/>
      <c r="W111" s="25"/>
      <c r="X111" s="26"/>
    </row>
    <row r="112" spans="1:24" ht="15" customHeight="1">
      <c r="A112" s="131"/>
      <c r="B112" s="131"/>
      <c r="C112" s="131"/>
      <c r="D112" s="117" t="s">
        <v>713</v>
      </c>
      <c r="E112" s="171" t="s">
        <v>356</v>
      </c>
      <c r="F112" s="172"/>
      <c r="G112" s="172"/>
      <c r="H112" s="172"/>
      <c r="I112" s="172"/>
      <c r="J112" s="172"/>
      <c r="K112" s="172"/>
      <c r="L112" s="172"/>
      <c r="M112" s="172"/>
      <c r="N112" s="172"/>
      <c r="O112" s="172"/>
      <c r="P112" s="172"/>
      <c r="Q112" s="173"/>
      <c r="R112" s="13"/>
      <c r="S112" s="131"/>
      <c r="T112" s="13"/>
      <c r="U112" s="13"/>
      <c r="V112" s="13"/>
      <c r="W112" s="25"/>
      <c r="X112" s="26"/>
    </row>
    <row r="113" spans="1:24" ht="15" customHeight="1">
      <c r="A113" s="131"/>
      <c r="B113" s="131"/>
      <c r="C113" s="131" t="s">
        <v>971</v>
      </c>
      <c r="D113" s="13"/>
      <c r="E113" s="13"/>
      <c r="F113" s="13"/>
      <c r="G113" s="13"/>
      <c r="H113" s="13"/>
      <c r="I113" s="13"/>
      <c r="J113" s="13"/>
      <c r="K113" s="13"/>
      <c r="L113" s="13"/>
      <c r="M113" s="13"/>
      <c r="N113" s="13"/>
      <c r="O113" s="13"/>
      <c r="P113" s="13"/>
      <c r="Q113" s="13"/>
      <c r="R113" s="13"/>
      <c r="S113" s="131"/>
      <c r="T113" s="13"/>
      <c r="U113" s="13"/>
      <c r="V113" s="13"/>
      <c r="W113" s="25"/>
      <c r="X113" s="26"/>
    </row>
    <row r="114" spans="1:24" ht="15" customHeight="1">
      <c r="A114" s="131"/>
      <c r="B114" s="131"/>
      <c r="C114" s="131" t="s">
        <v>974</v>
      </c>
      <c r="D114" s="131"/>
      <c r="E114" s="131"/>
      <c r="F114" s="131"/>
      <c r="G114" s="131"/>
      <c r="H114" s="131"/>
      <c r="I114" s="131"/>
      <c r="J114" s="131"/>
      <c r="K114" s="131"/>
      <c r="L114" s="131"/>
      <c r="M114" s="131"/>
      <c r="N114" s="131"/>
      <c r="O114" s="131"/>
      <c r="P114" s="131"/>
      <c r="Q114" s="131"/>
      <c r="R114" s="131"/>
      <c r="S114" s="131" t="s">
        <v>975</v>
      </c>
      <c r="T114" s="13"/>
      <c r="U114" s="13"/>
      <c r="V114" s="13"/>
      <c r="W114" s="25"/>
      <c r="X114" s="26"/>
    </row>
    <row r="115" spans="1:24" ht="15" hidden="1" customHeight="1">
      <c r="A115" s="13"/>
      <c r="B115" s="13"/>
      <c r="C115" s="13"/>
      <c r="D115" s="13"/>
      <c r="E115" s="13"/>
      <c r="F115" s="13"/>
      <c r="G115" s="13"/>
      <c r="H115" s="13"/>
      <c r="I115" s="13"/>
      <c r="J115" s="13"/>
      <c r="K115" s="13"/>
      <c r="L115" s="13"/>
      <c r="M115" s="13"/>
      <c r="N115" s="13"/>
      <c r="O115" s="13"/>
      <c r="P115" s="13"/>
      <c r="Q115" s="13"/>
      <c r="R115" s="13"/>
      <c r="S115" s="13"/>
      <c r="T115" s="25"/>
      <c r="U115" s="26"/>
    </row>
    <row r="116" spans="1:24" ht="15" hidden="1" customHeight="1">
      <c r="A116" s="13"/>
      <c r="B116" s="13"/>
      <c r="C116" s="13"/>
      <c r="D116" s="13"/>
      <c r="E116" s="13"/>
      <c r="F116" s="13"/>
      <c r="G116" s="13"/>
      <c r="H116" s="13"/>
      <c r="I116" s="13"/>
      <c r="J116" s="13"/>
      <c r="K116" s="13"/>
      <c r="L116" s="13"/>
      <c r="M116" s="13"/>
      <c r="N116" s="13"/>
      <c r="O116" s="13"/>
      <c r="P116" s="13"/>
      <c r="Q116" s="13"/>
      <c r="R116" s="13"/>
      <c r="S116" s="13"/>
      <c r="T116" s="25"/>
      <c r="U116" s="26"/>
    </row>
    <row r="117" spans="1:21" ht="15" hidden="1" customHeight="1">
      <c r="A117" s="25"/>
      <c r="B117" s="25"/>
      <c r="C117" s="25"/>
      <c r="D117" s="26"/>
      <c r="E117" s="26"/>
      <c r="F117" s="26"/>
      <c r="G117" s="26"/>
      <c r="H117" s="26"/>
      <c r="I117" s="26"/>
      <c r="J117" s="26"/>
      <c r="K117" s="26"/>
      <c r="L117" s="26"/>
      <c r="M117" s="26"/>
      <c r="N117" s="26"/>
      <c r="O117" s="26"/>
      <c r="P117" s="26"/>
      <c r="Q117" s="26"/>
      <c r="R117" s="26"/>
      <c r="S117" s="26"/>
      <c r="T117" s="26"/>
      <c r="U117" s="26"/>
    </row>
    <row r="118" spans="1:21" ht="15" hidden="1" customHeight="1">
      <c r="A118" s="131"/>
      <c r="B118" s="131"/>
      <c r="C118" s="131" t="s">
        <v>575</v>
      </c>
      <c r="D118" s="131"/>
      <c r="E118" s="131"/>
      <c r="F118" s="131"/>
      <c r="G118" s="131"/>
      <c r="H118" s="131"/>
      <c r="I118" s="131"/>
      <c r="J118" s="131"/>
      <c r="K118" s="131"/>
      <c r="L118" s="131"/>
      <c r="M118" s="131"/>
      <c r="N118" s="131"/>
      <c r="O118" s="131"/>
      <c r="P118" s="131"/>
      <c r="Q118" s="131"/>
      <c r="R118" s="131"/>
      <c r="S118" s="131"/>
      <c r="T118" s="25"/>
      <c r="U118" s="26"/>
    </row>
    <row r="119" spans="1:21" ht="15" hidden="1" customHeight="1">
      <c r="A119" s="131"/>
      <c r="B119" s="131"/>
      <c r="C119" s="131"/>
      <c r="D119" s="131"/>
      <c r="E119" s="131"/>
      <c r="F119" s="131"/>
      <c r="G119" s="131"/>
      <c r="H119" s="131"/>
      <c r="I119" s="131"/>
      <c r="J119" s="131"/>
      <c r="K119" s="131"/>
      <c r="L119" s="131"/>
      <c r="M119" s="131"/>
      <c r="N119" s="131"/>
      <c r="O119" s="131"/>
      <c r="P119" s="131"/>
      <c r="Q119" s="131"/>
      <c r="R119" s="131"/>
      <c r="S119" s="131"/>
      <c r="T119" s="25"/>
      <c r="U119" s="26"/>
    </row>
    <row r="120" spans="1:21" ht="15" hidden="1" customHeight="1">
      <c r="A120" s="131"/>
      <c r="B120" s="131"/>
      <c r="C120" s="131"/>
      <c r="D120" s="131" t="s">
        <v>327</v>
      </c>
      <c r="E120" s="131"/>
      <c r="F120" s="131"/>
      <c r="G120" s="131" t="s">
        <v>234</v>
      </c>
      <c r="H120" s="131" t="s">
        <v>235</v>
      </c>
      <c r="I120" s="131" t="s">
        <v>236</v>
      </c>
      <c r="J120" s="131" t="s">
        <v>237</v>
      </c>
      <c r="K120" s="131" t="s">
        <v>238</v>
      </c>
      <c r="L120" s="131" t="s">
        <v>239</v>
      </c>
      <c r="M120" s="131" t="s">
        <v>240</v>
      </c>
      <c r="N120" s="131" t="s">
        <v>241</v>
      </c>
      <c r="O120" s="131" t="s">
        <v>243</v>
      </c>
      <c r="P120" s="131" t="s">
        <v>244</v>
      </c>
      <c r="Q120" s="131" t="s">
        <v>245</v>
      </c>
      <c r="R120" s="131"/>
      <c r="S120" s="131"/>
      <c r="T120" s="25"/>
      <c r="U120" s="26"/>
    </row>
    <row r="121" spans="1:21" ht="15" hidden="1" customHeight="1">
      <c r="A121" s="131"/>
      <c r="B121" s="131"/>
      <c r="C121" s="131" t="s">
        <v>972</v>
      </c>
      <c r="D121" s="131" t="s">
        <v>284</v>
      </c>
      <c r="E121" s="131" t="s">
        <v>976</v>
      </c>
      <c r="F121" s="131" t="s">
        <v>976</v>
      </c>
      <c r="G121" s="131"/>
      <c r="H121" s="131"/>
      <c r="I121" s="131"/>
      <c r="J121" s="131"/>
      <c r="K121" s="131"/>
      <c r="L121" s="131"/>
      <c r="M121" s="131"/>
      <c r="N121" s="131"/>
      <c r="O121" s="131"/>
      <c r="P121" s="131"/>
      <c r="Q121" s="131"/>
      <c r="R121" s="131" t="s">
        <v>971</v>
      </c>
      <c r="S121" s="131" t="s">
        <v>973</v>
      </c>
      <c r="T121" s="25"/>
      <c r="U121" s="26"/>
    </row>
    <row r="122" spans="1:21" ht="15" hidden="1" customHeight="1">
      <c r="A122" s="131"/>
      <c r="B122" s="131"/>
      <c r="C122" s="131" t="s">
        <v>268</v>
      </c>
      <c r="D122" s="13"/>
      <c r="E122" s="13"/>
      <c r="F122" s="18" t="s">
        <v>267</v>
      </c>
      <c r="G122" s="19" t="s">
        <v>799</v>
      </c>
      <c r="H122" s="19" t="s">
        <v>799</v>
      </c>
      <c r="I122" s="19" t="s">
        <v>799</v>
      </c>
      <c r="J122" s="19" t="s">
        <v>799</v>
      </c>
      <c r="K122" s="19" t="s">
        <v>799</v>
      </c>
      <c r="L122" s="19" t="s">
        <v>799</v>
      </c>
      <c r="M122" s="19" t="s">
        <v>799</v>
      </c>
      <c r="N122" s="19" t="s">
        <v>799</v>
      </c>
      <c r="O122" s="19" t="s">
        <v>799</v>
      </c>
      <c r="P122" s="19" t="s">
        <v>799</v>
      </c>
      <c r="Q122" s="19" t="s">
        <v>799</v>
      </c>
      <c r="R122" s="13"/>
      <c r="S122" s="131"/>
      <c r="T122" s="25"/>
      <c r="U122" s="26"/>
    </row>
    <row r="123" spans="1:21" ht="45">
      <c r="A123" s="131"/>
      <c r="B123" s="131"/>
      <c r="C123" s="131" t="s">
        <v>976</v>
      </c>
      <c r="D123" s="25"/>
      <c r="E123" s="29"/>
      <c r="F123" s="29" t="s">
        <v>100</v>
      </c>
      <c r="G123" s="22" t="s">
        <v>46</v>
      </c>
      <c r="H123" s="22" t="s">
        <v>47</v>
      </c>
      <c r="I123" s="22" t="s">
        <v>48</v>
      </c>
      <c r="J123" s="22" t="s">
        <v>49</v>
      </c>
      <c r="K123" s="22" t="s">
        <v>50</v>
      </c>
      <c r="L123" s="22" t="s">
        <v>282</v>
      </c>
      <c r="M123" s="22" t="s">
        <v>51</v>
      </c>
      <c r="N123" s="22" t="s">
        <v>52</v>
      </c>
      <c r="O123" s="22" t="s">
        <v>101</v>
      </c>
      <c r="P123" s="22" t="s">
        <v>54</v>
      </c>
      <c r="Q123" s="22" t="s">
        <v>1023</v>
      </c>
      <c r="R123" s="26"/>
      <c r="S123" s="131"/>
      <c r="T123" s="25"/>
      <c r="U123" s="26"/>
    </row>
    <row r="124" spans="1:21">
      <c r="A124" s="131"/>
      <c r="B124" s="131"/>
      <c r="C124" s="131" t="s">
        <v>976</v>
      </c>
      <c r="D124" s="25"/>
      <c r="E124" s="29"/>
      <c r="F124" s="36"/>
      <c r="G124" s="22">
        <v>1</v>
      </c>
      <c r="H124" s="22">
        <v>2</v>
      </c>
      <c r="I124" s="22">
        <v>3</v>
      </c>
      <c r="J124" s="22">
        <v>4</v>
      </c>
      <c r="K124" s="22">
        <v>5</v>
      </c>
      <c r="L124" s="22">
        <v>6</v>
      </c>
      <c r="M124" s="22">
        <v>7</v>
      </c>
      <c r="N124" s="22">
        <v>8</v>
      </c>
      <c r="O124" s="22">
        <v>9</v>
      </c>
      <c r="P124" s="22">
        <v>10</v>
      </c>
      <c r="Q124" s="22">
        <v>11</v>
      </c>
      <c r="R124" s="26"/>
      <c r="S124" s="131"/>
      <c r="T124" s="25"/>
      <c r="U124" s="26"/>
    </row>
    <row r="125" spans="1:21" ht="15" customHeight="1">
      <c r="A125" s="131"/>
      <c r="B125" s="131"/>
      <c r="C125" s="131" t="s">
        <v>971</v>
      </c>
      <c r="D125" s="25"/>
      <c r="E125" s="25"/>
      <c r="F125" s="26"/>
      <c r="G125" s="26"/>
      <c r="H125" s="26"/>
      <c r="I125" s="26"/>
      <c r="J125" s="26"/>
      <c r="K125" s="26"/>
      <c r="L125" s="26"/>
      <c r="M125" s="26"/>
      <c r="N125" s="26"/>
      <c r="O125" s="26"/>
      <c r="P125" s="26"/>
      <c r="Q125" s="26"/>
      <c r="R125" s="26"/>
      <c r="S125" s="131"/>
      <c r="T125" s="25"/>
      <c r="U125" s="26"/>
    </row>
    <row r="126" spans="1:21">
      <c r="A126" s="131" t="s">
        <v>576</v>
      </c>
      <c r="B126" s="131"/>
      <c r="C126" s="131"/>
      <c r="D126" s="117" t="s">
        <v>713</v>
      </c>
      <c r="E126" s="14">
        <v>1</v>
      </c>
      <c r="F126" s="14" t="s">
        <v>294</v>
      </c>
      <c r="G126" s="17">
        <f t="shared" ref="G126:P126" si="7">G127+G128+G129+G130+G131+G132+G133+G134+G135</f>
        <v>0</v>
      </c>
      <c r="H126" s="17">
        <f t="shared" si="7"/>
        <v>0</v>
      </c>
      <c r="I126" s="17">
        <f t="shared" si="7"/>
        <v>0</v>
      </c>
      <c r="J126" s="17">
        <f t="shared" si="7"/>
        <v>0</v>
      </c>
      <c r="K126" s="17">
        <f t="shared" si="7"/>
        <v>0</v>
      </c>
      <c r="L126" s="17">
        <f t="shared" si="7"/>
        <v>0</v>
      </c>
      <c r="M126" s="17">
        <f t="shared" si="7"/>
        <v>0</v>
      </c>
      <c r="N126" s="17">
        <f t="shared" si="7"/>
        <v>0</v>
      </c>
      <c r="O126" s="17">
        <f t="shared" si="7"/>
        <v>0</v>
      </c>
      <c r="P126" s="17">
        <f t="shared" si="7"/>
        <v>0</v>
      </c>
      <c r="Q126" s="17">
        <f t="shared" ref="Q126:Q135" si="8">G126+H126+I126+J126+K126+L126+M126+N126+O126+P126</f>
        <v>0</v>
      </c>
      <c r="R126" s="26"/>
      <c r="S126" s="131"/>
      <c r="T126" s="25"/>
      <c r="U126" s="26"/>
    </row>
    <row r="127" spans="1:21">
      <c r="A127" s="131" t="s">
        <v>577</v>
      </c>
      <c r="B127" s="131"/>
      <c r="C127" s="131"/>
      <c r="D127" s="117" t="s">
        <v>713</v>
      </c>
      <c r="E127" s="180"/>
      <c r="F127" s="67" t="s">
        <v>295</v>
      </c>
      <c r="G127" s="16" t="n">
        <v>329.78</v>
      </c>
      <c r="H127" s="16" t="n">
        <v>334.28</v>
      </c>
      <c r="I127" s="16" t="n">
        <v>338.78</v>
      </c>
      <c r="J127" s="16" t="n">
        <v>343.28</v>
      </c>
      <c r="K127" s="16" t="n">
        <v>347.78</v>
      </c>
      <c r="L127" s="16" t="n">
        <v>352.28</v>
      </c>
      <c r="M127" s="16" t="n">
        <v>356.78</v>
      </c>
      <c r="N127" s="16" t="n">
        <v>361.28</v>
      </c>
      <c r="O127" s="16" t="n">
        <v>365.78</v>
      </c>
      <c r="P127" s="16" t="n">
        <v>370.28</v>
      </c>
      <c r="Q127" s="17">
        <f t="shared" si="8"/>
        <v>0</v>
      </c>
      <c r="R127" s="26"/>
      <c r="S127" s="131"/>
      <c r="T127" s="25"/>
      <c r="U127" s="26"/>
    </row>
    <row r="128" spans="1:21">
      <c r="A128" s="131" t="s">
        <v>578</v>
      </c>
      <c r="B128" s="131"/>
      <c r="C128" s="131"/>
      <c r="D128" s="117" t="s">
        <v>713</v>
      </c>
      <c r="E128" s="180"/>
      <c r="F128" s="67" t="s">
        <v>296</v>
      </c>
      <c r="G128" s="16" t="n">
        <v>337.08</v>
      </c>
      <c r="H128" s="16" t="n">
        <v>341.68</v>
      </c>
      <c r="I128" s="16" t="n">
        <v>346.28</v>
      </c>
      <c r="J128" s="16" t="n">
        <v>350.88</v>
      </c>
      <c r="K128" s="16" t="n">
        <v>355.48</v>
      </c>
      <c r="L128" s="16" t="n">
        <v>360.08</v>
      </c>
      <c r="M128" s="16" t="n">
        <v>364.68</v>
      </c>
      <c r="N128" s="16" t="n">
        <v>369.28</v>
      </c>
      <c r="O128" s="16" t="n">
        <v>373.88</v>
      </c>
      <c r="P128" s="16" t="n">
        <v>378.48</v>
      </c>
      <c r="Q128" s="17">
        <f t="shared" si="8"/>
        <v>0</v>
      </c>
      <c r="R128" s="26"/>
      <c r="S128" s="131"/>
      <c r="T128" s="25"/>
      <c r="U128" s="26"/>
    </row>
    <row r="129" spans="1:21">
      <c r="A129" s="131" t="s">
        <v>579</v>
      </c>
      <c r="B129" s="131"/>
      <c r="C129" s="131"/>
      <c r="D129" s="117" t="s">
        <v>713</v>
      </c>
      <c r="E129" s="180"/>
      <c r="F129" s="67" t="s">
        <v>297</v>
      </c>
      <c r="G129" s="16" t="n">
        <v>344.38</v>
      </c>
      <c r="H129" s="16" t="n">
        <v>349.08</v>
      </c>
      <c r="I129" s="16" t="n">
        <v>353.78</v>
      </c>
      <c r="J129" s="16" t="n">
        <v>358.48</v>
      </c>
      <c r="K129" s="16" t="n">
        <v>363.18</v>
      </c>
      <c r="L129" s="16" t="n">
        <v>367.88</v>
      </c>
      <c r="M129" s="16" t="n">
        <v>372.58</v>
      </c>
      <c r="N129" s="16" t="n">
        <v>377.28</v>
      </c>
      <c r="O129" s="16" t="n">
        <v>381.98</v>
      </c>
      <c r="P129" s="16" t="n">
        <v>386.68</v>
      </c>
      <c r="Q129" s="17">
        <f t="shared" si="8"/>
        <v>0</v>
      </c>
      <c r="R129" s="26"/>
      <c r="S129" s="131"/>
      <c r="T129" s="25"/>
      <c r="U129" s="26"/>
    </row>
    <row r="130" spans="1:21">
      <c r="A130" s="131" t="s">
        <v>581</v>
      </c>
      <c r="B130" s="131"/>
      <c r="C130" s="131"/>
      <c r="D130" s="117" t="s">
        <v>713</v>
      </c>
      <c r="E130" s="180"/>
      <c r="F130" s="67" t="s">
        <v>298</v>
      </c>
      <c r="G130" s="16" t="n">
        <v>351.68</v>
      </c>
      <c r="H130" s="16" t="n">
        <v>356.48</v>
      </c>
      <c r="I130" s="16" t="n">
        <v>361.28</v>
      </c>
      <c r="J130" s="16" t="n">
        <v>366.08</v>
      </c>
      <c r="K130" s="16" t="n">
        <v>370.88</v>
      </c>
      <c r="L130" s="16" t="n">
        <v>375.68</v>
      </c>
      <c r="M130" s="16" t="n">
        <v>380.48</v>
      </c>
      <c r="N130" s="16" t="n">
        <v>385.28</v>
      </c>
      <c r="O130" s="16" t="n">
        <v>390.08</v>
      </c>
      <c r="P130" s="16" t="n">
        <v>394.88</v>
      </c>
      <c r="Q130" s="17">
        <f t="shared" si="8"/>
        <v>0</v>
      </c>
      <c r="R130" s="26"/>
      <c r="S130" s="131"/>
      <c r="T130" s="25"/>
      <c r="U130" s="26"/>
    </row>
    <row r="131" spans="1:21" ht="30">
      <c r="A131" s="131" t="s">
        <v>562</v>
      </c>
      <c r="B131" s="131"/>
      <c r="C131" s="131"/>
      <c r="D131" s="117" t="s">
        <v>713</v>
      </c>
      <c r="E131" s="180"/>
      <c r="F131" s="67" t="s">
        <v>299</v>
      </c>
      <c r="G131" s="16" t="n">
        <v>358.98</v>
      </c>
      <c r="H131" s="16" t="n">
        <v>363.88</v>
      </c>
      <c r="I131" s="16" t="n">
        <v>368.78</v>
      </c>
      <c r="J131" s="16" t="n">
        <v>373.68</v>
      </c>
      <c r="K131" s="16" t="n">
        <v>378.58</v>
      </c>
      <c r="L131" s="16" t="n">
        <v>383.48</v>
      </c>
      <c r="M131" s="16" t="n">
        <v>388.38</v>
      </c>
      <c r="N131" s="16" t="n">
        <v>393.28</v>
      </c>
      <c r="O131" s="16" t="n">
        <v>398.18</v>
      </c>
      <c r="P131" s="16" t="n">
        <v>403.08</v>
      </c>
      <c r="Q131" s="17">
        <f t="shared" si="8"/>
        <v>0</v>
      </c>
      <c r="R131" s="26"/>
      <c r="S131" s="131"/>
      <c r="T131" s="25"/>
      <c r="U131" s="26"/>
    </row>
    <row r="132" spans="1:21" ht="30">
      <c r="A132" s="131" t="s">
        <v>563</v>
      </c>
      <c r="B132" s="131"/>
      <c r="C132" s="131"/>
      <c r="D132" s="117" t="s">
        <v>713</v>
      </c>
      <c r="E132" s="180"/>
      <c r="F132" s="67" t="s">
        <v>300</v>
      </c>
      <c r="G132" s="16" t="n">
        <v>366.28</v>
      </c>
      <c r="H132" s="16" t="n">
        <v>371.28</v>
      </c>
      <c r="I132" s="16" t="n">
        <v>376.28</v>
      </c>
      <c r="J132" s="16" t="n">
        <v>381.28</v>
      </c>
      <c r="K132" s="16" t="n">
        <v>386.28</v>
      </c>
      <c r="L132" s="16" t="n">
        <v>391.28</v>
      </c>
      <c r="M132" s="16" t="n">
        <v>396.28</v>
      </c>
      <c r="N132" s="16" t="n">
        <v>401.28</v>
      </c>
      <c r="O132" s="16" t="n">
        <v>406.28</v>
      </c>
      <c r="P132" s="16" t="n">
        <v>411.28</v>
      </c>
      <c r="Q132" s="17">
        <f t="shared" si="8"/>
        <v>0</v>
      </c>
      <c r="R132" s="26"/>
      <c r="S132" s="131"/>
      <c r="T132" s="25"/>
      <c r="U132" s="26"/>
    </row>
    <row r="133" spans="1:24">
      <c r="A133" s="131" t="s">
        <v>565</v>
      </c>
      <c r="B133" s="131"/>
      <c r="C133" s="131"/>
      <c r="D133" s="117" t="s">
        <v>713</v>
      </c>
      <c r="E133" s="180"/>
      <c r="F133" s="67" t="s">
        <v>279</v>
      </c>
      <c r="G133" s="16" t="n">
        <v>373.58</v>
      </c>
      <c r="H133" s="16" t="n">
        <v>378.68</v>
      </c>
      <c r="I133" s="16" t="n">
        <v>383.78</v>
      </c>
      <c r="J133" s="16" t="n">
        <v>388.88</v>
      </c>
      <c r="K133" s="16" t="n">
        <v>393.98</v>
      </c>
      <c r="L133" s="16" t="n">
        <v>399.08</v>
      </c>
      <c r="M133" s="16" t="n">
        <v>404.18</v>
      </c>
      <c r="N133" s="16" t="n">
        <v>409.28</v>
      </c>
      <c r="O133" s="16" t="n">
        <v>414.38</v>
      </c>
      <c r="P133" s="16" t="n">
        <v>419.48</v>
      </c>
      <c r="Q133" s="17">
        <f t="shared" si="8"/>
        <v>0</v>
      </c>
      <c r="R133" s="26"/>
      <c r="S133" s="131"/>
      <c r="T133" s="25"/>
      <c r="U133" s="26"/>
    </row>
    <row r="134" spans="1:24">
      <c r="A134" s="131" t="s">
        <v>566</v>
      </c>
      <c r="B134" s="131"/>
      <c r="C134" s="131"/>
      <c r="D134" s="117" t="s">
        <v>713</v>
      </c>
      <c r="E134" s="180"/>
      <c r="F134" s="67" t="s">
        <v>280</v>
      </c>
      <c r="G134" s="16" t="n">
        <v>380.88</v>
      </c>
      <c r="H134" s="16" t="n">
        <v>386.08</v>
      </c>
      <c r="I134" s="16" t="n">
        <v>391.28</v>
      </c>
      <c r="J134" s="16" t="n">
        <v>396.48</v>
      </c>
      <c r="K134" s="16" t="n">
        <v>401.68</v>
      </c>
      <c r="L134" s="16" t="n">
        <v>406.88</v>
      </c>
      <c r="M134" s="16" t="n">
        <v>412.08</v>
      </c>
      <c r="N134" s="16" t="n">
        <v>417.28</v>
      </c>
      <c r="O134" s="16" t="n">
        <v>422.48</v>
      </c>
      <c r="P134" s="16" t="n">
        <v>427.68</v>
      </c>
      <c r="Q134" s="17">
        <f t="shared" si="8"/>
        <v>0</v>
      </c>
      <c r="R134" s="26"/>
      <c r="S134" s="131"/>
      <c r="T134" s="25"/>
      <c r="U134" s="26"/>
    </row>
    <row r="135" spans="1:24">
      <c r="A135" s="131" t="s">
        <v>582</v>
      </c>
      <c r="B135" s="131"/>
      <c r="C135" s="131"/>
      <c r="D135" s="117" t="s">
        <v>713</v>
      </c>
      <c r="E135" s="180"/>
      <c r="F135" s="67" t="s">
        <v>283</v>
      </c>
      <c r="G135" s="17">
        <f>SUM(G145:G156)</f>
        <v>0</v>
      </c>
      <c r="H135" s="17">
        <f t="shared" ref="H135:P135" si="9">SUM(H145:H156)</f>
        <v>0</v>
      </c>
      <c r="I135" s="17">
        <f t="shared" si="9"/>
        <v>0</v>
      </c>
      <c r="J135" s="17">
        <f t="shared" si="9"/>
        <v>0</v>
      </c>
      <c r="K135" s="17">
        <f t="shared" si="9"/>
        <v>0</v>
      </c>
      <c r="L135" s="17">
        <f t="shared" si="9"/>
        <v>0</v>
      </c>
      <c r="M135" s="17">
        <f t="shared" si="9"/>
        <v>0</v>
      </c>
      <c r="N135" s="17">
        <f t="shared" si="9"/>
        <v>0</v>
      </c>
      <c r="O135" s="17">
        <f t="shared" si="9"/>
        <v>0</v>
      </c>
      <c r="P135" s="17">
        <f t="shared" si="9"/>
        <v>0</v>
      </c>
      <c r="Q135" s="17">
        <f t="shared" si="8"/>
        <v>0</v>
      </c>
      <c r="R135" s="26"/>
      <c r="S135" s="131"/>
      <c r="T135" s="25"/>
      <c r="U135" s="26"/>
    </row>
    <row r="136" spans="1:24" ht="15" hidden="1" customHeight="1">
      <c r="A136" s="131"/>
      <c r="B136" s="131"/>
      <c r="C136" s="131" t="s">
        <v>971</v>
      </c>
      <c r="D136" s="25"/>
      <c r="E136" s="25"/>
      <c r="F136" s="26"/>
      <c r="G136" s="26"/>
      <c r="H136" s="26"/>
      <c r="I136" s="26"/>
      <c r="J136" s="26"/>
      <c r="K136" s="26"/>
      <c r="L136" s="26"/>
      <c r="M136" s="26"/>
      <c r="N136" s="26"/>
      <c r="O136" s="26"/>
      <c r="P136" s="26"/>
      <c r="Q136" s="26"/>
      <c r="R136" s="26"/>
      <c r="S136" s="131"/>
      <c r="T136" s="25"/>
      <c r="U136" s="26"/>
    </row>
    <row r="137" spans="1:24" ht="15" hidden="1" customHeight="1">
      <c r="A137" s="131"/>
      <c r="B137" s="131"/>
      <c r="C137" s="131" t="s">
        <v>974</v>
      </c>
      <c r="D137" s="131"/>
      <c r="E137" s="131"/>
      <c r="F137" s="131"/>
      <c r="G137" s="131"/>
      <c r="H137" s="131"/>
      <c r="I137" s="131"/>
      <c r="J137" s="131"/>
      <c r="K137" s="131"/>
      <c r="L137" s="131"/>
      <c r="M137" s="131"/>
      <c r="N137" s="131"/>
      <c r="O137" s="131"/>
      <c r="P137" s="131"/>
      <c r="Q137" s="131"/>
      <c r="R137" s="131"/>
      <c r="S137" s="131" t="s">
        <v>975</v>
      </c>
      <c r="T137" s="25"/>
      <c r="U137" s="26"/>
    </row>
    <row r="138" spans="1:24" ht="15" hidden="1" customHeight="1">
      <c r="A138" s="13"/>
      <c r="B138" s="13"/>
      <c r="C138" s="13"/>
      <c r="D138" s="13"/>
      <c r="E138" s="13"/>
      <c r="F138" s="13"/>
      <c r="G138" s="13"/>
      <c r="H138" s="13"/>
      <c r="I138" s="13"/>
      <c r="J138" s="13"/>
      <c r="K138" s="13"/>
      <c r="L138" s="13"/>
      <c r="M138" s="13"/>
      <c r="N138" s="13"/>
      <c r="O138" s="13"/>
      <c r="P138" s="13"/>
      <c r="Q138" s="13"/>
      <c r="R138" s="13"/>
      <c r="S138" s="13"/>
      <c r="T138" s="25"/>
      <c r="U138" s="26"/>
    </row>
    <row r="139" spans="1:24" ht="15" hidden="1" customHeight="1">
      <c r="A139" s="131"/>
      <c r="B139" s="131"/>
      <c r="C139" s="131" t="s">
        <v>546</v>
      </c>
      <c r="D139" s="131"/>
      <c r="E139" s="131"/>
      <c r="F139" s="131"/>
      <c r="G139" s="131"/>
      <c r="H139" s="131"/>
      <c r="I139" s="131"/>
      <c r="J139" s="131"/>
      <c r="K139" s="131"/>
      <c r="L139" s="131"/>
      <c r="M139" s="131"/>
      <c r="N139" s="131"/>
      <c r="O139" s="131"/>
      <c r="P139" s="131"/>
      <c r="Q139" s="131"/>
      <c r="R139" s="131"/>
      <c r="S139" s="131"/>
      <c r="T139" s="13"/>
      <c r="U139" s="13"/>
      <c r="V139" s="13"/>
      <c r="W139" s="25"/>
      <c r="X139" s="26"/>
    </row>
    <row r="140" spans="1:24" ht="15" hidden="1" customHeight="1">
      <c r="A140" s="131"/>
      <c r="B140" s="131"/>
      <c r="C140" s="131"/>
      <c r="D140" s="131"/>
      <c r="E140" s="131"/>
      <c r="F140" s="131"/>
      <c r="G140" s="131"/>
      <c r="H140" s="131"/>
      <c r="I140" s="131"/>
      <c r="J140" s="131"/>
      <c r="K140" s="131"/>
      <c r="L140" s="131"/>
      <c r="M140" s="131"/>
      <c r="N140" s="131"/>
      <c r="O140" s="131"/>
      <c r="P140" s="131"/>
      <c r="Q140" s="131"/>
      <c r="R140" s="131"/>
      <c r="S140" s="131"/>
      <c r="T140" s="13"/>
      <c r="U140" s="13"/>
      <c r="V140" s="13"/>
      <c r="W140" s="25"/>
      <c r="X140" s="26"/>
    </row>
    <row r="141" spans="1:24" ht="15" hidden="1" customHeight="1">
      <c r="A141" s="131"/>
      <c r="B141" s="131"/>
      <c r="C141" s="131"/>
      <c r="D141" s="131" t="s">
        <v>327</v>
      </c>
      <c r="E141" s="131"/>
      <c r="F141" s="131" t="s">
        <v>547</v>
      </c>
      <c r="G141" s="131" t="s">
        <v>234</v>
      </c>
      <c r="H141" s="131" t="s">
        <v>235</v>
      </c>
      <c r="I141" s="131" t="s">
        <v>236</v>
      </c>
      <c r="J141" s="131" t="s">
        <v>237</v>
      </c>
      <c r="K141" s="131" t="s">
        <v>238</v>
      </c>
      <c r="L141" s="131" t="s">
        <v>239</v>
      </c>
      <c r="M141" s="131" t="s">
        <v>240</v>
      </c>
      <c r="N141" s="131" t="s">
        <v>241</v>
      </c>
      <c r="O141" s="131" t="s">
        <v>243</v>
      </c>
      <c r="P141" s="131" t="s">
        <v>244</v>
      </c>
      <c r="Q141" s="131" t="s">
        <v>245</v>
      </c>
      <c r="R141" s="131"/>
      <c r="S141" s="131"/>
      <c r="T141" s="13"/>
      <c r="U141" s="13"/>
      <c r="V141" s="13"/>
      <c r="W141" s="25"/>
      <c r="X141" s="26"/>
    </row>
    <row r="142" spans="1:24" ht="15" hidden="1" customHeight="1">
      <c r="A142" s="131"/>
      <c r="B142" s="131"/>
      <c r="C142" s="131" t="s">
        <v>972</v>
      </c>
      <c r="D142" s="131" t="s">
        <v>284</v>
      </c>
      <c r="E142" s="131" t="s">
        <v>976</v>
      </c>
      <c r="F142" s="131" t="s">
        <v>284</v>
      </c>
      <c r="G142" s="131"/>
      <c r="H142" s="131"/>
      <c r="I142" s="131"/>
      <c r="J142" s="131"/>
      <c r="K142" s="131"/>
      <c r="L142" s="131"/>
      <c r="M142" s="131"/>
      <c r="N142" s="131"/>
      <c r="O142" s="131"/>
      <c r="P142" s="131"/>
      <c r="Q142" s="131"/>
      <c r="R142" s="131" t="s">
        <v>971</v>
      </c>
      <c r="S142" s="131" t="s">
        <v>973</v>
      </c>
      <c r="T142" s="13"/>
      <c r="U142" s="13"/>
      <c r="V142" s="13"/>
      <c r="W142" s="25"/>
      <c r="X142" s="26"/>
    </row>
    <row r="143" spans="1:24" ht="15" hidden="1" customHeight="1">
      <c r="A143" s="131"/>
      <c r="B143" s="131"/>
      <c r="C143" s="131" t="s">
        <v>268</v>
      </c>
      <c r="D143" s="13"/>
      <c r="E143" s="13"/>
      <c r="F143" s="18" t="s">
        <v>267</v>
      </c>
      <c r="G143" s="19" t="s">
        <v>799</v>
      </c>
      <c r="H143" s="19" t="s">
        <v>799</v>
      </c>
      <c r="I143" s="19" t="s">
        <v>799</v>
      </c>
      <c r="J143" s="19" t="s">
        <v>799</v>
      </c>
      <c r="K143" s="19" t="s">
        <v>799</v>
      </c>
      <c r="L143" s="19" t="s">
        <v>799</v>
      </c>
      <c r="M143" s="19" t="s">
        <v>799</v>
      </c>
      <c r="N143" s="19" t="s">
        <v>799</v>
      </c>
      <c r="O143" s="19" t="s">
        <v>799</v>
      </c>
      <c r="P143" s="19" t="s">
        <v>799</v>
      </c>
      <c r="Q143" s="19" t="s">
        <v>799</v>
      </c>
      <c r="R143" s="13"/>
      <c r="S143" s="131"/>
      <c r="T143" s="13"/>
      <c r="U143" s="13"/>
      <c r="V143" s="13"/>
      <c r="W143" s="25"/>
      <c r="X143" s="26"/>
    </row>
    <row r="144" spans="1:24" ht="15" hidden="1" customHeight="1">
      <c r="A144" s="131"/>
      <c r="B144" s="131"/>
      <c r="C144" s="131" t="s">
        <v>971</v>
      </c>
      <c r="D144" s="13"/>
      <c r="E144" s="13"/>
      <c r="F144" s="13"/>
      <c r="G144" s="13"/>
      <c r="H144" s="13"/>
      <c r="I144" s="13"/>
      <c r="J144" s="13"/>
      <c r="K144" s="13"/>
      <c r="L144" s="13"/>
      <c r="M144" s="13"/>
      <c r="N144" s="13"/>
      <c r="O144" s="13"/>
      <c r="P144" s="13"/>
      <c r="Q144" s="13"/>
      <c r="R144" s="13"/>
      <c r="S144" s="131"/>
      <c r="T144" s="13"/>
      <c r="U144" s="13"/>
      <c r="V144" s="13"/>
      <c r="W144" s="25"/>
      <c r="X144" s="26"/>
    </row>
    <row r="145" spans="1:24">
      <c r="A145" s="131" t="s">
        <v>582</v>
      </c>
      <c r="B145" s="131"/>
      <c r="C145" s="136"/>
      <c r="D145" s="117" t="s">
        <v>713</v>
      </c>
      <c r="E145" s="11"/>
      <c r="F145" s="20" t="s">
        <v>1355</v>
      </c>
      <c r="G145" s="16" t="n">
        <v>358.98</v>
      </c>
      <c r="H145" s="16" t="n">
        <v>363.88</v>
      </c>
      <c r="I145" s="16" t="n">
        <v>368.78</v>
      </c>
      <c r="J145" s="16" t="n">
        <v>373.68</v>
      </c>
      <c r="K145" s="16" t="n">
        <v>378.58</v>
      </c>
      <c r="L145" s="16" t="n">
        <v>383.48</v>
      </c>
      <c r="M145" s="16" t="n">
        <v>388.38</v>
      </c>
      <c r="N145" s="16" t="n">
        <v>393.28</v>
      </c>
      <c r="O145" s="16" t="n">
        <v>398.18</v>
      </c>
      <c r="P145" s="16" t="n">
        <v>403.08</v>
      </c>
      <c r="Q145" s="32">
        <f>G145+H145+I145+J145+K145+L145+M145+N145+O145+P145</f>
        <v>0</v>
      </c>
      <c r="R145" s="13"/>
      <c r="S145" s="131"/>
      <c r="T145" s="13"/>
      <c r="U145" s="13"/>
      <c r="V145" s="13"/>
      <c r="W145" s="25"/>
      <c r="X145" s="26"/>
    </row>
    <row r="146" ht="15.0" customHeight="true" hidden="false">
      <c r="A146" s="131" t="s">
        <v>582</v>
      </c>
      <c r="B146" s="131"/>
      <c r="C146" s="136"/>
      <c r="D146" s="117" t="s">
        <v>713</v>
      </c>
      <c r="E146" s="11"/>
      <c r="F146" s="20" t="s">
        <v>1345</v>
      </c>
      <c r="G146" s="16" t="n">
        <v>366.28</v>
      </c>
      <c r="H146" s="16" t="n">
        <v>371.28</v>
      </c>
      <c r="I146" s="16" t="n">
        <v>376.28</v>
      </c>
      <c r="J146" s="16" t="n">
        <v>381.28</v>
      </c>
      <c r="K146" s="16" t="n">
        <v>386.28</v>
      </c>
      <c r="L146" s="16" t="n">
        <v>391.28</v>
      </c>
      <c r="M146" s="16" t="n">
        <v>396.28</v>
      </c>
      <c r="N146" s="16" t="n">
        <v>401.28</v>
      </c>
      <c r="O146" s="16" t="n">
        <v>406.28</v>
      </c>
      <c r="P146" s="16" t="n">
        <v>411.28</v>
      </c>
      <c r="Q146" s="32">
        <f>G146+H146+I146+J146+K146+L146+M146+N146+O146+P146</f>
      </c>
      <c r="R146" s="13"/>
      <c r="S146" s="131"/>
      <c r="T146" s="13"/>
      <c r="U146" s="13"/>
      <c r="V146" s="13"/>
      <c r="W146" s="25"/>
      <c r="X146" s="26"/>
    </row>
    <row r="147" ht="15.0" customHeight="true" hidden="false">
      <c r="A147" s="131" t="s">
        <v>582</v>
      </c>
      <c r="B147" s="131"/>
      <c r="C147" s="136"/>
      <c r="D147" s="117" t="s">
        <v>713</v>
      </c>
      <c r="E147" s="11"/>
      <c r="F147" s="20" t="s">
        <v>1346</v>
      </c>
      <c r="G147" s="16" t="n">
        <v>373.58</v>
      </c>
      <c r="H147" s="16" t="n">
        <v>378.68</v>
      </c>
      <c r="I147" s="16" t="n">
        <v>383.78</v>
      </c>
      <c r="J147" s="16" t="n">
        <v>388.88</v>
      </c>
      <c r="K147" s="16" t="n">
        <v>393.98</v>
      </c>
      <c r="L147" s="16" t="n">
        <v>399.08</v>
      </c>
      <c r="M147" s="16" t="n">
        <v>404.18</v>
      </c>
      <c r="N147" s="16" t="n">
        <v>409.28</v>
      </c>
      <c r="O147" s="16" t="n">
        <v>414.38</v>
      </c>
      <c r="P147" s="16" t="n">
        <v>419.48</v>
      </c>
      <c r="Q147" s="32">
        <f>G147+H147+I147+J147+K147+L147+M147+N147+O147+P147</f>
      </c>
      <c r="R147" s="13"/>
      <c r="S147" s="131"/>
      <c r="T147" s="13"/>
      <c r="U147" s="13"/>
      <c r="V147" s="13"/>
      <c r="W147" s="25"/>
      <c r="X147" s="26"/>
    </row>
    <row r="148" ht="15.0" customHeight="true" hidden="false">
      <c r="A148" s="131" t="s">
        <v>582</v>
      </c>
      <c r="B148" s="131"/>
      <c r="C148" s="136"/>
      <c r="D148" s="117" t="s">
        <v>713</v>
      </c>
      <c r="E148" s="11"/>
      <c r="F148" s="20" t="s">
        <v>1347</v>
      </c>
      <c r="G148" s="16" t="n">
        <v>380.88</v>
      </c>
      <c r="H148" s="16" t="n">
        <v>386.08</v>
      </c>
      <c r="I148" s="16" t="n">
        <v>391.28</v>
      </c>
      <c r="J148" s="16" t="n">
        <v>396.48</v>
      </c>
      <c r="K148" s="16" t="n">
        <v>401.68</v>
      </c>
      <c r="L148" s="16" t="n">
        <v>406.88</v>
      </c>
      <c r="M148" s="16" t="n">
        <v>412.08</v>
      </c>
      <c r="N148" s="16" t="n">
        <v>417.28</v>
      </c>
      <c r="O148" s="16" t="n">
        <v>422.48</v>
      </c>
      <c r="P148" s="16" t="n">
        <v>427.68</v>
      </c>
      <c r="Q148" s="32">
        <f>G148+H148+I148+J148+K148+L148+M148+N148+O148+P148</f>
      </c>
      <c r="R148" s="13"/>
      <c r="S148" s="131"/>
      <c r="T148" s="13"/>
      <c r="U148" s="13"/>
      <c r="V148" s="13"/>
      <c r="W148" s="25"/>
      <c r="X148" s="26"/>
    </row>
    <row r="149" ht="15.0" customHeight="true" hidden="false">
      <c r="A149" s="131" t="s">
        <v>582</v>
      </c>
      <c r="B149" s="131"/>
      <c r="C149" s="136"/>
      <c r="D149" s="117" t="s">
        <v>713</v>
      </c>
      <c r="E149" s="11"/>
      <c r="F149" s="20" t="s">
        <v>1348</v>
      </c>
      <c r="G149" s="16" t="n">
        <v>388.18</v>
      </c>
      <c r="H149" s="16" t="n">
        <v>393.48</v>
      </c>
      <c r="I149" s="16" t="n">
        <v>398.78</v>
      </c>
      <c r="J149" s="16" t="n">
        <v>404.08</v>
      </c>
      <c r="K149" s="16" t="n">
        <v>409.38</v>
      </c>
      <c r="L149" s="16" t="n">
        <v>414.68</v>
      </c>
      <c r="M149" s="16" t="n">
        <v>419.98</v>
      </c>
      <c r="N149" s="16" t="n">
        <v>425.28</v>
      </c>
      <c r="O149" s="16" t="n">
        <v>430.58</v>
      </c>
      <c r="P149" s="16" t="n">
        <v>435.88</v>
      </c>
      <c r="Q149" s="32">
        <f>G149+H149+I149+J149+K149+L149+M149+N149+O149+P149</f>
      </c>
      <c r="R149" s="13"/>
      <c r="S149" s="131"/>
      <c r="T149" s="13"/>
      <c r="U149" s="13"/>
      <c r="V149" s="13"/>
      <c r="W149" s="25"/>
      <c r="X149" s="26"/>
    </row>
    <row r="150" ht="15.0" customHeight="true" hidden="false">
      <c r="A150" s="131" t="s">
        <v>582</v>
      </c>
      <c r="B150" s="131"/>
      <c r="C150" s="136"/>
      <c r="D150" s="117" t="s">
        <v>713</v>
      </c>
      <c r="E150" s="11"/>
      <c r="F150" s="20" t="s">
        <v>1349</v>
      </c>
      <c r="G150" s="16" t="n">
        <v>395.48</v>
      </c>
      <c r="H150" s="16" t="n">
        <v>400.88</v>
      </c>
      <c r="I150" s="16" t="n">
        <v>406.28</v>
      </c>
      <c r="J150" s="16" t="n">
        <v>411.68</v>
      </c>
      <c r="K150" s="16" t="n">
        <v>417.08</v>
      </c>
      <c r="L150" s="16" t="n">
        <v>422.48</v>
      </c>
      <c r="M150" s="16" t="n">
        <v>427.88</v>
      </c>
      <c r="N150" s="16" t="n">
        <v>433.28</v>
      </c>
      <c r="O150" s="16" t="n">
        <v>438.68</v>
      </c>
      <c r="P150" s="16" t="n">
        <v>444.08</v>
      </c>
      <c r="Q150" s="32">
        <f>G150+H150+I150+J150+K150+L150+M150+N150+O150+P150</f>
      </c>
      <c r="R150" s="13"/>
      <c r="S150" s="131"/>
      <c r="T150" s="13"/>
      <c r="U150" s="13"/>
      <c r="V150" s="13"/>
      <c r="W150" s="25"/>
      <c r="X150" s="26"/>
    </row>
    <row r="151" ht="15.0" customHeight="true" hidden="false">
      <c r="A151" s="131" t="s">
        <v>582</v>
      </c>
      <c r="B151" s="131"/>
      <c r="C151" s="136"/>
      <c r="D151" s="117" t="s">
        <v>713</v>
      </c>
      <c r="E151" s="11"/>
      <c r="F151" s="20" t="s">
        <v>1356</v>
      </c>
      <c r="G151" s="16" t="n">
        <v>402.78</v>
      </c>
      <c r="H151" s="16" t="n">
        <v>408.28</v>
      </c>
      <c r="I151" s="16" t="n">
        <v>413.78</v>
      </c>
      <c r="J151" s="16" t="n">
        <v>419.28</v>
      </c>
      <c r="K151" s="16" t="n">
        <v>424.78</v>
      </c>
      <c r="L151" s="16" t="n">
        <v>430.28</v>
      </c>
      <c r="M151" s="16" t="n">
        <v>435.78</v>
      </c>
      <c r="N151" s="16" t="n">
        <v>441.28</v>
      </c>
      <c r="O151" s="16" t="n">
        <v>446.78</v>
      </c>
      <c r="P151" s="16" t="n">
        <v>452.28</v>
      </c>
      <c r="Q151" s="32">
        <f>G151+H151+I151+J151+K151+L151+M151+N151+O151+P151</f>
      </c>
      <c r="R151" s="13"/>
      <c r="S151" s="131"/>
      <c r="T151" s="13"/>
      <c r="U151" s="13"/>
      <c r="V151" s="13"/>
      <c r="W151" s="25"/>
      <c r="X151" s="26"/>
    </row>
    <row r="152" ht="15.0" customHeight="true" hidden="false">
      <c r="A152" s="131" t="s">
        <v>582</v>
      </c>
      <c r="B152" s="131"/>
      <c r="C152" s="136"/>
      <c r="D152" s="117" t="s">
        <v>713</v>
      </c>
      <c r="E152" s="11"/>
      <c r="F152" s="20" t="s">
        <v>1351</v>
      </c>
      <c r="G152" s="16" t="n">
        <v>410.08</v>
      </c>
      <c r="H152" s="16" t="n">
        <v>415.68</v>
      </c>
      <c r="I152" s="16" t="n">
        <v>421.28</v>
      </c>
      <c r="J152" s="16" t="n">
        <v>426.88</v>
      </c>
      <c r="K152" s="16" t="n">
        <v>432.48</v>
      </c>
      <c r="L152" s="16" t="n">
        <v>438.08</v>
      </c>
      <c r="M152" s="16" t="n">
        <v>443.68</v>
      </c>
      <c r="N152" s="16" t="n">
        <v>449.28</v>
      </c>
      <c r="O152" s="16" t="n">
        <v>454.88</v>
      </c>
      <c r="P152" s="16" t="n">
        <v>460.48</v>
      </c>
      <c r="Q152" s="32">
        <f>G152+H152+I152+J152+K152+L152+M152+N152+O152+P152</f>
      </c>
      <c r="R152" s="13"/>
      <c r="S152" s="131"/>
      <c r="T152" s="13"/>
      <c r="U152" s="13"/>
      <c r="V152" s="13"/>
      <c r="W152" s="25"/>
      <c r="X152" s="26"/>
    </row>
    <row r="153" ht="15.0" customHeight="true" hidden="false">
      <c r="A153" s="131" t="s">
        <v>582</v>
      </c>
      <c r="B153" s="131"/>
      <c r="C153" s="136"/>
      <c r="D153" s="117" t="s">
        <v>713</v>
      </c>
      <c r="E153" s="11"/>
      <c r="F153" s="20" t="s">
        <v>1352</v>
      </c>
      <c r="G153" s="16" t="n">
        <v>417.38</v>
      </c>
      <c r="H153" s="16" t="n">
        <v>423.08</v>
      </c>
      <c r="I153" s="16" t="n">
        <v>428.78</v>
      </c>
      <c r="J153" s="16" t="n">
        <v>434.48</v>
      </c>
      <c r="K153" s="16" t="n">
        <v>440.18</v>
      </c>
      <c r="L153" s="16" t="n">
        <v>445.88</v>
      </c>
      <c r="M153" s="16" t="n">
        <v>451.58</v>
      </c>
      <c r="N153" s="16" t="n">
        <v>457.28</v>
      </c>
      <c r="O153" s="16" t="n">
        <v>462.98</v>
      </c>
      <c r="P153" s="16" t="n">
        <v>468.68</v>
      </c>
      <c r="Q153" s="32">
        <f>G153+H153+I153+J153+K153+L153+M153+N153+O153+P153</f>
      </c>
      <c r="R153" s="13"/>
      <c r="S153" s="131"/>
      <c r="T153" s="13"/>
      <c r="U153" s="13"/>
      <c r="V153" s="13"/>
      <c r="W153" s="25"/>
      <c r="X153" s="26"/>
    </row>
    <row r="154" ht="15.0" customHeight="true" hidden="false">
      <c r="A154" s="131" t="s">
        <v>582</v>
      </c>
      <c r="B154" s="131"/>
      <c r="C154" s="136"/>
      <c r="D154" s="117" t="s">
        <v>713</v>
      </c>
      <c r="E154" s="11"/>
      <c r="F154" s="20" t="s">
        <v>1357</v>
      </c>
      <c r="G154" s="16" t="n">
        <v>1.24</v>
      </c>
      <c r="H154" s="16" t="n">
        <v>6.55</v>
      </c>
      <c r="I154" s="16" t="n">
        <v>11.86</v>
      </c>
      <c r="J154" s="16" t="n">
        <v>17.17</v>
      </c>
      <c r="K154" s="16" t="n">
        <v>22.48</v>
      </c>
      <c r="L154" s="16" t="n">
        <v>27.8</v>
      </c>
      <c r="M154" s="16" t="n">
        <v>33.11</v>
      </c>
      <c r="N154" s="16" t="n">
        <v>38.42</v>
      </c>
      <c r="O154" s="16" t="n">
        <v>43.73</v>
      </c>
      <c r="P154" s="16" t="n">
        <v>49.05</v>
      </c>
      <c r="Q154" s="32">
        <f>G154+H154+I154+J154+K154+L154+M154+N154+O154+P154</f>
      </c>
      <c r="R154" s="13"/>
      <c r="S154" s="131"/>
      <c r="T154" s="13"/>
      <c r="U154" s="13"/>
      <c r="V154" s="13"/>
      <c r="W154" s="25"/>
      <c r="X154" s="26"/>
    </row>
    <row r="155" ht="15.0" customHeight="true" hidden="false">
      <c r="A155" s="131" t="s">
        <v>582</v>
      </c>
      <c r="B155" s="131"/>
      <c r="C155" s="136"/>
      <c r="D155" s="117" t="s">
        <v>713</v>
      </c>
      <c r="E155" s="11"/>
      <c r="F155" s="20" t="s">
        <v>1354</v>
      </c>
      <c r="G155" s="16" t="n">
        <v>424.68</v>
      </c>
      <c r="H155" s="16" t="n">
        <v>430.48</v>
      </c>
      <c r="I155" s="16" t="n">
        <v>436.28</v>
      </c>
      <c r="J155" s="16" t="n">
        <v>442.08</v>
      </c>
      <c r="K155" s="16" t="n">
        <v>447.88</v>
      </c>
      <c r="L155" s="16" t="n">
        <v>453.68</v>
      </c>
      <c r="M155" s="16" t="n">
        <v>459.48</v>
      </c>
      <c r="N155" s="16" t="n">
        <v>465.28</v>
      </c>
      <c r="O155" s="16" t="n">
        <v>471.08</v>
      </c>
      <c r="P155" s="16" t="n">
        <v>476.88</v>
      </c>
      <c r="Q155" s="32">
        <f>G155+H155+I155+J155+K155+L155+M155+N155+O155+P155</f>
      </c>
      <c r="R155" s="13"/>
      <c r="S155" s="131"/>
      <c r="T155" s="13"/>
      <c r="U155" s="13"/>
      <c r="V155" s="13"/>
      <c r="W155" s="25"/>
      <c r="X155" s="26"/>
    </row>
    <row r="156" spans="1:24" ht="15" customHeight="1">
      <c r="A156" s="131"/>
      <c r="B156" s="131"/>
      <c r="C156" s="131" t="s">
        <v>971</v>
      </c>
      <c r="D156" s="13"/>
      <c r="E156" s="157" t="s">
        <v>559</v>
      </c>
      <c r="F156" s="158"/>
      <c r="G156" s="158"/>
      <c r="H156" s="158"/>
      <c r="I156" s="158"/>
      <c r="J156" s="158"/>
      <c r="K156" s="158"/>
      <c r="L156" s="158"/>
      <c r="M156" s="158"/>
      <c r="N156" s="158"/>
      <c r="O156" s="158"/>
      <c r="P156" s="158"/>
      <c r="Q156" s="159"/>
      <c r="R156" s="13"/>
      <c r="S156" s="131"/>
      <c r="T156" s="13"/>
      <c r="U156" s="13"/>
      <c r="V156" s="13"/>
      <c r="W156" s="25"/>
      <c r="X156" s="26"/>
    </row>
    <row r="157" spans="1:24" ht="15" hidden="1" customHeight="1">
      <c r="A157" s="131"/>
      <c r="B157" s="131"/>
      <c r="C157" s="131" t="s">
        <v>974</v>
      </c>
      <c r="D157" s="131"/>
      <c r="E157" s="131"/>
      <c r="F157" s="131"/>
      <c r="G157" s="131"/>
      <c r="H157" s="131"/>
      <c r="I157" s="131"/>
      <c r="J157" s="131"/>
      <c r="K157" s="131"/>
      <c r="L157" s="131"/>
      <c r="M157" s="131"/>
      <c r="N157" s="131"/>
      <c r="O157" s="131"/>
      <c r="P157" s="131"/>
      <c r="Q157" s="131"/>
      <c r="R157" s="131"/>
      <c r="S157" s="131" t="s">
        <v>975</v>
      </c>
      <c r="T157" s="13"/>
      <c r="U157" s="13"/>
      <c r="V157" s="13"/>
      <c r="W157" s="25"/>
      <c r="X157" s="26"/>
    </row>
    <row r="158" spans="1:24" ht="15" hidden="1"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25"/>
      <c r="X158" s="26"/>
    </row>
    <row r="159" spans="1:24" ht="15" hidden="1"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25"/>
      <c r="X159" s="26"/>
    </row>
    <row r="160" spans="1:24" ht="15" hidden="1" customHeight="1">
      <c r="A160" s="13"/>
      <c r="B160" s="13"/>
      <c r="C160" s="13"/>
      <c r="D160" s="13"/>
      <c r="E160" s="13"/>
      <c r="F160" s="13"/>
      <c r="G160" s="13"/>
      <c r="H160" s="13"/>
      <c r="I160" s="13"/>
      <c r="J160" s="13"/>
      <c r="K160" s="13"/>
      <c r="L160" s="13"/>
      <c r="M160" s="13"/>
      <c r="N160" s="13"/>
      <c r="O160" s="13"/>
      <c r="P160" s="13"/>
      <c r="Q160" s="13"/>
      <c r="R160" s="13"/>
      <c r="S160" s="13"/>
      <c r="T160" s="25"/>
      <c r="U160" s="26"/>
    </row>
    <row r="161" spans="1:24" ht="15" hidden="1" customHeight="1">
      <c r="A161" s="131"/>
      <c r="B161" s="131"/>
      <c r="C161" s="131" t="s">
        <v>0</v>
      </c>
      <c r="D161" s="131"/>
      <c r="E161" s="131"/>
      <c r="F161" s="131"/>
      <c r="G161" s="131"/>
      <c r="H161" s="131"/>
      <c r="I161" s="131"/>
      <c r="J161" s="131"/>
      <c r="K161" s="131"/>
      <c r="L161" s="131"/>
      <c r="M161" s="131"/>
      <c r="N161" s="131"/>
      <c r="O161" s="131"/>
      <c r="P161" s="131"/>
      <c r="Q161" s="131"/>
      <c r="R161" s="131"/>
      <c r="S161" s="131"/>
      <c r="T161" s="13"/>
      <c r="U161" s="13"/>
      <c r="V161" s="13"/>
      <c r="W161" s="25"/>
      <c r="X161" s="26"/>
    </row>
    <row r="162" spans="1:24" ht="15" hidden="1" customHeight="1">
      <c r="A162" s="131"/>
      <c r="B162" s="131"/>
      <c r="C162" s="131"/>
      <c r="D162" s="131"/>
      <c r="E162" s="131"/>
      <c r="F162" s="131"/>
      <c r="G162" s="131"/>
      <c r="H162" s="131"/>
      <c r="I162" s="131"/>
      <c r="J162" s="131"/>
      <c r="K162" s="131"/>
      <c r="L162" s="131"/>
      <c r="M162" s="131"/>
      <c r="N162" s="131"/>
      <c r="O162" s="131"/>
      <c r="P162" s="131"/>
      <c r="Q162" s="131"/>
      <c r="R162" s="131"/>
      <c r="S162" s="131"/>
      <c r="T162" s="13"/>
      <c r="U162" s="13"/>
      <c r="V162" s="13"/>
      <c r="W162" s="25"/>
      <c r="X162" s="26"/>
    </row>
    <row r="163" spans="1:24" ht="15" hidden="1" customHeight="1">
      <c r="A163" s="131"/>
      <c r="B163" s="131"/>
      <c r="C163" s="131"/>
      <c r="D163" s="131" t="s">
        <v>327</v>
      </c>
      <c r="E163" s="131"/>
      <c r="F163" s="131"/>
      <c r="G163" s="131" t="s">
        <v>234</v>
      </c>
      <c r="H163" s="131" t="s">
        <v>235</v>
      </c>
      <c r="I163" s="131" t="s">
        <v>236</v>
      </c>
      <c r="J163" s="131" t="s">
        <v>237</v>
      </c>
      <c r="K163" s="131" t="s">
        <v>238</v>
      </c>
      <c r="L163" s="131" t="s">
        <v>239</v>
      </c>
      <c r="M163" s="131" t="s">
        <v>240</v>
      </c>
      <c r="N163" s="131" t="s">
        <v>241</v>
      </c>
      <c r="O163" s="131" t="s">
        <v>243</v>
      </c>
      <c r="P163" s="131" t="s">
        <v>244</v>
      </c>
      <c r="Q163" s="131" t="s">
        <v>245</v>
      </c>
      <c r="R163" s="131"/>
      <c r="S163" s="131"/>
      <c r="T163" s="13"/>
      <c r="U163" s="13"/>
      <c r="V163" s="13"/>
      <c r="W163" s="25"/>
      <c r="X163" s="26"/>
    </row>
    <row r="164" spans="1:24" ht="15" hidden="1" customHeight="1">
      <c r="A164" s="131"/>
      <c r="B164" s="131"/>
      <c r="C164" s="131" t="s">
        <v>972</v>
      </c>
      <c r="D164" s="131" t="s">
        <v>284</v>
      </c>
      <c r="E164" s="131" t="s">
        <v>976</v>
      </c>
      <c r="F164" s="131" t="s">
        <v>976</v>
      </c>
      <c r="G164" s="131"/>
      <c r="H164" s="131"/>
      <c r="I164" s="131"/>
      <c r="J164" s="131"/>
      <c r="K164" s="131"/>
      <c r="L164" s="131"/>
      <c r="M164" s="131"/>
      <c r="N164" s="131"/>
      <c r="O164" s="131"/>
      <c r="P164" s="131"/>
      <c r="Q164" s="131"/>
      <c r="R164" s="131" t="s">
        <v>971</v>
      </c>
      <c r="S164" s="131" t="s">
        <v>973</v>
      </c>
      <c r="T164" s="13"/>
      <c r="U164" s="13"/>
      <c r="V164" s="13"/>
      <c r="W164" s="25"/>
      <c r="X164" s="26"/>
    </row>
    <row r="165" spans="1:24" ht="15" hidden="1" customHeight="1">
      <c r="A165" s="131"/>
      <c r="B165" s="131"/>
      <c r="C165" s="131" t="s">
        <v>268</v>
      </c>
      <c r="D165" s="13"/>
      <c r="E165" s="13"/>
      <c r="F165" s="18" t="s">
        <v>267</v>
      </c>
      <c r="G165" s="19" t="s">
        <v>799</v>
      </c>
      <c r="H165" s="19" t="s">
        <v>799</v>
      </c>
      <c r="I165" s="19" t="s">
        <v>799</v>
      </c>
      <c r="J165" s="19" t="s">
        <v>799</v>
      </c>
      <c r="K165" s="19" t="s">
        <v>799</v>
      </c>
      <c r="L165" s="19" t="s">
        <v>799</v>
      </c>
      <c r="M165" s="19" t="s">
        <v>799</v>
      </c>
      <c r="N165" s="19" t="s">
        <v>799</v>
      </c>
      <c r="O165" s="19" t="s">
        <v>799</v>
      </c>
      <c r="P165" s="19" t="s">
        <v>799</v>
      </c>
      <c r="Q165" s="19" t="s">
        <v>799</v>
      </c>
      <c r="R165" s="13"/>
      <c r="S165" s="131"/>
      <c r="T165" s="13"/>
      <c r="U165" s="13"/>
      <c r="V165" s="13"/>
      <c r="W165" s="25"/>
      <c r="X165" s="26"/>
    </row>
    <row r="166" spans="1:24" ht="15" hidden="1" customHeight="1">
      <c r="A166" s="131"/>
      <c r="B166" s="131"/>
      <c r="C166" s="131" t="s">
        <v>971</v>
      </c>
      <c r="D166" s="13"/>
      <c r="E166" s="13"/>
      <c r="F166" s="13"/>
      <c r="G166" s="13"/>
      <c r="H166" s="13"/>
      <c r="I166" s="13"/>
      <c r="J166" s="13"/>
      <c r="K166" s="13"/>
      <c r="L166" s="13"/>
      <c r="M166" s="13"/>
      <c r="N166" s="13"/>
      <c r="O166" s="13"/>
      <c r="P166" s="13"/>
      <c r="Q166" s="13"/>
      <c r="R166" s="13"/>
      <c r="S166" s="131"/>
      <c r="T166" s="13"/>
      <c r="U166" s="13"/>
      <c r="V166" s="13"/>
      <c r="W166" s="25"/>
      <c r="X166" s="26"/>
    </row>
    <row r="167" spans="1:24">
      <c r="A167" s="131" t="s">
        <v>583</v>
      </c>
      <c r="B167" s="131"/>
      <c r="C167" s="131"/>
      <c r="D167" s="117" t="s">
        <v>713</v>
      </c>
      <c r="E167" s="14">
        <v>2</v>
      </c>
      <c r="F167" s="14" t="s">
        <v>301</v>
      </c>
      <c r="G167" s="32">
        <f>G168+G169+G170+G177</f>
        <v>0</v>
      </c>
      <c r="H167" s="32">
        <f t="shared" ref="H167:P167" si="10">H168+H169+H170+H177</f>
        <v>0</v>
      </c>
      <c r="I167" s="32">
        <f t="shared" si="10"/>
        <v>0</v>
      </c>
      <c r="J167" s="32">
        <f t="shared" si="10"/>
        <v>0</v>
      </c>
      <c r="K167" s="32">
        <f t="shared" si="10"/>
        <v>0</v>
      </c>
      <c r="L167" s="32">
        <f t="shared" si="10"/>
        <v>0</v>
      </c>
      <c r="M167" s="32">
        <f t="shared" si="10"/>
        <v>0</v>
      </c>
      <c r="N167" s="32">
        <f t="shared" si="10"/>
        <v>0</v>
      </c>
      <c r="O167" s="32">
        <f t="shared" si="10"/>
        <v>0</v>
      </c>
      <c r="P167" s="32">
        <f t="shared" si="10"/>
        <v>0</v>
      </c>
      <c r="Q167" s="32">
        <f>G167+H167+I167+J167+K167+L167+M167+N167+O167+P167</f>
        <v>0</v>
      </c>
      <c r="R167" s="13"/>
      <c r="S167" s="131"/>
      <c r="T167" s="13"/>
      <c r="U167" s="13"/>
      <c r="V167" s="13"/>
      <c r="W167" s="25"/>
      <c r="X167" s="26"/>
    </row>
    <row r="168" spans="1:24" ht="30">
      <c r="A168" s="131" t="s">
        <v>584</v>
      </c>
      <c r="B168" s="131"/>
      <c r="C168" s="131"/>
      <c r="D168" s="117" t="s">
        <v>713</v>
      </c>
      <c r="E168" s="180"/>
      <c r="F168" s="67" t="s">
        <v>1</v>
      </c>
      <c r="G168" s="16" t="n">
        <v>358.98</v>
      </c>
      <c r="H168" s="16" t="n">
        <v>363.88</v>
      </c>
      <c r="I168" s="16" t="n">
        <v>368.78</v>
      </c>
      <c r="J168" s="16" t="n">
        <v>373.68</v>
      </c>
      <c r="K168" s="16" t="n">
        <v>378.58</v>
      </c>
      <c r="L168" s="16" t="n">
        <v>383.48</v>
      </c>
      <c r="M168" s="16" t="n">
        <v>388.38</v>
      </c>
      <c r="N168" s="16" t="n">
        <v>393.28</v>
      </c>
      <c r="O168" s="16" t="n">
        <v>398.18</v>
      </c>
      <c r="P168" s="16" t="n">
        <v>403.08</v>
      </c>
      <c r="Q168" s="32">
        <f t="shared" ref="Q168:Q177" si="11">G168+H168+I168+J168+K168+L168+M168+N168+O168+P168</f>
        <v>0</v>
      </c>
      <c r="R168" s="13"/>
      <c r="S168" s="131"/>
      <c r="T168" s="13"/>
      <c r="U168" s="13"/>
      <c r="V168" s="13"/>
      <c r="W168" s="25"/>
      <c r="X168" s="26"/>
    </row>
    <row r="169" spans="1:24">
      <c r="A169" s="131" t="s">
        <v>585</v>
      </c>
      <c r="B169" s="131"/>
      <c r="C169" s="131"/>
      <c r="D169" s="117" t="s">
        <v>713</v>
      </c>
      <c r="E169" s="180"/>
      <c r="F169" s="67" t="s">
        <v>302</v>
      </c>
      <c r="G169" s="16" t="n">
        <v>366.28</v>
      </c>
      <c r="H169" s="16" t="n">
        <v>371.28</v>
      </c>
      <c r="I169" s="16" t="n">
        <v>376.28</v>
      </c>
      <c r="J169" s="16" t="n">
        <v>381.28</v>
      </c>
      <c r="K169" s="16" t="n">
        <v>386.28</v>
      </c>
      <c r="L169" s="16" t="n">
        <v>391.28</v>
      </c>
      <c r="M169" s="16" t="n">
        <v>396.28</v>
      </c>
      <c r="N169" s="16" t="n">
        <v>401.28</v>
      </c>
      <c r="O169" s="16" t="n">
        <v>406.28</v>
      </c>
      <c r="P169" s="16" t="n">
        <v>411.28</v>
      </c>
      <c r="Q169" s="32">
        <f t="shared" si="11"/>
        <v>0</v>
      </c>
      <c r="R169" s="13"/>
      <c r="S169" s="131"/>
      <c r="T169" s="13"/>
      <c r="U169" s="13"/>
      <c r="V169" s="13"/>
      <c r="W169" s="25"/>
      <c r="X169" s="26"/>
    </row>
    <row r="170" spans="1:24">
      <c r="A170" s="131" t="s">
        <v>586</v>
      </c>
      <c r="B170" s="131"/>
      <c r="C170" s="131"/>
      <c r="D170" s="117" t="s">
        <v>713</v>
      </c>
      <c r="E170" s="180"/>
      <c r="F170" s="67" t="s">
        <v>303</v>
      </c>
      <c r="G170" s="17">
        <f>G171+G172+G173+G174+G175+G176</f>
        <v>0</v>
      </c>
      <c r="H170" s="17">
        <f t="shared" ref="H170:P170" si="12">H171+H172+H173+H174+H175+H176</f>
        <v>0</v>
      </c>
      <c r="I170" s="17">
        <f t="shared" si="12"/>
        <v>0</v>
      </c>
      <c r="J170" s="17">
        <f t="shared" si="12"/>
        <v>0</v>
      </c>
      <c r="K170" s="17">
        <f t="shared" si="12"/>
        <v>0</v>
      </c>
      <c r="L170" s="17">
        <f t="shared" si="12"/>
        <v>0</v>
      </c>
      <c r="M170" s="17">
        <f t="shared" si="12"/>
        <v>0</v>
      </c>
      <c r="N170" s="17">
        <f t="shared" si="12"/>
        <v>0</v>
      </c>
      <c r="O170" s="17">
        <f t="shared" si="12"/>
        <v>0</v>
      </c>
      <c r="P170" s="17">
        <f t="shared" si="12"/>
        <v>0</v>
      </c>
      <c r="Q170" s="32">
        <f t="shared" si="11"/>
        <v>0</v>
      </c>
      <c r="R170" s="13"/>
      <c r="S170" s="131"/>
      <c r="T170" s="13"/>
      <c r="U170" s="13"/>
      <c r="V170" s="13"/>
      <c r="W170" s="25"/>
      <c r="X170" s="26"/>
    </row>
    <row r="171" spans="1:24">
      <c r="A171" s="131" t="s">
        <v>587</v>
      </c>
      <c r="B171" s="131"/>
      <c r="C171" s="131"/>
      <c r="D171" s="117" t="s">
        <v>713</v>
      </c>
      <c r="E171" s="180"/>
      <c r="F171" s="67" t="s">
        <v>304</v>
      </c>
      <c r="G171" s="16" t="n">
        <v>402.78</v>
      </c>
      <c r="H171" s="16" t="n">
        <v>408.28</v>
      </c>
      <c r="I171" s="16" t="n">
        <v>413.78</v>
      </c>
      <c r="J171" s="16" t="n">
        <v>419.28</v>
      </c>
      <c r="K171" s="16" t="n">
        <v>424.78</v>
      </c>
      <c r="L171" s="16" t="n">
        <v>430.28</v>
      </c>
      <c r="M171" s="16" t="n">
        <v>435.78</v>
      </c>
      <c r="N171" s="16" t="n">
        <v>441.28</v>
      </c>
      <c r="O171" s="16" t="n">
        <v>446.78</v>
      </c>
      <c r="P171" s="16" t="n">
        <v>452.28</v>
      </c>
      <c r="Q171" s="32">
        <f t="shared" si="11"/>
        <v>0</v>
      </c>
      <c r="R171" s="13"/>
      <c r="S171" s="131"/>
      <c r="T171" s="13"/>
      <c r="U171" s="13"/>
      <c r="V171" s="13"/>
      <c r="W171" s="25"/>
      <c r="X171" s="26"/>
    </row>
    <row r="172" spans="1:24">
      <c r="A172" s="131" t="s">
        <v>588</v>
      </c>
      <c r="B172" s="131"/>
      <c r="C172" s="131"/>
      <c r="D172" s="117" t="s">
        <v>713</v>
      </c>
      <c r="E172" s="180"/>
      <c r="F172" s="67" t="s">
        <v>305</v>
      </c>
      <c r="G172" s="16" t="n">
        <v>410.08</v>
      </c>
      <c r="H172" s="16" t="n">
        <v>415.68</v>
      </c>
      <c r="I172" s="16" t="n">
        <v>421.28</v>
      </c>
      <c r="J172" s="16" t="n">
        <v>426.88</v>
      </c>
      <c r="K172" s="16" t="n">
        <v>432.48</v>
      </c>
      <c r="L172" s="16" t="n">
        <v>438.08</v>
      </c>
      <c r="M172" s="16" t="n">
        <v>443.68</v>
      </c>
      <c r="N172" s="16" t="n">
        <v>449.28</v>
      </c>
      <c r="O172" s="16" t="n">
        <v>454.88</v>
      </c>
      <c r="P172" s="16" t="n">
        <v>460.48</v>
      </c>
      <c r="Q172" s="32">
        <f t="shared" si="11"/>
        <v>0</v>
      </c>
      <c r="R172" s="13"/>
      <c r="S172" s="131"/>
      <c r="T172" s="13"/>
      <c r="U172" s="13"/>
      <c r="V172" s="13"/>
      <c r="W172" s="25"/>
      <c r="X172" s="26"/>
    </row>
    <row r="173" spans="1:24">
      <c r="A173" s="131" t="s">
        <v>718</v>
      </c>
      <c r="B173" s="131"/>
      <c r="C173" s="131"/>
      <c r="D173" s="117" t="s">
        <v>713</v>
      </c>
      <c r="E173" s="180"/>
      <c r="F173" s="67" t="s">
        <v>2</v>
      </c>
      <c r="G173" s="16" t="n">
        <v>417.38</v>
      </c>
      <c r="H173" s="16" t="n">
        <v>423.08</v>
      </c>
      <c r="I173" s="16" t="n">
        <v>428.78</v>
      </c>
      <c r="J173" s="16" t="n">
        <v>434.48</v>
      </c>
      <c r="K173" s="16" t="n">
        <v>440.18</v>
      </c>
      <c r="L173" s="16" t="n">
        <v>445.88</v>
      </c>
      <c r="M173" s="16" t="n">
        <v>451.58</v>
      </c>
      <c r="N173" s="16" t="n">
        <v>457.28</v>
      </c>
      <c r="O173" s="16" t="n">
        <v>462.98</v>
      </c>
      <c r="P173" s="16" t="n">
        <v>468.68</v>
      </c>
      <c r="Q173" s="32">
        <f t="shared" si="11"/>
        <v>0</v>
      </c>
      <c r="R173" s="13"/>
      <c r="S173" s="131"/>
      <c r="T173" s="13"/>
      <c r="U173" s="13"/>
      <c r="V173" s="13"/>
      <c r="W173" s="25"/>
      <c r="X173" s="26"/>
    </row>
    <row r="174" spans="1:24">
      <c r="A174" s="131" t="s">
        <v>589</v>
      </c>
      <c r="B174" s="131"/>
      <c r="C174" s="131"/>
      <c r="D174" s="117" t="s">
        <v>713</v>
      </c>
      <c r="E174" s="180"/>
      <c r="F174" s="67" t="s">
        <v>3</v>
      </c>
      <c r="G174" s="16" t="n">
        <v>424.68</v>
      </c>
      <c r="H174" s="16" t="n">
        <v>430.48</v>
      </c>
      <c r="I174" s="16" t="n">
        <v>436.28</v>
      </c>
      <c r="J174" s="16" t="n">
        <v>442.08</v>
      </c>
      <c r="K174" s="16" t="n">
        <v>447.88</v>
      </c>
      <c r="L174" s="16" t="n">
        <v>453.68</v>
      </c>
      <c r="M174" s="16" t="n">
        <v>459.48</v>
      </c>
      <c r="N174" s="16" t="n">
        <v>465.28</v>
      </c>
      <c r="O174" s="16" t="n">
        <v>471.08</v>
      </c>
      <c r="P174" s="16" t="n">
        <v>476.88</v>
      </c>
      <c r="Q174" s="32">
        <f t="shared" si="11"/>
        <v>0</v>
      </c>
      <c r="R174" s="13"/>
      <c r="S174" s="131"/>
      <c r="T174" s="13"/>
      <c r="U174" s="13"/>
      <c r="V174" s="13"/>
      <c r="W174" s="25"/>
      <c r="X174" s="26"/>
    </row>
    <row r="175" spans="1:24">
      <c r="A175" s="131" t="s">
        <v>590</v>
      </c>
      <c r="B175" s="131"/>
      <c r="C175" s="131"/>
      <c r="D175" s="117" t="s">
        <v>713</v>
      </c>
      <c r="E175" s="180"/>
      <c r="F175" s="67" t="s">
        <v>306</v>
      </c>
      <c r="G175" s="16" t="n">
        <v>431.98</v>
      </c>
      <c r="H175" s="16" t="n">
        <v>437.88</v>
      </c>
      <c r="I175" s="16" t="n">
        <v>443.78</v>
      </c>
      <c r="J175" s="16" t="n">
        <v>449.68</v>
      </c>
      <c r="K175" s="16" t="n">
        <v>455.58</v>
      </c>
      <c r="L175" s="16" t="n">
        <v>461.48</v>
      </c>
      <c r="M175" s="16" t="n">
        <v>467.38</v>
      </c>
      <c r="N175" s="16" t="n">
        <v>473.28</v>
      </c>
      <c r="O175" s="16" t="n">
        <v>479.18</v>
      </c>
      <c r="P175" s="16" t="n">
        <v>485.08</v>
      </c>
      <c r="Q175" s="32">
        <f t="shared" si="11"/>
        <v>0</v>
      </c>
      <c r="R175" s="13"/>
      <c r="S175" s="131"/>
      <c r="T175" s="13"/>
      <c r="U175" s="13"/>
      <c r="V175" s="13"/>
      <c r="W175" s="25"/>
      <c r="X175" s="26"/>
    </row>
    <row r="176" spans="1:24">
      <c r="A176" s="131" t="s">
        <v>719</v>
      </c>
      <c r="B176" s="131"/>
      <c r="C176" s="131"/>
      <c r="D176" s="117" t="s">
        <v>713</v>
      </c>
      <c r="E176" s="180"/>
      <c r="F176" s="67" t="s">
        <v>307</v>
      </c>
      <c r="G176" s="16" t="n">
        <v>439.28</v>
      </c>
      <c r="H176" s="16" t="n">
        <v>445.28</v>
      </c>
      <c r="I176" s="16" t="n">
        <v>451.28</v>
      </c>
      <c r="J176" s="16" t="n">
        <v>457.28</v>
      </c>
      <c r="K176" s="16" t="n">
        <v>463.28</v>
      </c>
      <c r="L176" s="16" t="n">
        <v>469.28</v>
      </c>
      <c r="M176" s="16" t="n">
        <v>475.28</v>
      </c>
      <c r="N176" s="16" t="n">
        <v>481.28</v>
      </c>
      <c r="O176" s="16" t="n">
        <v>487.28</v>
      </c>
      <c r="P176" s="16" t="n">
        <v>493.28</v>
      </c>
      <c r="Q176" s="32">
        <f t="shared" si="11"/>
        <v>0</v>
      </c>
      <c r="R176" s="13"/>
      <c r="S176" s="131"/>
      <c r="T176" s="13"/>
      <c r="U176" s="13"/>
      <c r="V176" s="13"/>
      <c r="W176" s="25"/>
      <c r="X176" s="26"/>
    </row>
    <row r="177" spans="1:24">
      <c r="A177" s="131" t="s">
        <v>591</v>
      </c>
      <c r="B177" s="131"/>
      <c r="C177" s="131"/>
      <c r="D177" s="117" t="s">
        <v>713</v>
      </c>
      <c r="E177" s="67"/>
      <c r="F177" s="67" t="s">
        <v>283</v>
      </c>
      <c r="G177" s="17">
        <f>SUM(G187:G198)</f>
        <v>0</v>
      </c>
      <c r="H177" s="17">
        <f t="shared" ref="H177:P177" si="13">SUM(H187:H198)</f>
        <v>0</v>
      </c>
      <c r="I177" s="17">
        <f t="shared" si="13"/>
        <v>0</v>
      </c>
      <c r="J177" s="17">
        <f t="shared" si="13"/>
        <v>0</v>
      </c>
      <c r="K177" s="17">
        <f t="shared" si="13"/>
        <v>0</v>
      </c>
      <c r="L177" s="17">
        <f t="shared" si="13"/>
        <v>0</v>
      </c>
      <c r="M177" s="17">
        <f t="shared" si="13"/>
        <v>0</v>
      </c>
      <c r="N177" s="17">
        <f t="shared" si="13"/>
        <v>0</v>
      </c>
      <c r="O177" s="17">
        <f t="shared" si="13"/>
        <v>0</v>
      </c>
      <c r="P177" s="17">
        <f t="shared" si="13"/>
        <v>0</v>
      </c>
      <c r="Q177" s="32">
        <f t="shared" si="11"/>
        <v>0</v>
      </c>
      <c r="R177" s="13"/>
      <c r="S177" s="131"/>
      <c r="T177" s="13"/>
      <c r="U177" s="13"/>
      <c r="V177" s="13"/>
      <c r="W177" s="25"/>
      <c r="X177" s="26"/>
    </row>
    <row r="178" spans="1:24" ht="15" hidden="1" customHeight="1">
      <c r="A178" s="131"/>
      <c r="B178" s="131"/>
      <c r="C178" s="131" t="s">
        <v>971</v>
      </c>
      <c r="D178" s="13"/>
      <c r="E178" s="13"/>
      <c r="F178" s="13"/>
      <c r="G178" s="13"/>
      <c r="H178" s="13"/>
      <c r="I178" s="13"/>
      <c r="J178" s="13"/>
      <c r="K178" s="13"/>
      <c r="L178" s="13"/>
      <c r="M178" s="13"/>
      <c r="N178" s="13"/>
      <c r="O178" s="13"/>
      <c r="P178" s="13"/>
      <c r="Q178" s="13"/>
      <c r="R178" s="13"/>
      <c r="S178" s="131"/>
      <c r="T178" s="13"/>
      <c r="U178" s="13"/>
      <c r="V178" s="13"/>
      <c r="W178" s="25"/>
      <c r="X178" s="26"/>
    </row>
    <row r="179" spans="1:24" ht="15" hidden="1" customHeight="1">
      <c r="A179" s="131"/>
      <c r="B179" s="131"/>
      <c r="C179" s="131" t="s">
        <v>974</v>
      </c>
      <c r="D179" s="131"/>
      <c r="E179" s="131"/>
      <c r="F179" s="131"/>
      <c r="G179" s="131"/>
      <c r="H179" s="131"/>
      <c r="I179" s="131"/>
      <c r="J179" s="131"/>
      <c r="K179" s="131"/>
      <c r="L179" s="131"/>
      <c r="M179" s="131"/>
      <c r="N179" s="131"/>
      <c r="O179" s="131"/>
      <c r="P179" s="131"/>
      <c r="Q179" s="131"/>
      <c r="R179" s="131"/>
      <c r="S179" s="131" t="s">
        <v>975</v>
      </c>
      <c r="T179" s="13"/>
      <c r="U179" s="13"/>
      <c r="V179" s="13"/>
      <c r="W179" s="25"/>
      <c r="X179" s="26"/>
    </row>
    <row r="180" spans="1:24" ht="15" hidden="1" customHeight="1">
      <c r="A180" s="13"/>
      <c r="B180" s="13"/>
      <c r="C180" s="13"/>
      <c r="D180" s="13"/>
      <c r="E180" s="13"/>
      <c r="F180" s="13"/>
      <c r="G180" s="13"/>
      <c r="H180" s="13"/>
      <c r="I180" s="13"/>
      <c r="J180" s="13"/>
      <c r="K180" s="13"/>
      <c r="L180" s="13"/>
      <c r="M180" s="13"/>
      <c r="N180" s="13"/>
      <c r="O180" s="13"/>
      <c r="P180" s="13"/>
      <c r="Q180" s="13"/>
      <c r="R180" s="13"/>
      <c r="S180" s="13"/>
      <c r="T180" s="25"/>
      <c r="U180" s="26"/>
    </row>
    <row r="181" spans="1:24" ht="15" hidden="1" customHeight="1">
      <c r="A181" s="131"/>
      <c r="B181" s="131"/>
      <c r="C181" s="131" t="s">
        <v>4</v>
      </c>
      <c r="D181" s="131"/>
      <c r="E181" s="131"/>
      <c r="F181" s="131"/>
      <c r="G181" s="131"/>
      <c r="H181" s="131"/>
      <c r="I181" s="131"/>
      <c r="J181" s="131"/>
      <c r="K181" s="131"/>
      <c r="L181" s="131"/>
      <c r="M181" s="131"/>
      <c r="N181" s="131"/>
      <c r="O181" s="131"/>
      <c r="P181" s="131"/>
      <c r="Q181" s="131"/>
      <c r="R181" s="131"/>
      <c r="S181" s="131"/>
      <c r="T181" s="13"/>
      <c r="U181" s="13"/>
      <c r="V181" s="13"/>
      <c r="W181" s="25"/>
      <c r="X181" s="26"/>
    </row>
    <row r="182" spans="1:24" ht="15" hidden="1" customHeight="1">
      <c r="A182" s="131"/>
      <c r="B182" s="131"/>
      <c r="C182" s="131"/>
      <c r="D182" s="131"/>
      <c r="E182" s="131"/>
      <c r="F182" s="131"/>
      <c r="G182" s="131"/>
      <c r="H182" s="131"/>
      <c r="I182" s="131"/>
      <c r="J182" s="131"/>
      <c r="K182" s="131"/>
      <c r="L182" s="131"/>
      <c r="M182" s="131"/>
      <c r="N182" s="131"/>
      <c r="O182" s="131"/>
      <c r="P182" s="131"/>
      <c r="Q182" s="131"/>
      <c r="R182" s="131"/>
      <c r="S182" s="131"/>
      <c r="T182" s="13"/>
      <c r="U182" s="13"/>
      <c r="V182" s="13"/>
      <c r="W182" s="25"/>
      <c r="X182" s="26"/>
    </row>
    <row r="183" spans="1:24" ht="15" hidden="1" customHeight="1">
      <c r="A183" s="131"/>
      <c r="B183" s="131"/>
      <c r="C183" s="131"/>
      <c r="D183" s="131" t="s">
        <v>327</v>
      </c>
      <c r="E183" s="131"/>
      <c r="F183" s="131" t="s">
        <v>352</v>
      </c>
      <c r="G183" s="131" t="s">
        <v>234</v>
      </c>
      <c r="H183" s="131" t="s">
        <v>235</v>
      </c>
      <c r="I183" s="131" t="s">
        <v>236</v>
      </c>
      <c r="J183" s="131" t="s">
        <v>237</v>
      </c>
      <c r="K183" s="131" t="s">
        <v>238</v>
      </c>
      <c r="L183" s="131" t="s">
        <v>239</v>
      </c>
      <c r="M183" s="131" t="s">
        <v>240</v>
      </c>
      <c r="N183" s="131" t="s">
        <v>241</v>
      </c>
      <c r="O183" s="131" t="s">
        <v>243</v>
      </c>
      <c r="P183" s="131" t="s">
        <v>244</v>
      </c>
      <c r="Q183" s="131" t="s">
        <v>245</v>
      </c>
      <c r="R183" s="131"/>
      <c r="S183" s="131"/>
      <c r="T183" s="13"/>
      <c r="U183" s="13"/>
      <c r="V183" s="13"/>
      <c r="W183" s="25"/>
      <c r="X183" s="26"/>
    </row>
    <row r="184" spans="1:24" ht="15" hidden="1" customHeight="1">
      <c r="A184" s="131"/>
      <c r="B184" s="131"/>
      <c r="C184" s="131" t="s">
        <v>972</v>
      </c>
      <c r="D184" s="131" t="s">
        <v>284</v>
      </c>
      <c r="E184" s="131" t="s">
        <v>976</v>
      </c>
      <c r="F184" s="131" t="s">
        <v>284</v>
      </c>
      <c r="G184" s="131"/>
      <c r="H184" s="131"/>
      <c r="I184" s="131"/>
      <c r="J184" s="131"/>
      <c r="K184" s="131"/>
      <c r="L184" s="131"/>
      <c r="M184" s="131"/>
      <c r="N184" s="131"/>
      <c r="O184" s="131"/>
      <c r="P184" s="131"/>
      <c r="Q184" s="131"/>
      <c r="R184" s="131" t="s">
        <v>971</v>
      </c>
      <c r="S184" s="131" t="s">
        <v>973</v>
      </c>
      <c r="T184" s="13"/>
      <c r="U184" s="13"/>
      <c r="V184" s="13"/>
      <c r="W184" s="25"/>
      <c r="X184" s="26"/>
    </row>
    <row r="185" spans="1:24" ht="15" hidden="1" customHeight="1">
      <c r="A185" s="131"/>
      <c r="B185" s="131"/>
      <c r="C185" s="131" t="s">
        <v>268</v>
      </c>
      <c r="D185" s="13"/>
      <c r="E185" s="13"/>
      <c r="F185" s="18" t="s">
        <v>267</v>
      </c>
      <c r="G185" s="19" t="s">
        <v>799</v>
      </c>
      <c r="H185" s="19" t="s">
        <v>799</v>
      </c>
      <c r="I185" s="19" t="s">
        <v>799</v>
      </c>
      <c r="J185" s="19" t="s">
        <v>799</v>
      </c>
      <c r="K185" s="19" t="s">
        <v>799</v>
      </c>
      <c r="L185" s="19" t="s">
        <v>799</v>
      </c>
      <c r="M185" s="19" t="s">
        <v>799</v>
      </c>
      <c r="N185" s="19" t="s">
        <v>799</v>
      </c>
      <c r="O185" s="19" t="s">
        <v>799</v>
      </c>
      <c r="P185" s="19" t="s">
        <v>799</v>
      </c>
      <c r="Q185" s="19" t="s">
        <v>799</v>
      </c>
      <c r="R185" s="13"/>
      <c r="S185" s="131"/>
      <c r="T185" s="13"/>
      <c r="U185" s="13"/>
      <c r="V185" s="13"/>
      <c r="W185" s="25"/>
      <c r="X185" s="26"/>
    </row>
    <row r="186" spans="1:24" ht="15" hidden="1" customHeight="1">
      <c r="A186" s="131"/>
      <c r="B186" s="131"/>
      <c r="C186" s="131" t="s">
        <v>971</v>
      </c>
      <c r="D186" s="13"/>
      <c r="E186" s="13"/>
      <c r="F186" s="13"/>
      <c r="G186" s="13"/>
      <c r="H186" s="13"/>
      <c r="I186" s="13"/>
      <c r="J186" s="13"/>
      <c r="K186" s="13"/>
      <c r="L186" s="13"/>
      <c r="M186" s="13"/>
      <c r="N186" s="13"/>
      <c r="O186" s="13"/>
      <c r="P186" s="13"/>
      <c r="Q186" s="13"/>
      <c r="R186" s="13"/>
      <c r="S186" s="131"/>
      <c r="T186" s="13"/>
      <c r="U186" s="13"/>
      <c r="V186" s="13"/>
      <c r="W186" s="25"/>
      <c r="X186" s="26"/>
    </row>
    <row r="187" spans="1:24">
      <c r="A187" s="131" t="s">
        <v>591</v>
      </c>
      <c r="B187" s="131"/>
      <c r="C187" s="136"/>
      <c r="D187" s="117" t="s">
        <v>713</v>
      </c>
      <c r="E187" s="11"/>
      <c r="F187" s="20" t="s">
        <v>1355</v>
      </c>
      <c r="G187" s="16" t="n">
        <v>402.78</v>
      </c>
      <c r="H187" s="16" t="n">
        <v>408.28</v>
      </c>
      <c r="I187" s="16" t="n">
        <v>413.78</v>
      </c>
      <c r="J187" s="16" t="n">
        <v>419.28</v>
      </c>
      <c r="K187" s="16" t="n">
        <v>424.78</v>
      </c>
      <c r="L187" s="16" t="n">
        <v>430.28</v>
      </c>
      <c r="M187" s="16" t="n">
        <v>435.78</v>
      </c>
      <c r="N187" s="16" t="n">
        <v>441.28</v>
      </c>
      <c r="O187" s="16" t="n">
        <v>446.78</v>
      </c>
      <c r="P187" s="16" t="n">
        <v>452.28</v>
      </c>
      <c r="Q187" s="32">
        <f>G187+H187+I187+J187+K187+L187+M187+N187+O187+P187</f>
        <v>0</v>
      </c>
      <c r="R187" s="13"/>
      <c r="S187" s="131"/>
      <c r="T187" s="13"/>
      <c r="U187" s="13"/>
      <c r="V187" s="13"/>
      <c r="W187" s="25"/>
      <c r="X187" s="26"/>
    </row>
    <row r="188" ht="15.0" customHeight="true" hidden="false">
      <c r="A188" s="131" t="s">
        <v>591</v>
      </c>
      <c r="B188" s="131"/>
      <c r="C188" s="136"/>
      <c r="D188" s="117" t="s">
        <v>713</v>
      </c>
      <c r="E188" s="11"/>
      <c r="F188" s="20" t="s">
        <v>1345</v>
      </c>
      <c r="G188" s="16" t="n">
        <v>410.08</v>
      </c>
      <c r="H188" s="16" t="n">
        <v>415.68</v>
      </c>
      <c r="I188" s="16" t="n">
        <v>421.28</v>
      </c>
      <c r="J188" s="16" t="n">
        <v>426.88</v>
      </c>
      <c r="K188" s="16" t="n">
        <v>432.48</v>
      </c>
      <c r="L188" s="16" t="n">
        <v>438.08</v>
      </c>
      <c r="M188" s="16" t="n">
        <v>443.68</v>
      </c>
      <c r="N188" s="16" t="n">
        <v>449.28</v>
      </c>
      <c r="O188" s="16" t="n">
        <v>454.88</v>
      </c>
      <c r="P188" s="16" t="n">
        <v>460.48</v>
      </c>
      <c r="Q188" s="32">
        <f>G188+H188+I188+J188+K188+L188+M188+N188+O188+P188</f>
      </c>
      <c r="R188" s="13"/>
      <c r="S188" s="131"/>
      <c r="T188" s="13"/>
      <c r="U188" s="13"/>
      <c r="V188" s="13"/>
      <c r="W188" s="25"/>
      <c r="X188" s="26"/>
    </row>
    <row r="189" ht="15.0" customHeight="true" hidden="false">
      <c r="A189" s="131" t="s">
        <v>591</v>
      </c>
      <c r="B189" s="131"/>
      <c r="C189" s="136"/>
      <c r="D189" s="117" t="s">
        <v>713</v>
      </c>
      <c r="E189" s="11"/>
      <c r="F189" s="20" t="s">
        <v>1346</v>
      </c>
      <c r="G189" s="16" t="n">
        <v>417.38</v>
      </c>
      <c r="H189" s="16" t="n">
        <v>423.08</v>
      </c>
      <c r="I189" s="16" t="n">
        <v>428.78</v>
      </c>
      <c r="J189" s="16" t="n">
        <v>434.48</v>
      </c>
      <c r="K189" s="16" t="n">
        <v>440.18</v>
      </c>
      <c r="L189" s="16" t="n">
        <v>445.88</v>
      </c>
      <c r="M189" s="16" t="n">
        <v>451.58</v>
      </c>
      <c r="N189" s="16" t="n">
        <v>457.28</v>
      </c>
      <c r="O189" s="16" t="n">
        <v>462.98</v>
      </c>
      <c r="P189" s="16" t="n">
        <v>468.68</v>
      </c>
      <c r="Q189" s="32">
        <f>G189+H189+I189+J189+K189+L189+M189+N189+O189+P189</f>
      </c>
      <c r="R189" s="13"/>
      <c r="S189" s="131"/>
      <c r="T189" s="13"/>
      <c r="U189" s="13"/>
      <c r="V189" s="13"/>
      <c r="W189" s="25"/>
      <c r="X189" s="26"/>
    </row>
    <row r="190" ht="15.0" customHeight="true" hidden="false">
      <c r="A190" s="131" t="s">
        <v>591</v>
      </c>
      <c r="B190" s="131"/>
      <c r="C190" s="136"/>
      <c r="D190" s="117" t="s">
        <v>713</v>
      </c>
      <c r="E190" s="11"/>
      <c r="F190" s="20" t="s">
        <v>1347</v>
      </c>
      <c r="G190" s="16" t="n">
        <v>424.68</v>
      </c>
      <c r="H190" s="16" t="n">
        <v>430.48</v>
      </c>
      <c r="I190" s="16" t="n">
        <v>436.28</v>
      </c>
      <c r="J190" s="16" t="n">
        <v>442.08</v>
      </c>
      <c r="K190" s="16" t="n">
        <v>447.88</v>
      </c>
      <c r="L190" s="16" t="n">
        <v>453.68</v>
      </c>
      <c r="M190" s="16" t="n">
        <v>459.48</v>
      </c>
      <c r="N190" s="16" t="n">
        <v>465.28</v>
      </c>
      <c r="O190" s="16" t="n">
        <v>471.08</v>
      </c>
      <c r="P190" s="16" t="n">
        <v>476.88</v>
      </c>
      <c r="Q190" s="32">
        <f>G190+H190+I190+J190+K190+L190+M190+N190+O190+P190</f>
      </c>
      <c r="R190" s="13"/>
      <c r="S190" s="131"/>
      <c r="T190" s="13"/>
      <c r="U190" s="13"/>
      <c r="V190" s="13"/>
      <c r="W190" s="25"/>
      <c r="X190" s="26"/>
    </row>
    <row r="191" ht="15.0" customHeight="true" hidden="false">
      <c r="A191" s="131" t="s">
        <v>591</v>
      </c>
      <c r="B191" s="131"/>
      <c r="C191" s="136"/>
      <c r="D191" s="117" t="s">
        <v>713</v>
      </c>
      <c r="E191" s="11"/>
      <c r="F191" s="20" t="s">
        <v>1348</v>
      </c>
      <c r="G191" s="16" t="n">
        <v>431.98</v>
      </c>
      <c r="H191" s="16" t="n">
        <v>437.88</v>
      </c>
      <c r="I191" s="16" t="n">
        <v>443.78</v>
      </c>
      <c r="J191" s="16" t="n">
        <v>449.68</v>
      </c>
      <c r="K191" s="16" t="n">
        <v>455.58</v>
      </c>
      <c r="L191" s="16" t="n">
        <v>461.48</v>
      </c>
      <c r="M191" s="16" t="n">
        <v>467.38</v>
      </c>
      <c r="N191" s="16" t="n">
        <v>473.28</v>
      </c>
      <c r="O191" s="16" t="n">
        <v>479.18</v>
      </c>
      <c r="P191" s="16" t="n">
        <v>485.08</v>
      </c>
      <c r="Q191" s="32">
        <f>G191+H191+I191+J191+K191+L191+M191+N191+O191+P191</f>
      </c>
      <c r="R191" s="13"/>
      <c r="S191" s="131"/>
      <c r="T191" s="13"/>
      <c r="U191" s="13"/>
      <c r="V191" s="13"/>
      <c r="W191" s="25"/>
      <c r="X191" s="26"/>
    </row>
    <row r="192" ht="15.0" customHeight="true" hidden="false">
      <c r="A192" s="131" t="s">
        <v>591</v>
      </c>
      <c r="B192" s="131"/>
      <c r="C192" s="136"/>
      <c r="D192" s="117" t="s">
        <v>713</v>
      </c>
      <c r="E192" s="11"/>
      <c r="F192" s="20" t="s">
        <v>1349</v>
      </c>
      <c r="G192" s="16" t="n">
        <v>439.28</v>
      </c>
      <c r="H192" s="16" t="n">
        <v>445.28</v>
      </c>
      <c r="I192" s="16" t="n">
        <v>451.28</v>
      </c>
      <c r="J192" s="16" t="n">
        <v>457.28</v>
      </c>
      <c r="K192" s="16" t="n">
        <v>463.28</v>
      </c>
      <c r="L192" s="16" t="n">
        <v>469.28</v>
      </c>
      <c r="M192" s="16" t="n">
        <v>475.28</v>
      </c>
      <c r="N192" s="16" t="n">
        <v>481.28</v>
      </c>
      <c r="O192" s="16" t="n">
        <v>487.28</v>
      </c>
      <c r="P192" s="16" t="n">
        <v>493.28</v>
      </c>
      <c r="Q192" s="32">
        <f>G192+H192+I192+J192+K192+L192+M192+N192+O192+P192</f>
      </c>
      <c r="R192" s="13"/>
      <c r="S192" s="131"/>
      <c r="T192" s="13"/>
      <c r="U192" s="13"/>
      <c r="V192" s="13"/>
      <c r="W192" s="25"/>
      <c r="X192" s="26"/>
    </row>
    <row r="193" ht="15.0" customHeight="true" hidden="false">
      <c r="A193" s="131" t="s">
        <v>591</v>
      </c>
      <c r="B193" s="131"/>
      <c r="C193" s="136"/>
      <c r="D193" s="117" t="s">
        <v>713</v>
      </c>
      <c r="E193" s="11"/>
      <c r="F193" s="20" t="s">
        <v>1350</v>
      </c>
      <c r="G193" s="16" t="n">
        <v>446.58</v>
      </c>
      <c r="H193" s="16" t="n">
        <v>452.68</v>
      </c>
      <c r="I193" s="16" t="n">
        <v>458.78</v>
      </c>
      <c r="J193" s="16" t="n">
        <v>464.88</v>
      </c>
      <c r="K193" s="16" t="n">
        <v>470.98</v>
      </c>
      <c r="L193" s="16" t="n">
        <v>477.08</v>
      </c>
      <c r="M193" s="16" t="n">
        <v>483.18</v>
      </c>
      <c r="N193" s="16" t="n">
        <v>489.28</v>
      </c>
      <c r="O193" s="16" t="n">
        <v>495.38</v>
      </c>
      <c r="P193" s="16" t="n">
        <v>501.48</v>
      </c>
      <c r="Q193" s="32">
        <f>G193+H193+I193+J193+K193+L193+M193+N193+O193+P193</f>
      </c>
      <c r="R193" s="13"/>
      <c r="S193" s="131"/>
      <c r="T193" s="13"/>
      <c r="U193" s="13"/>
      <c r="V193" s="13"/>
      <c r="W193" s="25"/>
      <c r="X193" s="26"/>
    </row>
    <row r="194" ht="15.0" customHeight="true" hidden="false">
      <c r="A194" s="131" t="s">
        <v>591</v>
      </c>
      <c r="B194" s="131"/>
      <c r="C194" s="136"/>
      <c r="D194" s="117" t="s">
        <v>713</v>
      </c>
      <c r="E194" s="11"/>
      <c r="F194" s="20" t="s">
        <v>1351</v>
      </c>
      <c r="G194" s="16" t="n">
        <v>453.88</v>
      </c>
      <c r="H194" s="16" t="n">
        <v>460.08</v>
      </c>
      <c r="I194" s="16" t="n">
        <v>466.28</v>
      </c>
      <c r="J194" s="16" t="n">
        <v>472.48</v>
      </c>
      <c r="K194" s="16" t="n">
        <v>478.68</v>
      </c>
      <c r="L194" s="16" t="n">
        <v>484.88</v>
      </c>
      <c r="M194" s="16" t="n">
        <v>491.08</v>
      </c>
      <c r="N194" s="16" t="n">
        <v>497.28</v>
      </c>
      <c r="O194" s="16" t="n">
        <v>503.48</v>
      </c>
      <c r="P194" s="16" t="n">
        <v>509.68</v>
      </c>
      <c r="Q194" s="32">
        <f>G194+H194+I194+J194+K194+L194+M194+N194+O194+P194</f>
      </c>
      <c r="R194" s="13"/>
      <c r="S194" s="131"/>
      <c r="T194" s="13"/>
      <c r="U194" s="13"/>
      <c r="V194" s="13"/>
      <c r="W194" s="25"/>
      <c r="X194" s="26"/>
    </row>
    <row r="195" ht="15.0" customHeight="true" hidden="false">
      <c r="A195" s="131" t="s">
        <v>591</v>
      </c>
      <c r="B195" s="131"/>
      <c r="C195" s="136"/>
      <c r="D195" s="117" t="s">
        <v>713</v>
      </c>
      <c r="E195" s="11"/>
      <c r="F195" s="20" t="s">
        <v>1352</v>
      </c>
      <c r="G195" s="16" t="n">
        <v>461.18</v>
      </c>
      <c r="H195" s="16" t="n">
        <v>467.48</v>
      </c>
      <c r="I195" s="16" t="n">
        <v>473.78</v>
      </c>
      <c r="J195" s="16" t="n">
        <v>480.08</v>
      </c>
      <c r="K195" s="16" t="n">
        <v>486.38</v>
      </c>
      <c r="L195" s="16" t="n">
        <v>492.68</v>
      </c>
      <c r="M195" s="16" t="n">
        <v>498.98</v>
      </c>
      <c r="N195" s="16" t="n">
        <v>505.28</v>
      </c>
      <c r="O195" s="16" t="n">
        <v>511.58</v>
      </c>
      <c r="P195" s="16" t="n">
        <v>517.88</v>
      </c>
      <c r="Q195" s="32">
        <f>G195+H195+I195+J195+K195+L195+M195+N195+O195+P195</f>
      </c>
      <c r="R195" s="13"/>
      <c r="S195" s="131"/>
      <c r="T195" s="13"/>
      <c r="U195" s="13"/>
      <c r="V195" s="13"/>
      <c r="W195" s="25"/>
      <c r="X195" s="26"/>
    </row>
    <row r="196" ht="15.0" customHeight="true" hidden="false">
      <c r="A196" s="131" t="s">
        <v>591</v>
      </c>
      <c r="B196" s="131"/>
      <c r="C196" s="136"/>
      <c r="D196" s="117" t="s">
        <v>713</v>
      </c>
      <c r="E196" s="11"/>
      <c r="F196" s="20" t="s">
        <v>1353</v>
      </c>
      <c r="G196" s="16" t="n">
        <v>5.46</v>
      </c>
      <c r="H196" s="16" t="n">
        <v>8.97</v>
      </c>
      <c r="I196" s="16" t="n">
        <v>12.49</v>
      </c>
      <c r="J196" s="16" t="n">
        <v>16.01</v>
      </c>
      <c r="K196" s="16" t="n">
        <v>19.53</v>
      </c>
      <c r="L196" s="16" t="n">
        <v>23.05</v>
      </c>
      <c r="M196" s="16" t="n">
        <v>26.56</v>
      </c>
      <c r="N196" s="16" t="n">
        <v>30.08</v>
      </c>
      <c r="O196" s="16" t="n">
        <v>33.6</v>
      </c>
      <c r="P196" s="16" t="n">
        <v>37.12</v>
      </c>
      <c r="Q196" s="32">
        <f>G196+H196+I196+J196+K196+L196+M196+N196+O196+P196</f>
      </c>
      <c r="R196" s="13"/>
      <c r="S196" s="131"/>
      <c r="T196" s="13"/>
      <c r="U196" s="13"/>
      <c r="V196" s="13"/>
      <c r="W196" s="25"/>
      <c r="X196" s="26"/>
    </row>
    <row r="197" ht="15.0" customHeight="true" hidden="false">
      <c r="A197" s="131" t="s">
        <v>591</v>
      </c>
      <c r="B197" s="131"/>
      <c r="C197" s="136"/>
      <c r="D197" s="117" t="s">
        <v>713</v>
      </c>
      <c r="E197" s="11"/>
      <c r="F197" s="20" t="s">
        <v>1354</v>
      </c>
      <c r="G197" s="16" t="n">
        <v>468.48</v>
      </c>
      <c r="H197" s="16" t="n">
        <v>474.88</v>
      </c>
      <c r="I197" s="16" t="n">
        <v>481.28</v>
      </c>
      <c r="J197" s="16" t="n">
        <v>487.68</v>
      </c>
      <c r="K197" s="16" t="n">
        <v>494.08</v>
      </c>
      <c r="L197" s="16" t="n">
        <v>500.48</v>
      </c>
      <c r="M197" s="16" t="n">
        <v>506.88</v>
      </c>
      <c r="N197" s="16" t="n">
        <v>513.28</v>
      </c>
      <c r="O197" s="16" t="n">
        <v>519.68</v>
      </c>
      <c r="P197" s="16" t="n">
        <v>526.08</v>
      </c>
      <c r="Q197" s="32">
        <f>G197+H197+I197+J197+K197+L197+M197+N197+O197+P197</f>
      </c>
      <c r="R197" s="13"/>
      <c r="S197" s="131"/>
      <c r="T197" s="13"/>
      <c r="U197" s="13"/>
      <c r="V197" s="13"/>
      <c r="W197" s="25"/>
      <c r="X197" s="26"/>
    </row>
    <row r="198" spans="1:24" ht="15" customHeight="1">
      <c r="A198" s="131"/>
      <c r="B198" s="131"/>
      <c r="C198" s="131" t="s">
        <v>971</v>
      </c>
      <c r="D198" s="13"/>
      <c r="E198" s="157" t="s">
        <v>559</v>
      </c>
      <c r="F198" s="158"/>
      <c r="G198" s="158"/>
      <c r="H198" s="158"/>
      <c r="I198" s="158"/>
      <c r="J198" s="158"/>
      <c r="K198" s="158"/>
      <c r="L198" s="158"/>
      <c r="M198" s="158"/>
      <c r="N198" s="158"/>
      <c r="O198" s="158"/>
      <c r="P198" s="158"/>
      <c r="Q198" s="159"/>
      <c r="R198" s="13"/>
      <c r="S198" s="131"/>
      <c r="T198" s="13"/>
      <c r="U198" s="13"/>
      <c r="V198" s="13"/>
      <c r="W198" s="25"/>
      <c r="X198" s="26"/>
    </row>
    <row r="199" spans="1:24" ht="15" hidden="1" customHeight="1">
      <c r="A199" s="131"/>
      <c r="B199" s="131"/>
      <c r="C199" s="131" t="s">
        <v>974</v>
      </c>
      <c r="D199" s="131"/>
      <c r="E199" s="131"/>
      <c r="F199" s="131"/>
      <c r="G199" s="131"/>
      <c r="H199" s="131"/>
      <c r="I199" s="131"/>
      <c r="J199" s="131"/>
      <c r="K199" s="131"/>
      <c r="L199" s="131"/>
      <c r="M199" s="131"/>
      <c r="N199" s="131"/>
      <c r="O199" s="131"/>
      <c r="P199" s="131"/>
      <c r="Q199" s="131"/>
      <c r="R199" s="131"/>
      <c r="S199" s="131" t="s">
        <v>975</v>
      </c>
      <c r="T199" s="13"/>
      <c r="U199" s="13"/>
      <c r="V199" s="13"/>
      <c r="W199" s="25"/>
      <c r="X199" s="26"/>
    </row>
    <row r="200" spans="1:24" ht="15" hidden="1" customHeight="1">
      <c r="A200" s="13"/>
      <c r="B200" s="13"/>
      <c r="C200" s="13"/>
      <c r="D200" s="13"/>
      <c r="E200" s="13"/>
      <c r="F200" s="13"/>
      <c r="G200" s="13"/>
      <c r="H200" s="13"/>
      <c r="I200" s="13"/>
      <c r="J200" s="13"/>
      <c r="K200" s="13"/>
      <c r="L200" s="13"/>
      <c r="M200" s="13"/>
      <c r="N200" s="13"/>
      <c r="O200" s="13"/>
      <c r="P200" s="13"/>
      <c r="Q200" s="13"/>
      <c r="R200" s="13"/>
      <c r="S200" s="13"/>
      <c r="T200" s="25"/>
      <c r="U200" s="26"/>
    </row>
    <row r="201" spans="1:24" ht="15" hidden="1" customHeight="1">
      <c r="A201" s="131"/>
      <c r="B201" s="131"/>
      <c r="C201" s="131" t="s">
        <v>353</v>
      </c>
      <c r="D201" s="131"/>
      <c r="E201" s="131"/>
      <c r="F201" s="131"/>
      <c r="G201" s="131"/>
      <c r="H201" s="131"/>
      <c r="I201" s="131"/>
      <c r="J201" s="131"/>
      <c r="K201" s="131"/>
      <c r="L201" s="131"/>
      <c r="M201" s="131"/>
      <c r="N201" s="131"/>
      <c r="O201" s="131"/>
      <c r="P201" s="131"/>
      <c r="Q201" s="131"/>
      <c r="R201" s="131"/>
      <c r="S201" s="131"/>
      <c r="T201" s="13"/>
      <c r="U201" s="13"/>
      <c r="V201" s="13"/>
      <c r="W201" s="25"/>
      <c r="X201" s="26"/>
    </row>
    <row r="202" spans="1:24" ht="15" hidden="1" customHeight="1">
      <c r="A202" s="131"/>
      <c r="B202" s="131"/>
      <c r="C202" s="131"/>
      <c r="D202" s="131"/>
      <c r="E202" s="131"/>
      <c r="F202" s="131"/>
      <c r="G202" s="131"/>
      <c r="H202" s="131"/>
      <c r="I202" s="131"/>
      <c r="J202" s="131"/>
      <c r="K202" s="131"/>
      <c r="L202" s="131"/>
      <c r="M202" s="131"/>
      <c r="N202" s="131"/>
      <c r="O202" s="131"/>
      <c r="P202" s="131"/>
      <c r="Q202" s="131"/>
      <c r="R202" s="131"/>
      <c r="S202" s="131"/>
      <c r="T202" s="13"/>
      <c r="U202" s="13"/>
      <c r="V202" s="13"/>
      <c r="W202" s="25"/>
      <c r="X202" s="26"/>
    </row>
    <row r="203" spans="1:24" ht="15" hidden="1" customHeight="1">
      <c r="A203" s="131"/>
      <c r="B203" s="131"/>
      <c r="C203" s="131"/>
      <c r="D203" s="131" t="s">
        <v>327</v>
      </c>
      <c r="E203" s="131"/>
      <c r="F203" s="131"/>
      <c r="G203" s="131" t="s">
        <v>234</v>
      </c>
      <c r="H203" s="131" t="s">
        <v>235</v>
      </c>
      <c r="I203" s="131" t="s">
        <v>236</v>
      </c>
      <c r="J203" s="131" t="s">
        <v>237</v>
      </c>
      <c r="K203" s="131" t="s">
        <v>238</v>
      </c>
      <c r="L203" s="131" t="s">
        <v>239</v>
      </c>
      <c r="M203" s="131" t="s">
        <v>240</v>
      </c>
      <c r="N203" s="131" t="s">
        <v>241</v>
      </c>
      <c r="O203" s="131" t="s">
        <v>243</v>
      </c>
      <c r="P203" s="131" t="s">
        <v>244</v>
      </c>
      <c r="Q203" s="131" t="s">
        <v>245</v>
      </c>
      <c r="R203" s="131"/>
      <c r="S203" s="131"/>
      <c r="T203" s="13"/>
      <c r="U203" s="13"/>
      <c r="V203" s="13"/>
      <c r="W203" s="25"/>
      <c r="X203" s="26"/>
    </row>
    <row r="204" spans="1:24" ht="15" hidden="1" customHeight="1">
      <c r="A204" s="131"/>
      <c r="B204" s="131"/>
      <c r="C204" s="131" t="s">
        <v>972</v>
      </c>
      <c r="D204" s="131" t="s">
        <v>284</v>
      </c>
      <c r="E204" s="131" t="s">
        <v>976</v>
      </c>
      <c r="F204" s="131" t="s">
        <v>976</v>
      </c>
      <c r="G204" s="131"/>
      <c r="H204" s="131"/>
      <c r="I204" s="131"/>
      <c r="J204" s="131"/>
      <c r="K204" s="131"/>
      <c r="L204" s="131"/>
      <c r="M204" s="131"/>
      <c r="N204" s="131"/>
      <c r="O204" s="131"/>
      <c r="P204" s="131"/>
      <c r="Q204" s="131"/>
      <c r="R204" s="131" t="s">
        <v>971</v>
      </c>
      <c r="S204" s="131" t="s">
        <v>973</v>
      </c>
      <c r="T204" s="13"/>
      <c r="U204" s="13"/>
      <c r="V204" s="13"/>
      <c r="W204" s="25"/>
      <c r="X204" s="26"/>
    </row>
    <row r="205" spans="1:24" ht="15" hidden="1" customHeight="1">
      <c r="A205" s="131"/>
      <c r="B205" s="131"/>
      <c r="C205" s="131" t="s">
        <v>268</v>
      </c>
      <c r="D205" s="13"/>
      <c r="E205" s="13"/>
      <c r="F205" s="18" t="s">
        <v>267</v>
      </c>
      <c r="G205" s="19" t="s">
        <v>799</v>
      </c>
      <c r="H205" s="19" t="s">
        <v>799</v>
      </c>
      <c r="I205" s="19" t="s">
        <v>799</v>
      </c>
      <c r="J205" s="19" t="s">
        <v>799</v>
      </c>
      <c r="K205" s="19" t="s">
        <v>799</v>
      </c>
      <c r="L205" s="19" t="s">
        <v>799</v>
      </c>
      <c r="M205" s="19" t="s">
        <v>799</v>
      </c>
      <c r="N205" s="19" t="s">
        <v>799</v>
      </c>
      <c r="O205" s="19" t="s">
        <v>799</v>
      </c>
      <c r="P205" s="19" t="s">
        <v>799</v>
      </c>
      <c r="Q205" s="19" t="s">
        <v>799</v>
      </c>
      <c r="R205" s="13"/>
      <c r="S205" s="131"/>
      <c r="T205" s="13"/>
      <c r="U205" s="13"/>
      <c r="V205" s="13"/>
      <c r="W205" s="25"/>
      <c r="X205" s="26"/>
    </row>
    <row r="206" spans="1:24" ht="15" hidden="1" customHeight="1">
      <c r="A206" s="131"/>
      <c r="B206" s="131"/>
      <c r="C206" s="131" t="s">
        <v>971</v>
      </c>
      <c r="D206" s="13"/>
      <c r="E206" s="13"/>
      <c r="F206" s="13"/>
      <c r="G206" s="13"/>
      <c r="H206" s="13"/>
      <c r="I206" s="13"/>
      <c r="J206" s="13"/>
      <c r="K206" s="13"/>
      <c r="L206" s="13"/>
      <c r="M206" s="13"/>
      <c r="N206" s="13"/>
      <c r="O206" s="13"/>
      <c r="P206" s="13"/>
      <c r="Q206" s="13"/>
      <c r="R206" s="13"/>
      <c r="S206" s="131"/>
      <c r="T206" s="13"/>
      <c r="U206" s="13"/>
      <c r="V206" s="13"/>
      <c r="W206" s="25"/>
      <c r="X206" s="26"/>
    </row>
    <row r="207" spans="1:24">
      <c r="A207" s="131" t="s">
        <v>23</v>
      </c>
      <c r="B207" s="131"/>
      <c r="C207" s="131"/>
      <c r="D207" s="117" t="s">
        <v>713</v>
      </c>
      <c r="E207" s="30">
        <v>3</v>
      </c>
      <c r="F207" s="33" t="s">
        <v>308</v>
      </c>
      <c r="G207" s="32">
        <f>G126+G167</f>
        <v>0</v>
      </c>
      <c r="H207" s="32">
        <f>H126+H167</f>
        <v>0</v>
      </c>
      <c r="I207" s="32">
        <f t="shared" ref="I207:P207" si="14">I126+I167</f>
        <v>0</v>
      </c>
      <c r="J207" s="32">
        <f t="shared" si="14"/>
        <v>0</v>
      </c>
      <c r="K207" s="32">
        <f t="shared" si="14"/>
        <v>0</v>
      </c>
      <c r="L207" s="32">
        <f t="shared" si="14"/>
        <v>0</v>
      </c>
      <c r="M207" s="32">
        <f t="shared" si="14"/>
        <v>0</v>
      </c>
      <c r="N207" s="32">
        <f t="shared" si="14"/>
        <v>0</v>
      </c>
      <c r="O207" s="32">
        <f t="shared" si="14"/>
        <v>0</v>
      </c>
      <c r="P207" s="32">
        <f t="shared" si="14"/>
        <v>0</v>
      </c>
      <c r="Q207" s="32">
        <f>G207+H207+I207+J207+K207+L207+M207+N207+O207+P207</f>
        <v>0</v>
      </c>
      <c r="R207" s="13"/>
      <c r="S207" s="131"/>
      <c r="T207" s="13"/>
      <c r="U207" s="13"/>
      <c r="V207" s="13"/>
      <c r="W207" s="25"/>
      <c r="X207" s="26"/>
    </row>
    <row r="208" spans="1:24">
      <c r="A208" s="131" t="s">
        <v>114</v>
      </c>
      <c r="B208" s="131"/>
      <c r="C208" s="131"/>
      <c r="D208" s="117" t="s">
        <v>713</v>
      </c>
      <c r="E208" s="30">
        <v>4</v>
      </c>
      <c r="F208" s="33" t="s">
        <v>556</v>
      </c>
      <c r="G208" s="34" t="n">
        <v>4465.79</v>
      </c>
      <c r="H208" s="34" t="n">
        <v>4526.79</v>
      </c>
      <c r="I208" s="34" t="n">
        <v>4587.79</v>
      </c>
      <c r="J208" s="34" t="n">
        <v>4648.79</v>
      </c>
      <c r="K208" s="34" t="n">
        <v>4709.79</v>
      </c>
      <c r="L208" s="34" t="n">
        <v>4770.79</v>
      </c>
      <c r="M208" s="34" t="n">
        <v>4831.79</v>
      </c>
      <c r="N208" s="34" t="n">
        <v>4892.79</v>
      </c>
      <c r="O208" s="34" t="n">
        <v>4953.79</v>
      </c>
      <c r="P208" s="34" t="n">
        <v>5014.79</v>
      </c>
      <c r="Q208" s="32">
        <f>G208+H208+I208+J208+K208+L208+M208+N208+O208+P208</f>
        <v>0</v>
      </c>
      <c r="R208" s="13"/>
      <c r="S208" s="131"/>
      <c r="T208" s="13"/>
      <c r="U208" s="13"/>
      <c r="V208" s="13"/>
      <c r="W208" s="25"/>
      <c r="X208" s="26"/>
    </row>
    <row r="209" spans="1:24">
      <c r="A209" s="131" t="s">
        <v>24</v>
      </c>
      <c r="B209" s="131"/>
      <c r="C209" s="131"/>
      <c r="D209" s="117" t="s">
        <v>713</v>
      </c>
      <c r="E209" s="33"/>
      <c r="F209" s="31" t="s">
        <v>309</v>
      </c>
      <c r="G209" s="32">
        <f t="shared" ref="G209:Q209" si="15">G207-G109</f>
        <v>0</v>
      </c>
      <c r="H209" s="32">
        <f t="shared" si="15"/>
        <v>0</v>
      </c>
      <c r="I209" s="32">
        <f t="shared" si="15"/>
        <v>0</v>
      </c>
      <c r="J209" s="32">
        <f t="shared" si="15"/>
        <v>0</v>
      </c>
      <c r="K209" s="32">
        <f t="shared" si="15"/>
        <v>0</v>
      </c>
      <c r="L209" s="32">
        <f t="shared" si="15"/>
        <v>0</v>
      </c>
      <c r="M209" s="32">
        <f t="shared" si="15"/>
        <v>0</v>
      </c>
      <c r="N209" s="32">
        <f t="shared" si="15"/>
        <v>0</v>
      </c>
      <c r="O209" s="32">
        <f t="shared" si="15"/>
        <v>0</v>
      </c>
      <c r="P209" s="32">
        <f t="shared" si="15"/>
        <v>0</v>
      </c>
      <c r="Q209" s="32">
        <f t="shared" si="15"/>
        <v>0</v>
      </c>
      <c r="R209" s="13"/>
      <c r="S209" s="131"/>
      <c r="T209" s="13"/>
      <c r="U209" s="13"/>
      <c r="V209" s="13"/>
      <c r="W209" s="25"/>
      <c r="X209" s="26"/>
    </row>
    <row r="210" spans="1:24">
      <c r="A210" s="131"/>
      <c r="B210" s="131"/>
      <c r="C210" s="131"/>
      <c r="D210" s="117" t="s">
        <v>713</v>
      </c>
      <c r="E210" s="171" t="s">
        <v>330</v>
      </c>
      <c r="F210" s="172"/>
      <c r="G210" s="172"/>
      <c r="H210" s="172"/>
      <c r="I210" s="172"/>
      <c r="J210" s="172"/>
      <c r="K210" s="172"/>
      <c r="L210" s="172"/>
      <c r="M210" s="172"/>
      <c r="N210" s="172"/>
      <c r="O210" s="172"/>
      <c r="P210" s="172"/>
      <c r="Q210" s="173"/>
      <c r="R210" s="13"/>
      <c r="S210" s="131"/>
      <c r="T210" s="13"/>
      <c r="U210" s="13"/>
      <c r="V210" s="13"/>
      <c r="W210" s="25"/>
      <c r="X210" s="26"/>
    </row>
    <row r="211" spans="1:24">
      <c r="A211" s="131"/>
      <c r="B211" s="131"/>
      <c r="C211" s="131" t="s">
        <v>971</v>
      </c>
      <c r="D211" s="13"/>
      <c r="E211" s="13"/>
      <c r="F211" s="13"/>
      <c r="G211" s="13"/>
      <c r="H211" s="13"/>
      <c r="I211" s="13"/>
      <c r="J211" s="13"/>
      <c r="K211" s="13"/>
      <c r="L211" s="13"/>
      <c r="M211" s="13"/>
      <c r="N211" s="13"/>
      <c r="O211" s="13"/>
      <c r="P211" s="13"/>
      <c r="Q211" s="13"/>
      <c r="R211" s="13"/>
      <c r="S211" s="131"/>
      <c r="T211" s="13"/>
      <c r="U211" s="13"/>
      <c r="V211" s="13"/>
      <c r="W211" s="25"/>
      <c r="X211" s="26"/>
    </row>
    <row r="212" spans="1:24">
      <c r="A212" s="131"/>
      <c r="B212" s="131"/>
      <c r="C212" s="131" t="s">
        <v>974</v>
      </c>
      <c r="D212" s="131"/>
      <c r="E212" s="131"/>
      <c r="F212" s="131"/>
      <c r="G212" s="131"/>
      <c r="H212" s="131"/>
      <c r="I212" s="131"/>
      <c r="J212" s="131"/>
      <c r="K212" s="131"/>
      <c r="L212" s="131"/>
      <c r="M212" s="131"/>
      <c r="N212" s="131"/>
      <c r="O212" s="131"/>
      <c r="P212" s="131"/>
      <c r="Q212" s="131"/>
      <c r="R212" s="131"/>
      <c r="S212" s="131" t="s">
        <v>975</v>
      </c>
      <c r="T212" s="13"/>
      <c r="U212" s="13"/>
      <c r="V212" s="13"/>
      <c r="W212" s="25"/>
      <c r="X212" s="26"/>
    </row>
    <row r="213" spans="1:24">
      <c r="A213" s="13"/>
      <c r="B213" s="13"/>
      <c r="C213" s="13"/>
      <c r="D213" s="13"/>
      <c r="E213" s="13"/>
      <c r="F213" s="13"/>
      <c r="G213" s="13"/>
      <c r="H213" s="13"/>
      <c r="I213" s="13"/>
      <c r="J213" s="13"/>
      <c r="K213" s="13"/>
      <c r="L213" s="13"/>
      <c r="M213" s="13"/>
      <c r="N213" s="13"/>
      <c r="O213" s="13"/>
      <c r="P213" s="13"/>
      <c r="Q213" s="13"/>
      <c r="R213" s="13"/>
      <c r="S213" s="13"/>
      <c r="T213" s="25"/>
      <c r="U213" s="26"/>
    </row>
    <row r="214" spans="1:24">
      <c r="A214" s="13"/>
      <c r="B214" s="13"/>
      <c r="C214" s="13"/>
      <c r="D214" s="13"/>
      <c r="E214" s="13"/>
      <c r="F214" s="13"/>
      <c r="G214" s="13"/>
      <c r="H214" s="13"/>
      <c r="I214" s="13"/>
      <c r="J214" s="13"/>
      <c r="K214" s="13"/>
      <c r="L214" s="13"/>
      <c r="M214" s="13"/>
      <c r="N214" s="13"/>
      <c r="O214" s="13"/>
      <c r="P214" s="13"/>
      <c r="Q214" s="13"/>
      <c r="R214" s="13"/>
      <c r="S214" s="13"/>
      <c r="T214" s="25"/>
      <c r="U214" s="26"/>
    </row>
    <row r="215" spans="1:24">
      <c r="A215" s="25"/>
      <c r="B215" s="25"/>
      <c r="C215" s="25"/>
      <c r="D215" s="26"/>
      <c r="E215" s="26"/>
      <c r="F215" s="26"/>
      <c r="G215" s="26"/>
      <c r="H215" s="26"/>
      <c r="I215" s="26"/>
      <c r="J215" s="26"/>
      <c r="K215" s="26"/>
      <c r="L215" s="26"/>
      <c r="M215" s="26"/>
      <c r="N215" s="26"/>
      <c r="O215" s="26"/>
      <c r="P215" s="26"/>
      <c r="Q215" s="26"/>
      <c r="R215" s="26"/>
      <c r="S215" s="26"/>
      <c r="T215" s="26"/>
      <c r="U215" s="26"/>
    </row>
    <row r="216" spans="1:24" s="37" customFormat="1"/>
    <row r="217" spans="1:21" s="37" customFormat="1"/>
    <row r="218" spans="1:21" s="37" customFormat="1"/>
    <row r="219" spans="1:21" s="37" customFormat="1"/>
    <row r="220" spans="1:21" s="37" customFormat="1"/>
    <row r="221" spans="1:21" s="37" customFormat="1"/>
    <row r="222" spans="1:21" s="37" customFormat="1" ht="15" customHeight="1"/>
    <row r="223" spans="1:21" s="37" customFormat="1"/>
    <row r="224" spans="1:21" s="37" customFormat="1"/>
    <row r="225" spans="1:21" s="37" customFormat="1" ht="30" customHeight="1"/>
    <row r="226" spans="1:21" s="37" customFormat="1" ht="30" customHeight="1"/>
    <row r="227" spans="1:21" s="37" customFormat="1" ht="30" customHeight="1"/>
    <row r="228" spans="1:21" s="37" customFormat="1"/>
    <row r="229" spans="1:21" s="37" customFormat="1"/>
    <row r="230" spans="1:21">
      <c r="A230" s="25"/>
      <c r="B230" s="25"/>
      <c r="C230" s="25"/>
      <c r="D230" s="26"/>
      <c r="E230" s="26"/>
      <c r="F230" s="26"/>
      <c r="G230" s="26"/>
      <c r="H230" s="26"/>
      <c r="I230" s="26"/>
      <c r="J230" s="26"/>
      <c r="K230" s="26"/>
      <c r="L230" s="26"/>
      <c r="M230" s="26"/>
      <c r="N230" s="26"/>
      <c r="O230" s="26"/>
      <c r="P230" s="26"/>
      <c r="Q230" s="26"/>
      <c r="R230" s="26"/>
      <c r="S230" s="26"/>
      <c r="T230" s="26"/>
      <c r="U230" s="26"/>
    </row>
    <row r="231" spans="1:21">
      <c r="A231" s="25"/>
      <c r="B231" s="25"/>
      <c r="C231" s="25"/>
      <c r="D231" s="26"/>
      <c r="E231" s="26"/>
      <c r="F231" s="26"/>
      <c r="G231" s="26"/>
      <c r="H231" s="26"/>
      <c r="I231" s="26"/>
      <c r="J231" s="26"/>
      <c r="K231" s="26"/>
      <c r="L231" s="26"/>
      <c r="M231" s="26"/>
      <c r="N231" s="26"/>
      <c r="O231" s="26"/>
      <c r="P231" s="26"/>
      <c r="Q231" s="26"/>
      <c r="R231" s="26"/>
      <c r="S231" s="26"/>
      <c r="T231" s="26"/>
      <c r="U231" s="26"/>
    </row>
    <row r="232" spans="1:21" ht="30" customHeight="1">
      <c r="A232" s="25"/>
      <c r="B232" s="25"/>
      <c r="C232" s="25"/>
      <c r="D232" s="26"/>
      <c r="E232" s="26"/>
      <c r="F232" s="26"/>
      <c r="G232" s="26"/>
      <c r="H232" s="26"/>
      <c r="I232" s="26"/>
      <c r="J232" s="26"/>
      <c r="K232" s="26"/>
      <c r="L232" s="26"/>
      <c r="M232" s="26"/>
      <c r="N232" s="26"/>
      <c r="O232" s="26"/>
      <c r="P232" s="26"/>
      <c r="Q232" s="26"/>
      <c r="R232" s="26"/>
      <c r="S232" s="26"/>
      <c r="T232" s="26"/>
      <c r="U232" s="26"/>
    </row>
    <row r="233" spans="1:21" ht="14.25" customHeight="1">
      <c r="A233" s="25"/>
      <c r="B233" s="25"/>
      <c r="C233" s="25"/>
      <c r="D233" s="26"/>
      <c r="E233" s="26"/>
      <c r="F233" s="26"/>
      <c r="G233" s="26"/>
      <c r="H233" s="26"/>
      <c r="I233" s="26"/>
      <c r="J233" s="26"/>
      <c r="K233" s="26"/>
      <c r="L233" s="26"/>
      <c r="M233" s="26"/>
      <c r="N233" s="26"/>
      <c r="O233" s="26"/>
      <c r="P233" s="26"/>
      <c r="Q233" s="26"/>
      <c r="R233" s="26"/>
      <c r="S233" s="26"/>
      <c r="T233" s="26"/>
      <c r="U233" s="26"/>
    </row>
    <row r="234" spans="1:21">
      <c r="A234" s="25"/>
      <c r="B234" s="25"/>
      <c r="C234" s="25"/>
      <c r="D234" s="26"/>
      <c r="E234" s="26"/>
      <c r="F234" s="26"/>
      <c r="G234" s="26"/>
      <c r="H234" s="26"/>
      <c r="I234" s="26"/>
      <c r="J234" s="26"/>
      <c r="K234" s="26"/>
      <c r="L234" s="26"/>
      <c r="M234" s="26"/>
      <c r="N234" s="26"/>
      <c r="O234" s="26"/>
      <c r="P234" s="26"/>
      <c r="Q234" s="26"/>
      <c r="R234" s="26"/>
      <c r="S234" s="26"/>
      <c r="T234" s="26"/>
      <c r="U234" s="26"/>
    </row>
    <row r="235" spans="1:21">
      <c r="A235" s="25"/>
      <c r="B235" s="25"/>
      <c r="C235" s="25"/>
      <c r="D235" s="26"/>
      <c r="E235" s="26"/>
      <c r="F235" s="26"/>
      <c r="G235" s="26"/>
      <c r="H235" s="26"/>
      <c r="I235" s="26"/>
      <c r="J235" s="26"/>
      <c r="K235" s="26"/>
      <c r="L235" s="26"/>
      <c r="M235" s="26"/>
      <c r="N235" s="26"/>
      <c r="O235" s="26"/>
      <c r="P235" s="26"/>
      <c r="Q235" s="26"/>
      <c r="R235" s="26"/>
      <c r="S235" s="26"/>
      <c r="T235" s="26"/>
      <c r="U235" s="26"/>
    </row>
    <row r="236" spans="1:21">
      <c r="A236" s="25"/>
      <c r="B236" s="25"/>
      <c r="C236" s="25"/>
      <c r="D236" s="26"/>
      <c r="E236" s="26"/>
      <c r="F236" s="26"/>
      <c r="G236" s="26"/>
      <c r="H236" s="26"/>
      <c r="I236" s="26"/>
      <c r="J236" s="26"/>
      <c r="K236" s="26"/>
      <c r="L236" s="26"/>
      <c r="M236" s="26"/>
      <c r="N236" s="26"/>
      <c r="O236" s="26"/>
      <c r="P236" s="26"/>
      <c r="Q236" s="26"/>
      <c r="R236" s="26"/>
      <c r="S236" s="26"/>
      <c r="T236" s="26"/>
      <c r="U236" s="26"/>
    </row>
    <row r="237" spans="1:21">
      <c r="A237" s="25"/>
      <c r="B237" s="25"/>
      <c r="C237" s="25"/>
      <c r="D237" s="26"/>
      <c r="E237" s="26"/>
      <c r="F237" s="26"/>
      <c r="G237" s="26"/>
      <c r="H237" s="26"/>
      <c r="I237" s="26"/>
      <c r="J237" s="26"/>
      <c r="K237" s="26"/>
      <c r="L237" s="26"/>
      <c r="M237" s="26"/>
      <c r="N237" s="26"/>
      <c r="O237" s="26"/>
      <c r="P237" s="26"/>
      <c r="Q237" s="26"/>
      <c r="R237" s="26"/>
      <c r="S237" s="26"/>
      <c r="T237" s="26"/>
      <c r="U237" s="26"/>
    </row>
    <row r="238" spans="1:21">
      <c r="A238" s="25"/>
      <c r="B238" s="25"/>
      <c r="C238" s="25"/>
      <c r="D238" s="26"/>
      <c r="E238" s="26"/>
      <c r="F238" s="26"/>
      <c r="G238" s="26"/>
      <c r="H238" s="26"/>
      <c r="I238" s="26"/>
      <c r="J238" s="26"/>
      <c r="K238" s="26"/>
      <c r="L238" s="26"/>
      <c r="M238" s="26"/>
      <c r="N238" s="26"/>
      <c r="O238" s="26"/>
      <c r="P238" s="26"/>
      <c r="Q238" s="26"/>
      <c r="R238" s="26"/>
      <c r="S238" s="26"/>
      <c r="T238" s="26"/>
      <c r="U238" s="26"/>
    </row>
    <row r="239" spans="1:21">
      <c r="A239" s="25"/>
      <c r="B239" s="25"/>
      <c r="C239" s="25"/>
      <c r="D239" s="26"/>
      <c r="E239" s="26"/>
      <c r="F239" s="26"/>
      <c r="G239" s="26"/>
      <c r="H239" s="26"/>
      <c r="I239" s="26"/>
      <c r="J239" s="26"/>
      <c r="K239" s="26"/>
      <c r="L239" s="26"/>
      <c r="M239" s="26"/>
      <c r="N239" s="26"/>
      <c r="O239" s="26"/>
      <c r="P239" s="26"/>
      <c r="Q239" s="26"/>
      <c r="R239" s="26"/>
      <c r="S239" s="26"/>
      <c r="T239" s="26"/>
      <c r="U239" s="26"/>
    </row>
    <row r="240" spans="1:21">
      <c r="A240" s="25"/>
      <c r="B240" s="25"/>
      <c r="C240" s="25"/>
      <c r="D240" s="26"/>
      <c r="E240" s="26"/>
      <c r="F240" s="26"/>
      <c r="G240" s="26"/>
      <c r="H240" s="26"/>
      <c r="I240" s="26"/>
      <c r="J240" s="26"/>
      <c r="K240" s="26"/>
      <c r="L240" s="26"/>
      <c r="M240" s="26"/>
      <c r="N240" s="26"/>
      <c r="O240" s="26"/>
      <c r="P240" s="26"/>
      <c r="Q240" s="26"/>
      <c r="R240" s="26"/>
      <c r="S240" s="26"/>
      <c r="T240" s="26"/>
      <c r="U240" s="26"/>
    </row>
    <row r="241" spans="1:21">
      <c r="A241" s="25"/>
      <c r="B241" s="25"/>
      <c r="C241" s="25"/>
      <c r="D241" s="26"/>
      <c r="E241" s="26"/>
      <c r="F241" s="26"/>
      <c r="G241" s="26"/>
      <c r="H241" s="26"/>
      <c r="I241" s="26"/>
      <c r="J241" s="26"/>
      <c r="K241" s="26"/>
      <c r="L241" s="26"/>
      <c r="M241" s="26"/>
      <c r="N241" s="26"/>
      <c r="O241" s="26"/>
      <c r="P241" s="26"/>
      <c r="Q241" s="26"/>
      <c r="R241" s="26"/>
      <c r="S241" s="26"/>
      <c r="T241" s="26"/>
      <c r="U241" s="26"/>
    </row>
    <row r="242" spans="1:21">
      <c r="A242" s="25"/>
      <c r="B242" s="25"/>
      <c r="C242" s="25"/>
      <c r="D242" s="26"/>
      <c r="E242" s="26"/>
      <c r="F242" s="26"/>
      <c r="G242" s="26"/>
      <c r="H242" s="26"/>
      <c r="I242" s="26"/>
      <c r="J242" s="26"/>
      <c r="K242" s="26"/>
      <c r="L242" s="26"/>
      <c r="M242" s="26"/>
      <c r="N242" s="26"/>
      <c r="O242" s="26"/>
      <c r="P242" s="26"/>
      <c r="Q242" s="26"/>
      <c r="R242" s="26"/>
      <c r="S242" s="26"/>
      <c r="T242" s="26"/>
      <c r="U242" s="26"/>
    </row>
    <row r="243" spans="1:21">
      <c r="A243" s="25"/>
      <c r="B243" s="25"/>
      <c r="C243" s="25"/>
      <c r="D243" s="26"/>
      <c r="E243" s="26"/>
      <c r="F243" s="26"/>
      <c r="G243" s="26"/>
      <c r="H243" s="26"/>
      <c r="I243" s="26"/>
      <c r="J243" s="26"/>
      <c r="K243" s="26"/>
      <c r="L243" s="26"/>
      <c r="M243" s="26"/>
      <c r="N243" s="26"/>
      <c r="O243" s="26"/>
      <c r="P243" s="26"/>
      <c r="Q243" s="26"/>
      <c r="R243" s="26"/>
      <c r="S243" s="26"/>
      <c r="T243" s="26"/>
      <c r="U243" s="26"/>
    </row>
    <row r="244" spans="1:21">
      <c r="A244" s="25"/>
      <c r="B244" s="25"/>
      <c r="C244" s="25"/>
      <c r="D244" s="26"/>
      <c r="E244" s="26"/>
      <c r="F244" s="26"/>
      <c r="G244" s="26"/>
      <c r="H244" s="26"/>
      <c r="I244" s="26"/>
      <c r="J244" s="26"/>
      <c r="K244" s="26"/>
      <c r="L244" s="26"/>
      <c r="M244" s="26"/>
      <c r="N244" s="26"/>
      <c r="O244" s="26"/>
      <c r="P244" s="26"/>
      <c r="Q244" s="26"/>
      <c r="R244" s="26"/>
      <c r="S244" s="26"/>
      <c r="T244" s="26"/>
      <c r="U244" s="26"/>
    </row>
    <row r="245" spans="1:21">
      <c r="A245" s="25"/>
      <c r="B245" s="25"/>
      <c r="C245" s="25"/>
      <c r="D245" s="26"/>
      <c r="E245" s="26"/>
      <c r="F245" s="26"/>
      <c r="G245" s="26"/>
      <c r="H245" s="26"/>
      <c r="I245" s="26"/>
      <c r="J245" s="26"/>
      <c r="K245" s="26"/>
      <c r="L245" s="26"/>
      <c r="M245" s="26"/>
      <c r="N245" s="26"/>
      <c r="O245" s="26"/>
      <c r="P245" s="26"/>
      <c r="Q245" s="26"/>
      <c r="R245" s="26"/>
      <c r="S245" s="26"/>
      <c r="T245" s="26"/>
      <c r="U245" s="26"/>
    </row>
    <row r="246" spans="1:21">
      <c r="A246" s="25"/>
      <c r="B246" s="25"/>
      <c r="C246" s="25"/>
      <c r="D246" s="26"/>
      <c r="E246" s="26"/>
      <c r="F246" s="26"/>
      <c r="G246" s="26"/>
      <c r="H246" s="26"/>
      <c r="I246" s="26"/>
      <c r="J246" s="26"/>
      <c r="K246" s="26"/>
      <c r="L246" s="26"/>
      <c r="M246" s="26"/>
      <c r="N246" s="26"/>
      <c r="O246" s="26"/>
      <c r="P246" s="26"/>
      <c r="Q246" s="26"/>
      <c r="R246" s="26"/>
      <c r="S246" s="26"/>
      <c r="T246" s="26"/>
      <c r="U246" s="26"/>
    </row>
    <row r="247" spans="1:21">
      <c r="A247" s="25"/>
      <c r="B247" s="25"/>
      <c r="C247" s="25"/>
      <c r="D247" s="26"/>
      <c r="E247" s="26"/>
      <c r="F247" s="26"/>
      <c r="G247" s="26"/>
      <c r="H247" s="26"/>
      <c r="I247" s="26"/>
      <c r="J247" s="26"/>
      <c r="K247" s="26"/>
      <c r="L247" s="26"/>
      <c r="M247" s="26"/>
      <c r="N247" s="26"/>
      <c r="O247" s="26"/>
      <c r="P247" s="26"/>
      <c r="Q247" s="26"/>
      <c r="R247" s="26"/>
      <c r="S247" s="26"/>
      <c r="T247" s="26"/>
      <c r="U247" s="26"/>
    </row>
    <row r="248" spans="1:21">
      <c r="A248" s="25"/>
      <c r="B248" s="25"/>
      <c r="C248" s="25"/>
      <c r="D248" s="26"/>
      <c r="E248" s="26"/>
      <c r="F248" s="26"/>
      <c r="G248" s="26"/>
      <c r="H248" s="26"/>
      <c r="I248" s="26"/>
      <c r="J248" s="26"/>
      <c r="K248" s="26"/>
      <c r="L248" s="26"/>
      <c r="M248" s="26"/>
      <c r="N248" s="26"/>
      <c r="O248" s="26"/>
      <c r="P248" s="26"/>
      <c r="Q248" s="26"/>
      <c r="R248" s="26"/>
      <c r="S248" s="26"/>
      <c r="T248" s="26"/>
      <c r="U248" s="26"/>
    </row>
    <row r="249" spans="1:21">
      <c r="A249" s="25"/>
      <c r="B249" s="25"/>
      <c r="C249" s="25"/>
      <c r="D249" s="26"/>
      <c r="E249" s="26"/>
      <c r="F249" s="26"/>
      <c r="G249" s="26"/>
      <c r="H249" s="26"/>
      <c r="I249" s="26"/>
      <c r="J249" s="26"/>
      <c r="K249" s="26"/>
      <c r="L249" s="26"/>
      <c r="M249" s="26"/>
      <c r="N249" s="26"/>
      <c r="O249" s="26"/>
      <c r="P249" s="26"/>
      <c r="Q249" s="26"/>
      <c r="R249" s="26"/>
      <c r="S249" s="26"/>
      <c r="T249" s="26"/>
      <c r="U249" s="26"/>
    </row>
    <row r="250" spans="1:21">
      <c r="A250" s="25"/>
      <c r="B250" s="25"/>
      <c r="C250" s="25"/>
      <c r="D250" s="26"/>
      <c r="E250" s="26"/>
      <c r="F250" s="26"/>
      <c r="G250" s="26"/>
      <c r="H250" s="26"/>
      <c r="I250" s="26"/>
      <c r="J250" s="26"/>
      <c r="K250" s="26"/>
      <c r="L250" s="26"/>
      <c r="M250" s="26"/>
      <c r="N250" s="26"/>
      <c r="O250" s="26"/>
      <c r="P250" s="26"/>
      <c r="Q250" s="26"/>
      <c r="R250" s="26"/>
      <c r="S250" s="26"/>
      <c r="T250" s="26"/>
      <c r="U250" s="26"/>
    </row>
    <row r="251" spans="1:21">
      <c r="A251" s="25"/>
      <c r="B251" s="25"/>
      <c r="C251" s="25"/>
      <c r="D251" s="26"/>
      <c r="E251" s="26"/>
      <c r="F251" s="26"/>
      <c r="G251" s="26"/>
      <c r="H251" s="26"/>
      <c r="I251" s="26"/>
      <c r="J251" s="26"/>
      <c r="K251" s="26"/>
      <c r="L251" s="26"/>
      <c r="M251" s="26"/>
      <c r="N251" s="26"/>
      <c r="O251" s="26"/>
      <c r="P251" s="26"/>
      <c r="Q251" s="26"/>
      <c r="R251" s="26"/>
      <c r="S251" s="26"/>
      <c r="T251" s="26"/>
      <c r="U251" s="26"/>
    </row>
    <row r="252" spans="1:21">
      <c r="A252" s="25"/>
      <c r="B252" s="25"/>
      <c r="C252" s="25"/>
      <c r="D252" s="26"/>
      <c r="E252" s="26"/>
      <c r="F252" s="26"/>
      <c r="G252" s="26"/>
      <c r="H252" s="26"/>
      <c r="I252" s="26"/>
      <c r="J252" s="26"/>
      <c r="K252" s="26"/>
      <c r="L252" s="26"/>
      <c r="M252" s="26"/>
      <c r="N252" s="26"/>
      <c r="O252" s="26"/>
      <c r="P252" s="26"/>
      <c r="Q252" s="26"/>
      <c r="R252" s="26"/>
      <c r="S252" s="26"/>
      <c r="T252" s="26"/>
      <c r="U252" s="26"/>
    </row>
    <row r="253" spans="1:21">
      <c r="A253" s="25"/>
      <c r="B253" s="25"/>
      <c r="C253" s="25"/>
      <c r="D253" s="26"/>
      <c r="E253" s="26"/>
      <c r="F253" s="26"/>
      <c r="G253" s="26"/>
      <c r="H253" s="26"/>
      <c r="I253" s="26"/>
      <c r="J253" s="26"/>
      <c r="K253" s="26"/>
      <c r="L253" s="26"/>
      <c r="M253" s="26"/>
      <c r="N253" s="26"/>
      <c r="O253" s="26"/>
      <c r="P253" s="26"/>
      <c r="Q253" s="26"/>
      <c r="R253" s="26"/>
      <c r="S253" s="26"/>
      <c r="T253" s="26"/>
      <c r="U253" s="26"/>
    </row>
    <row r="254" spans="1:21">
      <c r="A254" s="25"/>
      <c r="B254" s="25"/>
      <c r="C254" s="25"/>
      <c r="D254" s="26"/>
      <c r="E254" s="26"/>
      <c r="F254" s="26"/>
      <c r="G254" s="26"/>
      <c r="H254" s="26"/>
      <c r="I254" s="26"/>
      <c r="J254" s="26"/>
      <c r="K254" s="26"/>
      <c r="L254" s="26"/>
      <c r="M254" s="26"/>
      <c r="N254" s="26"/>
      <c r="O254" s="26"/>
      <c r="P254" s="26"/>
      <c r="Q254" s="26"/>
      <c r="R254" s="26"/>
      <c r="S254" s="26"/>
      <c r="T254" s="26"/>
      <c r="U254" s="26"/>
    </row>
    <row r="255" spans="1:21">
      <c r="A255" s="25"/>
      <c r="B255" s="25"/>
      <c r="C255" s="25"/>
      <c r="D255" s="26"/>
      <c r="E255" s="26"/>
      <c r="F255" s="26"/>
      <c r="G255" s="26"/>
      <c r="H255" s="26"/>
      <c r="I255" s="26"/>
      <c r="J255" s="26"/>
      <c r="K255" s="26"/>
      <c r="L255" s="26"/>
      <c r="M255" s="26"/>
      <c r="N255" s="26"/>
      <c r="O255" s="26"/>
      <c r="P255" s="26"/>
      <c r="Q255" s="26"/>
      <c r="R255" s="26"/>
      <c r="S255" s="26"/>
      <c r="T255" s="26"/>
      <c r="U255" s="26"/>
    </row>
    <row r="256" spans="1:21">
      <c r="A256" s="25"/>
      <c r="B256" s="25"/>
      <c r="C256" s="25"/>
      <c r="D256" s="26"/>
      <c r="E256" s="26"/>
      <c r="F256" s="26"/>
      <c r="G256" s="26"/>
      <c r="H256" s="26"/>
      <c r="I256" s="26"/>
      <c r="J256" s="26"/>
      <c r="K256" s="26"/>
      <c r="L256" s="26"/>
      <c r="M256" s="26"/>
      <c r="N256" s="26"/>
      <c r="O256" s="26"/>
      <c r="P256" s="26"/>
      <c r="Q256" s="26"/>
      <c r="R256" s="26"/>
      <c r="S256" s="26"/>
      <c r="T256" s="26"/>
      <c r="U256" s="26"/>
    </row>
    <row r="257" spans="1:21">
      <c r="A257" s="25"/>
      <c r="B257" s="25"/>
      <c r="C257" s="25"/>
      <c r="D257" s="26"/>
      <c r="E257" s="26"/>
      <c r="F257" s="26"/>
      <c r="G257" s="26"/>
      <c r="H257" s="26"/>
      <c r="I257" s="26"/>
      <c r="J257" s="26"/>
      <c r="K257" s="26"/>
      <c r="L257" s="26"/>
      <c r="M257" s="26"/>
      <c r="N257" s="26"/>
      <c r="O257" s="26"/>
      <c r="P257" s="26"/>
      <c r="Q257" s="26"/>
      <c r="R257" s="26"/>
      <c r="S257" s="26"/>
      <c r="T257" s="26"/>
      <c r="U257" s="26"/>
    </row>
    <row r="258" spans="1:21">
      <c r="A258" s="25"/>
      <c r="B258" s="25"/>
      <c r="C258" s="25"/>
      <c r="D258" s="26"/>
      <c r="E258" s="26"/>
      <c r="F258" s="26"/>
      <c r="G258" s="26"/>
      <c r="H258" s="26"/>
      <c r="I258" s="26"/>
      <c r="J258" s="26"/>
      <c r="K258" s="26"/>
      <c r="L258" s="26"/>
      <c r="M258" s="26"/>
      <c r="N258" s="26"/>
      <c r="O258" s="26"/>
      <c r="P258" s="26"/>
      <c r="Q258" s="26"/>
      <c r="R258" s="26"/>
      <c r="S258" s="26"/>
      <c r="T258" s="26"/>
      <c r="U258" s="26"/>
    </row>
    <row r="259" spans="1:21">
      <c r="A259" s="25"/>
      <c r="B259" s="25"/>
      <c r="C259" s="25"/>
      <c r="D259" s="26"/>
      <c r="E259" s="26"/>
      <c r="F259" s="26"/>
      <c r="G259" s="26"/>
      <c r="H259" s="26"/>
      <c r="I259" s="26"/>
      <c r="J259" s="26"/>
      <c r="K259" s="26"/>
      <c r="L259" s="26"/>
      <c r="M259" s="26"/>
      <c r="N259" s="26"/>
      <c r="O259" s="26"/>
      <c r="P259" s="26"/>
      <c r="Q259" s="26"/>
      <c r="R259" s="26"/>
      <c r="S259" s="26"/>
      <c r="T259" s="26"/>
      <c r="U259" s="26"/>
    </row>
    <row r="260" spans="1:21">
      <c r="A260" s="25"/>
      <c r="B260" s="25"/>
      <c r="C260" s="25"/>
      <c r="D260" s="26"/>
      <c r="E260" s="26"/>
      <c r="F260" s="26"/>
      <c r="G260" s="26"/>
      <c r="H260" s="26"/>
      <c r="I260" s="26"/>
      <c r="J260" s="26"/>
      <c r="K260" s="26"/>
      <c r="L260" s="26"/>
      <c r="M260" s="26"/>
      <c r="N260" s="26"/>
      <c r="O260" s="26"/>
      <c r="P260" s="26"/>
      <c r="Q260" s="26"/>
      <c r="R260" s="26"/>
      <c r="S260" s="26"/>
      <c r="T260" s="26"/>
      <c r="U260" s="26"/>
    </row>
    <row r="261" spans="1:21">
      <c r="A261" s="25"/>
      <c r="B261" s="25"/>
      <c r="C261" s="25"/>
      <c r="D261" s="26"/>
      <c r="E261" s="26"/>
      <c r="F261" s="26"/>
      <c r="G261" s="26"/>
      <c r="H261" s="26"/>
      <c r="I261" s="26"/>
      <c r="J261" s="26"/>
      <c r="K261" s="26"/>
      <c r="L261" s="26"/>
      <c r="M261" s="26"/>
      <c r="N261" s="26"/>
      <c r="O261" s="26"/>
      <c r="P261" s="26"/>
      <c r="Q261" s="26"/>
      <c r="R261" s="26"/>
      <c r="S261" s="26"/>
      <c r="T261" s="26"/>
      <c r="U261" s="26"/>
    </row>
    <row r="262" spans="1:21">
      <c r="A262" s="25"/>
      <c r="B262" s="25"/>
      <c r="C262" s="25"/>
      <c r="D262" s="26"/>
      <c r="E262" s="26"/>
      <c r="F262" s="26"/>
      <c r="G262" s="26"/>
      <c r="H262" s="26"/>
      <c r="I262" s="26"/>
      <c r="J262" s="26"/>
      <c r="K262" s="26"/>
      <c r="L262" s="26"/>
      <c r="M262" s="26"/>
      <c r="N262" s="26"/>
      <c r="O262" s="26"/>
      <c r="P262" s="26"/>
      <c r="Q262" s="26"/>
      <c r="R262" s="26"/>
      <c r="S262" s="26"/>
      <c r="T262" s="26"/>
      <c r="U262" s="26"/>
    </row>
    <row r="263" spans="1:21">
      <c r="A263" s="25"/>
      <c r="B263" s="25"/>
      <c r="C263" s="25"/>
      <c r="D263" s="26"/>
      <c r="E263" s="26"/>
      <c r="F263" s="26"/>
      <c r="G263" s="26"/>
      <c r="H263" s="26"/>
      <c r="I263" s="26"/>
      <c r="J263" s="26"/>
      <c r="K263" s="26"/>
      <c r="L263" s="26"/>
      <c r="M263" s="26"/>
      <c r="N263" s="26"/>
      <c r="O263" s="26"/>
      <c r="P263" s="26"/>
      <c r="Q263" s="26"/>
      <c r="R263" s="26"/>
      <c r="S263" s="26"/>
      <c r="T263" s="26"/>
      <c r="U263" s="26"/>
    </row>
    <row r="264" spans="1:21">
      <c r="A264" s="25"/>
      <c r="B264" s="25"/>
      <c r="C264" s="25"/>
      <c r="D264" s="26"/>
      <c r="E264" s="26"/>
      <c r="F264" s="26"/>
      <c r="G264" s="26"/>
      <c r="H264" s="26"/>
      <c r="I264" s="26"/>
      <c r="J264" s="26"/>
      <c r="K264" s="26"/>
      <c r="L264" s="26"/>
      <c r="M264" s="26"/>
      <c r="N264" s="26"/>
      <c r="O264" s="26"/>
      <c r="P264" s="26"/>
      <c r="Q264" s="26"/>
      <c r="R264" s="26"/>
      <c r="S264" s="26"/>
      <c r="T264" s="26"/>
      <c r="U264" s="26"/>
    </row>
    <row r="265" spans="1:21">
      <c r="A265" s="25"/>
      <c r="B265" s="25"/>
      <c r="C265" s="25"/>
      <c r="D265" s="26"/>
      <c r="E265" s="26"/>
      <c r="F265" s="26"/>
      <c r="G265" s="26"/>
      <c r="H265" s="26"/>
      <c r="I265" s="26"/>
      <c r="J265" s="26"/>
      <c r="K265" s="26"/>
      <c r="L265" s="26"/>
      <c r="M265" s="26"/>
      <c r="N265" s="26"/>
      <c r="O265" s="26"/>
      <c r="P265" s="26"/>
      <c r="Q265" s="26"/>
      <c r="R265" s="26"/>
      <c r="S265" s="26"/>
      <c r="T265" s="26"/>
      <c r="U265" s="26"/>
    </row>
    <row r="266" spans="1:21">
      <c r="A266" s="25"/>
      <c r="B266" s="25"/>
      <c r="C266" s="25"/>
      <c r="D266" s="26"/>
      <c r="E266" s="26"/>
      <c r="F266" s="26"/>
      <c r="G266" s="26"/>
      <c r="H266" s="26"/>
      <c r="I266" s="26"/>
      <c r="J266" s="26"/>
      <c r="K266" s="26"/>
      <c r="L266" s="26"/>
      <c r="M266" s="26"/>
      <c r="N266" s="26"/>
      <c r="O266" s="26"/>
      <c r="P266" s="26"/>
      <c r="Q266" s="26"/>
      <c r="R266" s="26"/>
      <c r="S266" s="26"/>
      <c r="T266" s="26"/>
      <c r="U266" s="26"/>
    </row>
    <row r="267" spans="1:21">
      <c r="A267" s="25"/>
      <c r="B267" s="25"/>
      <c r="C267" s="25"/>
      <c r="D267" s="26"/>
      <c r="E267" s="26"/>
      <c r="F267" s="26"/>
      <c r="G267" s="26"/>
      <c r="H267" s="26"/>
      <c r="I267" s="26"/>
      <c r="J267" s="26"/>
      <c r="K267" s="26"/>
      <c r="L267" s="26"/>
      <c r="M267" s="26"/>
      <c r="N267" s="26"/>
      <c r="O267" s="26"/>
      <c r="P267" s="26"/>
      <c r="Q267" s="26"/>
      <c r="R267" s="26"/>
      <c r="S267" s="26"/>
      <c r="T267" s="26"/>
      <c r="U267" s="26"/>
    </row>
    <row r="268" spans="1:21">
      <c r="A268" s="25"/>
      <c r="B268" s="25"/>
      <c r="C268" s="25"/>
      <c r="D268" s="26"/>
      <c r="E268" s="26"/>
      <c r="F268" s="26"/>
      <c r="G268" s="26"/>
      <c r="H268" s="26"/>
      <c r="I268" s="26"/>
      <c r="J268" s="26"/>
      <c r="K268" s="26"/>
      <c r="L268" s="26"/>
      <c r="M268" s="26"/>
      <c r="N268" s="26"/>
      <c r="O268" s="26"/>
      <c r="P268" s="26"/>
      <c r="Q268" s="26"/>
      <c r="R268" s="26"/>
      <c r="S268" s="26"/>
      <c r="T268" s="26"/>
      <c r="U268" s="26"/>
    </row>
    <row r="269" spans="1:21">
      <c r="A269" s="25"/>
      <c r="B269" s="25"/>
      <c r="C269" s="25"/>
      <c r="D269" s="26"/>
      <c r="E269" s="26"/>
      <c r="F269" s="26"/>
      <c r="G269" s="26"/>
      <c r="H269" s="26"/>
      <c r="I269" s="26"/>
      <c r="J269" s="26"/>
      <c r="K269" s="26"/>
      <c r="L269" s="26"/>
      <c r="M269" s="26"/>
      <c r="N269" s="26"/>
      <c r="O269" s="26"/>
      <c r="P269" s="26"/>
      <c r="Q269" s="26"/>
      <c r="R269" s="26"/>
      <c r="S269" s="26"/>
      <c r="T269" s="26"/>
      <c r="U269" s="26"/>
    </row>
    <row r="270" spans="1:21">
      <c r="A270" s="25"/>
      <c r="B270" s="25"/>
      <c r="C270" s="25"/>
      <c r="D270" s="26"/>
      <c r="E270" s="26"/>
      <c r="F270" s="26"/>
      <c r="G270" s="26"/>
      <c r="H270" s="26"/>
      <c r="I270" s="26"/>
      <c r="J270" s="26"/>
      <c r="K270" s="26"/>
      <c r="L270" s="26"/>
      <c r="M270" s="26"/>
      <c r="N270" s="26"/>
      <c r="O270" s="26"/>
      <c r="P270" s="26"/>
      <c r="Q270" s="26"/>
      <c r="R270" s="26"/>
      <c r="S270" s="26"/>
      <c r="T270" s="26"/>
      <c r="U270" s="26"/>
    </row>
    <row r="271" spans="1:21">
      <c r="A271" s="25"/>
      <c r="B271" s="25"/>
      <c r="C271" s="25"/>
      <c r="D271" s="26"/>
      <c r="E271" s="26"/>
      <c r="F271" s="26"/>
      <c r="G271" s="26"/>
      <c r="H271" s="26"/>
      <c r="I271" s="26"/>
      <c r="J271" s="26"/>
      <c r="K271" s="26"/>
      <c r="L271" s="26"/>
      <c r="M271" s="26"/>
      <c r="N271" s="26"/>
      <c r="O271" s="26"/>
      <c r="P271" s="26"/>
      <c r="Q271" s="26"/>
      <c r="R271" s="26"/>
      <c r="S271" s="26"/>
      <c r="T271" s="26"/>
      <c r="U271" s="26"/>
    </row>
    <row r="272" spans="1:21">
      <c r="A272" s="25"/>
      <c r="B272" s="25"/>
      <c r="C272" s="25"/>
      <c r="D272" s="26"/>
      <c r="E272" s="26"/>
      <c r="F272" s="26"/>
      <c r="G272" s="26"/>
      <c r="H272" s="26"/>
      <c r="I272" s="26"/>
      <c r="J272" s="26"/>
      <c r="K272" s="26"/>
      <c r="L272" s="26"/>
      <c r="M272" s="26"/>
      <c r="N272" s="26"/>
      <c r="O272" s="26"/>
      <c r="P272" s="26"/>
      <c r="Q272" s="26"/>
      <c r="R272" s="26"/>
      <c r="S272" s="26"/>
      <c r="T272" s="26"/>
      <c r="U272" s="26"/>
    </row>
    <row r="273" spans="1:21">
      <c r="A273" s="25"/>
      <c r="B273" s="25"/>
      <c r="C273" s="25"/>
      <c r="D273" s="26"/>
      <c r="E273" s="26"/>
      <c r="F273" s="26"/>
      <c r="G273" s="26"/>
      <c r="H273" s="26"/>
      <c r="I273" s="26"/>
      <c r="J273" s="26"/>
      <c r="K273" s="26"/>
      <c r="L273" s="26"/>
      <c r="M273" s="26"/>
      <c r="N273" s="26"/>
      <c r="O273" s="26"/>
      <c r="P273" s="26"/>
      <c r="Q273" s="26"/>
      <c r="R273" s="26"/>
      <c r="S273" s="26"/>
      <c r="T273" s="26"/>
      <c r="U273" s="26"/>
    </row>
    <row r="274" spans="1:21">
      <c r="A274" s="25"/>
      <c r="B274" s="25"/>
      <c r="C274" s="25"/>
      <c r="D274" s="26"/>
      <c r="E274" s="26"/>
      <c r="F274" s="26"/>
      <c r="G274" s="26"/>
      <c r="H274" s="26"/>
      <c r="I274" s="26"/>
      <c r="J274" s="26"/>
      <c r="K274" s="26"/>
      <c r="L274" s="26"/>
      <c r="M274" s="26"/>
      <c r="N274" s="26"/>
      <c r="O274" s="26"/>
      <c r="P274" s="26"/>
      <c r="Q274" s="26"/>
      <c r="R274" s="26"/>
      <c r="S274" s="26"/>
      <c r="T274" s="26"/>
      <c r="U274" s="26"/>
    </row>
    <row r="275" spans="1:21">
      <c r="A275" s="25"/>
      <c r="B275" s="25"/>
      <c r="C275" s="25"/>
      <c r="D275" s="26"/>
      <c r="E275" s="26"/>
      <c r="F275" s="26"/>
      <c r="G275" s="26"/>
      <c r="H275" s="26"/>
      <c r="I275" s="26"/>
      <c r="J275" s="26"/>
      <c r="K275" s="26"/>
      <c r="L275" s="26"/>
      <c r="M275" s="26"/>
      <c r="N275" s="26"/>
      <c r="O275" s="26"/>
      <c r="P275" s="26"/>
      <c r="Q275" s="26"/>
      <c r="R275" s="26"/>
      <c r="S275" s="26"/>
      <c r="T275" s="26"/>
      <c r="U275" s="26"/>
    </row>
    <row r="276" spans="1:21">
      <c r="A276" s="25"/>
      <c r="B276" s="25"/>
      <c r="C276" s="25"/>
      <c r="D276" s="26"/>
      <c r="E276" s="26"/>
      <c r="F276" s="26"/>
      <c r="G276" s="26"/>
      <c r="H276" s="26"/>
      <c r="I276" s="26"/>
      <c r="J276" s="26"/>
      <c r="K276" s="26"/>
      <c r="L276" s="26"/>
      <c r="M276" s="26"/>
      <c r="N276" s="26"/>
      <c r="O276" s="26"/>
      <c r="P276" s="26"/>
      <c r="Q276" s="26"/>
      <c r="R276" s="26"/>
      <c r="S276" s="26"/>
      <c r="T276" s="26"/>
      <c r="U276" s="26"/>
    </row>
    <row r="277" spans="1:21">
      <c r="A277" s="25"/>
      <c r="B277" s="25"/>
      <c r="C277" s="25"/>
      <c r="D277" s="26"/>
      <c r="E277" s="26"/>
      <c r="F277" s="26"/>
      <c r="G277" s="26"/>
      <c r="H277" s="26"/>
      <c r="I277" s="26"/>
      <c r="J277" s="26"/>
      <c r="K277" s="26"/>
      <c r="L277" s="26"/>
      <c r="M277" s="26"/>
      <c r="N277" s="26"/>
      <c r="O277" s="26"/>
      <c r="P277" s="26"/>
      <c r="Q277" s="26"/>
      <c r="R277" s="26"/>
      <c r="S277" s="26"/>
      <c r="T277" s="26"/>
      <c r="U277" s="26"/>
    </row>
    <row r="278" spans="1:21">
      <c r="A278" s="25"/>
      <c r="B278" s="25"/>
      <c r="C278" s="25"/>
      <c r="D278" s="26"/>
      <c r="E278" s="26"/>
      <c r="F278" s="26"/>
      <c r="G278" s="26"/>
      <c r="H278" s="26"/>
      <c r="I278" s="26"/>
      <c r="J278" s="26"/>
      <c r="K278" s="26"/>
      <c r="L278" s="26"/>
      <c r="M278" s="26"/>
      <c r="N278" s="26"/>
      <c r="O278" s="26"/>
      <c r="P278" s="26"/>
      <c r="Q278" s="26"/>
      <c r="R278" s="26"/>
      <c r="S278" s="26"/>
      <c r="T278" s="26"/>
      <c r="U278" s="26"/>
    </row>
    <row r="279" spans="1:21">
      <c r="A279" s="25"/>
      <c r="B279" s="25"/>
      <c r="C279" s="25"/>
      <c r="D279" s="26"/>
      <c r="E279" s="26"/>
      <c r="F279" s="26"/>
      <c r="G279" s="26"/>
      <c r="H279" s="26"/>
      <c r="I279" s="26"/>
      <c r="J279" s="26"/>
      <c r="K279" s="26"/>
      <c r="L279" s="26"/>
      <c r="M279" s="26"/>
      <c r="N279" s="26"/>
      <c r="O279" s="26"/>
      <c r="P279" s="26"/>
      <c r="Q279" s="26"/>
      <c r="R279" s="26"/>
      <c r="S279" s="26"/>
      <c r="T279" s="26"/>
      <c r="U279" s="26"/>
    </row>
    <row r="280" spans="1:21">
      <c r="A280" s="25"/>
      <c r="B280" s="25"/>
      <c r="C280" s="25"/>
      <c r="D280" s="26"/>
      <c r="E280" s="26"/>
      <c r="F280" s="26"/>
      <c r="G280" s="26"/>
      <c r="H280" s="26"/>
      <c r="I280" s="26"/>
      <c r="J280" s="26"/>
      <c r="K280" s="26"/>
      <c r="L280" s="26"/>
      <c r="M280" s="26"/>
      <c r="N280" s="26"/>
      <c r="O280" s="26"/>
      <c r="P280" s="26"/>
      <c r="Q280" s="26"/>
      <c r="R280" s="26"/>
      <c r="S280" s="26"/>
      <c r="T280" s="26"/>
      <c r="U280" s="26"/>
    </row>
    <row r="281" spans="1:21">
      <c r="A281" s="25"/>
      <c r="B281" s="25"/>
      <c r="C281" s="25"/>
      <c r="D281" s="26"/>
      <c r="E281" s="26"/>
      <c r="F281" s="26"/>
      <c r="G281" s="26"/>
      <c r="H281" s="26"/>
      <c r="I281" s="26"/>
      <c r="J281" s="26"/>
      <c r="K281" s="26"/>
      <c r="L281" s="26"/>
      <c r="M281" s="26"/>
      <c r="N281" s="26"/>
      <c r="O281" s="26"/>
      <c r="P281" s="26"/>
      <c r="Q281" s="26"/>
      <c r="R281" s="26"/>
      <c r="S281" s="26"/>
      <c r="T281" s="26"/>
      <c r="U281" s="26"/>
    </row>
    <row r="282" spans="1:21">
      <c r="A282" s="25"/>
      <c r="B282" s="25"/>
      <c r="C282" s="25"/>
      <c r="D282" s="26"/>
      <c r="E282" s="26"/>
      <c r="F282" s="26"/>
      <c r="G282" s="26"/>
      <c r="H282" s="26"/>
      <c r="I282" s="26"/>
      <c r="J282" s="26"/>
      <c r="K282" s="26"/>
      <c r="L282" s="26"/>
      <c r="M282" s="26"/>
      <c r="N282" s="26"/>
      <c r="O282" s="26"/>
      <c r="P282" s="26"/>
      <c r="Q282" s="26"/>
      <c r="R282" s="26"/>
      <c r="S282" s="26"/>
      <c r="T282" s="26"/>
      <c r="U282" s="26"/>
    </row>
    <row r="283" spans="1:21">
      <c r="A283" s="25"/>
      <c r="B283" s="25"/>
      <c r="C283" s="25"/>
      <c r="D283" s="26"/>
      <c r="E283" s="26"/>
      <c r="F283" s="26"/>
      <c r="G283" s="26"/>
      <c r="H283" s="26"/>
      <c r="I283" s="26"/>
      <c r="J283" s="26"/>
      <c r="K283" s="26"/>
      <c r="L283" s="26"/>
      <c r="M283" s="26"/>
      <c r="N283" s="26"/>
      <c r="O283" s="26"/>
      <c r="P283" s="26"/>
      <c r="Q283" s="26"/>
      <c r="R283" s="26"/>
      <c r="S283" s="26"/>
      <c r="T283" s="26"/>
      <c r="U283" s="26"/>
    </row>
    <row r="284" spans="1:21">
      <c r="A284" s="25"/>
      <c r="B284" s="25"/>
      <c r="C284" s="25"/>
      <c r="D284" s="26"/>
      <c r="E284" s="26"/>
      <c r="F284" s="26"/>
      <c r="G284" s="26"/>
      <c r="H284" s="26"/>
      <c r="I284" s="26"/>
      <c r="J284" s="26"/>
      <c r="K284" s="26"/>
      <c r="L284" s="26"/>
      <c r="M284" s="26"/>
      <c r="N284" s="26"/>
      <c r="O284" s="26"/>
      <c r="P284" s="26"/>
      <c r="Q284" s="26"/>
      <c r="R284" s="26"/>
      <c r="S284" s="26"/>
      <c r="T284" s="26"/>
      <c r="U284" s="26"/>
    </row>
    <row r="285" spans="1:21">
      <c r="A285" s="25"/>
      <c r="B285" s="25"/>
      <c r="C285" s="25"/>
      <c r="D285" s="26"/>
      <c r="E285" s="26"/>
      <c r="F285" s="26"/>
      <c r="G285" s="26"/>
      <c r="H285" s="26"/>
      <c r="I285" s="26"/>
      <c r="J285" s="26"/>
      <c r="K285" s="26"/>
      <c r="L285" s="26"/>
      <c r="M285" s="26"/>
      <c r="N285" s="26"/>
      <c r="O285" s="26"/>
      <c r="P285" s="26"/>
      <c r="Q285" s="26"/>
      <c r="R285" s="26"/>
      <c r="S285" s="26"/>
      <c r="T285" s="26"/>
      <c r="U285" s="26"/>
    </row>
    <row r="286" spans="1:21">
      <c r="A286" s="25"/>
      <c r="B286" s="25"/>
      <c r="C286" s="25"/>
      <c r="D286" s="26"/>
      <c r="E286" s="26"/>
      <c r="F286" s="26"/>
      <c r="G286" s="26"/>
      <c r="H286" s="26"/>
      <c r="I286" s="26"/>
      <c r="J286" s="26"/>
      <c r="K286" s="26"/>
      <c r="L286" s="26"/>
      <c r="M286" s="26"/>
      <c r="N286" s="26"/>
      <c r="O286" s="26"/>
      <c r="P286" s="26"/>
      <c r="Q286" s="26"/>
      <c r="R286" s="26"/>
      <c r="S286" s="26"/>
      <c r="T286" s="26"/>
      <c r="U286" s="26"/>
    </row>
    <row r="287" spans="1:21">
      <c r="A287" s="25"/>
      <c r="B287" s="25"/>
      <c r="C287" s="25"/>
      <c r="D287" s="26"/>
      <c r="E287" s="26"/>
      <c r="F287" s="26"/>
      <c r="G287" s="26"/>
      <c r="H287" s="26"/>
      <c r="I287" s="26"/>
      <c r="J287" s="26"/>
      <c r="K287" s="26"/>
      <c r="L287" s="26"/>
      <c r="M287" s="26"/>
      <c r="N287" s="26"/>
      <c r="O287" s="26"/>
      <c r="P287" s="26"/>
      <c r="Q287" s="26"/>
      <c r="R287" s="26"/>
      <c r="S287" s="26"/>
      <c r="T287" s="26"/>
      <c r="U287" s="26"/>
    </row>
    <row r="288" spans="1:21">
      <c r="A288" s="25"/>
      <c r="B288" s="25"/>
      <c r="C288" s="25"/>
      <c r="D288" s="26"/>
      <c r="E288" s="26"/>
      <c r="F288" s="26"/>
      <c r="G288" s="26"/>
      <c r="H288" s="26"/>
      <c r="I288" s="26"/>
      <c r="J288" s="26"/>
      <c r="K288" s="26"/>
      <c r="L288" s="26"/>
      <c r="M288" s="26"/>
      <c r="N288" s="26"/>
      <c r="O288" s="26"/>
      <c r="P288" s="26"/>
      <c r="Q288" s="26"/>
      <c r="R288" s="26"/>
      <c r="S288" s="26"/>
      <c r="T288" s="26"/>
      <c r="U288" s="26"/>
    </row>
    <row r="289" spans="1:21">
      <c r="A289" s="25"/>
      <c r="B289" s="25"/>
      <c r="C289" s="25"/>
      <c r="D289" s="26"/>
      <c r="E289" s="26"/>
      <c r="F289" s="26"/>
      <c r="G289" s="26"/>
      <c r="H289" s="26"/>
      <c r="I289" s="26"/>
      <c r="J289" s="26"/>
      <c r="K289" s="26"/>
      <c r="L289" s="26"/>
      <c r="M289" s="26"/>
      <c r="N289" s="26"/>
      <c r="O289" s="26"/>
      <c r="P289" s="26"/>
      <c r="Q289" s="26"/>
      <c r="R289" s="26"/>
      <c r="S289" s="26"/>
      <c r="T289" s="26"/>
      <c r="U289" s="26"/>
    </row>
    <row r="290" spans="1:21">
      <c r="A290" s="25"/>
      <c r="B290" s="25"/>
      <c r="C290" s="25"/>
      <c r="D290" s="26"/>
      <c r="E290" s="26"/>
      <c r="F290" s="26"/>
      <c r="G290" s="26"/>
      <c r="H290" s="26"/>
      <c r="I290" s="26"/>
      <c r="J290" s="26"/>
      <c r="K290" s="26"/>
      <c r="L290" s="26"/>
      <c r="M290" s="26"/>
      <c r="N290" s="26"/>
      <c r="O290" s="26"/>
      <c r="P290" s="26"/>
      <c r="Q290" s="26"/>
      <c r="R290" s="26"/>
      <c r="S290" s="26"/>
      <c r="T290" s="26"/>
      <c r="U290" s="26"/>
    </row>
    <row r="291" spans="1:21">
      <c r="A291" s="25"/>
      <c r="B291" s="25"/>
      <c r="C291" s="25"/>
      <c r="D291" s="26"/>
      <c r="E291" s="26"/>
      <c r="F291" s="26"/>
      <c r="G291" s="26"/>
      <c r="H291" s="26"/>
      <c r="I291" s="26"/>
      <c r="J291" s="26"/>
      <c r="K291" s="26"/>
      <c r="L291" s="26"/>
      <c r="M291" s="26"/>
      <c r="N291" s="26"/>
      <c r="O291" s="26"/>
      <c r="P291" s="26"/>
      <c r="Q291" s="26"/>
      <c r="R291" s="26"/>
      <c r="S291" s="26"/>
      <c r="T291" s="26"/>
      <c r="U291" s="26"/>
    </row>
    <row r="292" spans="1:21">
      <c r="A292" s="25"/>
      <c r="B292" s="25"/>
      <c r="C292" s="25"/>
      <c r="D292" s="26"/>
      <c r="E292" s="26"/>
      <c r="F292" s="26"/>
      <c r="G292" s="26"/>
      <c r="H292" s="26"/>
      <c r="I292" s="26"/>
      <c r="J292" s="26"/>
      <c r="K292" s="26"/>
      <c r="L292" s="26"/>
      <c r="M292" s="26"/>
      <c r="N292" s="26"/>
      <c r="O292" s="26"/>
      <c r="P292" s="26"/>
      <c r="Q292" s="26"/>
      <c r="R292" s="26"/>
      <c r="S292" s="26"/>
      <c r="T292" s="26"/>
      <c r="U292" s="26"/>
    </row>
    <row r="293" spans="1:21">
      <c r="A293" s="25"/>
      <c r="B293" s="25"/>
      <c r="C293" s="25"/>
      <c r="D293" s="26"/>
      <c r="E293" s="26"/>
      <c r="F293" s="26"/>
      <c r="G293" s="26"/>
      <c r="H293" s="26"/>
      <c r="I293" s="26"/>
      <c r="J293" s="26"/>
      <c r="K293" s="26"/>
      <c r="L293" s="26"/>
      <c r="M293" s="26"/>
      <c r="N293" s="26"/>
      <c r="O293" s="26"/>
      <c r="P293" s="26"/>
      <c r="Q293" s="26"/>
      <c r="R293" s="26"/>
      <c r="S293" s="26"/>
      <c r="T293" s="26"/>
      <c r="U293" s="26"/>
    </row>
    <row r="294" spans="1:21">
      <c r="A294" s="25"/>
      <c r="B294" s="25"/>
      <c r="C294" s="25"/>
      <c r="D294" s="26"/>
      <c r="E294" s="26"/>
      <c r="F294" s="26"/>
      <c r="G294" s="26"/>
      <c r="H294" s="26"/>
      <c r="I294" s="26"/>
      <c r="J294" s="26"/>
      <c r="K294" s="26"/>
      <c r="L294" s="26"/>
      <c r="M294" s="26"/>
      <c r="N294" s="26"/>
      <c r="O294" s="26"/>
      <c r="P294" s="26"/>
      <c r="Q294" s="26"/>
      <c r="R294" s="26"/>
      <c r="S294" s="26"/>
      <c r="T294" s="26"/>
      <c r="U294" s="26"/>
    </row>
    <row r="295" spans="1:21">
      <c r="A295" s="25"/>
      <c r="B295" s="25"/>
      <c r="C295" s="25"/>
      <c r="D295" s="26"/>
      <c r="E295" s="26"/>
      <c r="F295" s="26"/>
      <c r="G295" s="26"/>
      <c r="H295" s="26"/>
      <c r="I295" s="26"/>
      <c r="J295" s="26"/>
      <c r="K295" s="26"/>
      <c r="L295" s="26"/>
      <c r="M295" s="26"/>
      <c r="N295" s="26"/>
      <c r="O295" s="26"/>
      <c r="P295" s="26"/>
      <c r="Q295" s="26"/>
      <c r="R295" s="26"/>
      <c r="S295" s="26"/>
      <c r="T295" s="26"/>
      <c r="U295" s="26"/>
    </row>
    <row r="296" spans="1:21">
      <c r="A296" s="25"/>
      <c r="B296" s="25"/>
      <c r="C296" s="25"/>
      <c r="D296" s="26"/>
      <c r="E296" s="26"/>
      <c r="F296" s="26"/>
      <c r="G296" s="26"/>
      <c r="H296" s="26"/>
      <c r="I296" s="26"/>
      <c r="J296" s="26"/>
      <c r="K296" s="26"/>
      <c r="L296" s="26"/>
      <c r="M296" s="26"/>
      <c r="N296" s="26"/>
      <c r="O296" s="26"/>
      <c r="P296" s="26"/>
      <c r="Q296" s="26"/>
      <c r="R296" s="26"/>
      <c r="S296" s="26"/>
      <c r="T296" s="26"/>
      <c r="U296" s="26"/>
    </row>
    <row r="297" spans="1:21">
      <c r="A297" s="25"/>
      <c r="B297" s="25"/>
      <c r="C297" s="25"/>
      <c r="D297" s="26"/>
      <c r="E297" s="26"/>
      <c r="F297" s="26"/>
      <c r="G297" s="26"/>
      <c r="H297" s="26"/>
      <c r="I297" s="26"/>
      <c r="J297" s="26"/>
      <c r="K297" s="26"/>
      <c r="L297" s="26"/>
      <c r="M297" s="26"/>
      <c r="N297" s="26"/>
      <c r="O297" s="26"/>
      <c r="P297" s="26"/>
      <c r="Q297" s="26"/>
      <c r="R297" s="26"/>
      <c r="S297" s="26"/>
      <c r="T297" s="26"/>
      <c r="U297" s="26"/>
    </row>
    <row r="298" spans="1:21">
      <c r="A298" s="25"/>
      <c r="B298" s="25"/>
      <c r="C298" s="25"/>
      <c r="D298" s="26"/>
      <c r="E298" s="26"/>
      <c r="F298" s="26"/>
      <c r="G298" s="26"/>
      <c r="H298" s="26"/>
      <c r="I298" s="26"/>
      <c r="J298" s="26"/>
      <c r="K298" s="26"/>
      <c r="L298" s="26"/>
      <c r="M298" s="26"/>
      <c r="N298" s="26"/>
      <c r="O298" s="26"/>
      <c r="P298" s="26"/>
      <c r="Q298" s="26"/>
      <c r="R298" s="26"/>
      <c r="S298" s="26"/>
      <c r="T298" s="26"/>
      <c r="U298" s="26"/>
    </row>
    <row r="299" spans="1:21">
      <c r="A299" s="25"/>
      <c r="B299" s="25"/>
      <c r="C299" s="25"/>
      <c r="D299" s="26"/>
      <c r="E299" s="26"/>
      <c r="F299" s="26"/>
      <c r="G299" s="26"/>
      <c r="H299" s="26"/>
      <c r="I299" s="26"/>
      <c r="J299" s="26"/>
      <c r="K299" s="26"/>
      <c r="L299" s="26"/>
      <c r="M299" s="26"/>
      <c r="N299" s="26"/>
      <c r="O299" s="26"/>
      <c r="P299" s="26"/>
      <c r="Q299" s="26"/>
      <c r="R299" s="26"/>
      <c r="S299" s="26"/>
      <c r="T299" s="26"/>
      <c r="U299" s="26"/>
    </row>
    <row r="300" spans="1:21">
      <c r="A300" s="25"/>
      <c r="B300" s="25"/>
      <c r="C300" s="25"/>
      <c r="D300" s="26"/>
      <c r="E300" s="26"/>
      <c r="F300" s="26"/>
      <c r="G300" s="26"/>
      <c r="H300" s="26"/>
      <c r="I300" s="26"/>
      <c r="J300" s="26"/>
      <c r="K300" s="26"/>
      <c r="L300" s="26"/>
      <c r="M300" s="26"/>
      <c r="N300" s="26"/>
      <c r="O300" s="26"/>
      <c r="P300" s="26"/>
      <c r="Q300" s="26"/>
      <c r="R300" s="26"/>
      <c r="S300" s="26"/>
      <c r="T300" s="26"/>
      <c r="U300" s="26"/>
    </row>
    <row r="301" spans="1:21">
      <c r="A301" s="25"/>
      <c r="B301" s="25"/>
      <c r="C301" s="25"/>
      <c r="D301" s="26"/>
      <c r="E301" s="26"/>
      <c r="F301" s="26"/>
      <c r="G301" s="26"/>
      <c r="H301" s="26"/>
      <c r="I301" s="26"/>
      <c r="J301" s="26"/>
      <c r="K301" s="26"/>
      <c r="L301" s="26"/>
      <c r="M301" s="26"/>
      <c r="N301" s="26"/>
      <c r="O301" s="26"/>
      <c r="P301" s="26"/>
      <c r="Q301" s="26"/>
      <c r="R301" s="26"/>
      <c r="S301" s="26"/>
      <c r="T301" s="26"/>
      <c r="U301" s="26"/>
    </row>
    <row r="302" spans="1:21">
      <c r="A302" s="25"/>
      <c r="B302" s="25"/>
      <c r="C302" s="25"/>
      <c r="D302" s="26"/>
      <c r="E302" s="26"/>
      <c r="F302" s="26"/>
      <c r="G302" s="26"/>
      <c r="H302" s="26"/>
      <c r="I302" s="26"/>
      <c r="J302" s="26"/>
      <c r="K302" s="26"/>
      <c r="L302" s="26"/>
      <c r="M302" s="26"/>
      <c r="N302" s="26"/>
      <c r="O302" s="26"/>
      <c r="P302" s="26"/>
      <c r="Q302" s="26"/>
      <c r="R302" s="26"/>
      <c r="S302" s="26"/>
      <c r="T302" s="26"/>
      <c r="U302" s="26"/>
    </row>
    <row r="303" spans="1:21">
      <c r="A303" s="25"/>
      <c r="B303" s="25"/>
      <c r="C303" s="25"/>
      <c r="D303" s="26"/>
      <c r="E303" s="26"/>
      <c r="F303" s="26"/>
      <c r="G303" s="26"/>
      <c r="H303" s="26"/>
      <c r="I303" s="26"/>
      <c r="J303" s="26"/>
      <c r="K303" s="26"/>
      <c r="L303" s="26"/>
      <c r="M303" s="26"/>
      <c r="N303" s="26"/>
      <c r="O303" s="26"/>
      <c r="P303" s="26"/>
      <c r="Q303" s="26"/>
      <c r="R303" s="26"/>
      <c r="S303" s="26"/>
      <c r="T303" s="26"/>
      <c r="U303" s="26"/>
    </row>
    <row r="304" spans="1:21">
      <c r="A304" s="25"/>
      <c r="B304" s="25"/>
      <c r="C304" s="25"/>
      <c r="D304" s="26"/>
      <c r="E304" s="26"/>
      <c r="F304" s="26"/>
      <c r="G304" s="26"/>
      <c r="H304" s="26"/>
      <c r="I304" s="26"/>
      <c r="J304" s="26"/>
      <c r="K304" s="26"/>
      <c r="L304" s="26"/>
      <c r="M304" s="26"/>
      <c r="N304" s="26"/>
      <c r="O304" s="26"/>
      <c r="P304" s="26"/>
      <c r="Q304" s="26"/>
      <c r="R304" s="26"/>
      <c r="S304" s="26"/>
      <c r="T304" s="26"/>
      <c r="U304" s="26"/>
    </row>
    <row r="305" spans="1:21">
      <c r="A305" s="25"/>
      <c r="B305" s="25"/>
      <c r="C305" s="25"/>
      <c r="D305" s="26"/>
      <c r="E305" s="26"/>
      <c r="F305" s="26"/>
      <c r="G305" s="26"/>
      <c r="H305" s="26"/>
      <c r="I305" s="26"/>
      <c r="J305" s="26"/>
      <c r="K305" s="26"/>
      <c r="L305" s="26"/>
      <c r="M305" s="26"/>
      <c r="N305" s="26"/>
      <c r="O305" s="26"/>
      <c r="P305" s="26"/>
      <c r="Q305" s="26"/>
      <c r="R305" s="26"/>
      <c r="S305" s="26"/>
      <c r="T305" s="26"/>
      <c r="U305" s="26"/>
    </row>
    <row r="306" spans="1:21">
      <c r="A306" s="25"/>
      <c r="B306" s="25"/>
      <c r="C306" s="25"/>
      <c r="D306" s="26"/>
      <c r="E306" s="26"/>
      <c r="F306" s="26"/>
      <c r="G306" s="26"/>
      <c r="H306" s="26"/>
      <c r="I306" s="26"/>
      <c r="J306" s="26"/>
      <c r="K306" s="26"/>
      <c r="L306" s="26"/>
      <c r="M306" s="26"/>
      <c r="N306" s="26"/>
      <c r="O306" s="26"/>
      <c r="P306" s="26"/>
      <c r="Q306" s="26"/>
      <c r="R306" s="26"/>
      <c r="S306" s="26"/>
      <c r="T306" s="26"/>
      <c r="U306" s="26"/>
    </row>
    <row r="307" spans="1:21">
      <c r="A307" s="25"/>
      <c r="B307" s="25"/>
      <c r="C307" s="25"/>
      <c r="D307" s="26"/>
      <c r="E307" s="26"/>
      <c r="F307" s="26"/>
      <c r="G307" s="26"/>
      <c r="H307" s="26"/>
      <c r="I307" s="26"/>
      <c r="J307" s="26"/>
      <c r="K307" s="26"/>
      <c r="L307" s="26"/>
      <c r="M307" s="26"/>
      <c r="N307" s="26"/>
      <c r="O307" s="26"/>
      <c r="P307" s="26"/>
      <c r="Q307" s="26"/>
      <c r="R307" s="26"/>
      <c r="S307" s="26"/>
      <c r="T307" s="26"/>
      <c r="U307" s="26"/>
    </row>
    <row r="308" spans="1:21">
      <c r="A308" s="25"/>
      <c r="B308" s="25"/>
      <c r="C308" s="25"/>
      <c r="D308" s="26"/>
      <c r="E308" s="26"/>
      <c r="F308" s="26"/>
      <c r="G308" s="26"/>
      <c r="H308" s="26"/>
      <c r="I308" s="26"/>
      <c r="J308" s="26"/>
      <c r="K308" s="26"/>
      <c r="L308" s="26"/>
      <c r="M308" s="26"/>
      <c r="N308" s="26"/>
      <c r="O308" s="26"/>
      <c r="P308" s="26"/>
      <c r="Q308" s="26"/>
      <c r="R308" s="26"/>
      <c r="S308" s="26"/>
      <c r="T308" s="26"/>
      <c r="U308" s="26"/>
    </row>
    <row r="309" spans="1:21">
      <c r="A309" s="25"/>
      <c r="B309" s="25"/>
      <c r="C309" s="25"/>
      <c r="D309" s="26"/>
      <c r="E309" s="26"/>
      <c r="F309" s="26"/>
      <c r="G309" s="26"/>
      <c r="H309" s="26"/>
      <c r="I309" s="26"/>
      <c r="J309" s="26"/>
      <c r="K309" s="26"/>
      <c r="L309" s="26"/>
      <c r="M309" s="26"/>
      <c r="N309" s="26"/>
      <c r="O309" s="26"/>
      <c r="P309" s="26"/>
      <c r="Q309" s="26"/>
      <c r="R309" s="26"/>
      <c r="S309" s="26"/>
      <c r="T309" s="26"/>
      <c r="U309" s="26"/>
    </row>
    <row r="310" spans="1:21">
      <c r="A310" s="25"/>
      <c r="B310" s="25"/>
      <c r="C310" s="25"/>
      <c r="D310" s="26"/>
      <c r="E310" s="26"/>
      <c r="F310" s="26"/>
      <c r="G310" s="26"/>
      <c r="H310" s="26"/>
      <c r="I310" s="26"/>
      <c r="J310" s="26"/>
      <c r="K310" s="26"/>
      <c r="L310" s="26"/>
      <c r="M310" s="26"/>
      <c r="N310" s="26"/>
      <c r="O310" s="26"/>
      <c r="P310" s="26"/>
      <c r="Q310" s="26"/>
      <c r="R310" s="26"/>
      <c r="S310" s="26"/>
      <c r="T310" s="26"/>
      <c r="U310" s="26"/>
    </row>
    <row r="311" spans="1:21">
      <c r="A311" s="25"/>
      <c r="B311" s="25"/>
      <c r="C311" s="25"/>
      <c r="D311" s="26"/>
      <c r="E311" s="26"/>
      <c r="F311" s="26"/>
      <c r="G311" s="26"/>
      <c r="H311" s="26"/>
      <c r="I311" s="26"/>
      <c r="J311" s="26"/>
      <c r="K311" s="26"/>
      <c r="L311" s="26"/>
      <c r="M311" s="26"/>
      <c r="N311" s="26"/>
      <c r="O311" s="26"/>
      <c r="P311" s="26"/>
      <c r="Q311" s="26"/>
      <c r="R311" s="26"/>
      <c r="S311" s="26"/>
      <c r="T311" s="26"/>
      <c r="U311" s="26"/>
    </row>
    <row r="312" spans="1:21">
      <c r="A312" s="25"/>
      <c r="B312" s="25"/>
      <c r="C312" s="25"/>
      <c r="D312" s="26"/>
      <c r="E312" s="26"/>
      <c r="F312" s="26"/>
      <c r="G312" s="26"/>
      <c r="H312" s="26"/>
      <c r="I312" s="26"/>
      <c r="J312" s="26"/>
      <c r="K312" s="26"/>
      <c r="L312" s="26"/>
      <c r="M312" s="26"/>
      <c r="N312" s="26"/>
      <c r="O312" s="26"/>
      <c r="P312" s="26"/>
      <c r="Q312" s="26"/>
      <c r="R312" s="26"/>
      <c r="S312" s="26"/>
      <c r="T312" s="26"/>
      <c r="U312" s="26"/>
    </row>
    <row r="313" spans="1:21">
      <c r="A313" s="25"/>
      <c r="B313" s="25"/>
      <c r="C313" s="25"/>
      <c r="D313" s="26"/>
      <c r="E313" s="26"/>
      <c r="F313" s="26"/>
      <c r="G313" s="26"/>
      <c r="H313" s="26"/>
      <c r="I313" s="26"/>
      <c r="J313" s="26"/>
      <c r="K313" s="26"/>
      <c r="L313" s="26"/>
      <c r="M313" s="26"/>
      <c r="N313" s="26"/>
      <c r="O313" s="26"/>
      <c r="P313" s="26"/>
      <c r="Q313" s="26"/>
      <c r="R313" s="26"/>
      <c r="S313" s="26"/>
      <c r="T313" s="26"/>
      <c r="U313" s="26"/>
    </row>
    <row r="314" spans="1:21">
      <c r="A314" s="25"/>
      <c r="B314" s="25"/>
      <c r="C314" s="25"/>
      <c r="D314" s="26"/>
      <c r="E314" s="26"/>
      <c r="F314" s="26"/>
      <c r="G314" s="26"/>
      <c r="H314" s="26"/>
      <c r="I314" s="26"/>
      <c r="J314" s="26"/>
      <c r="K314" s="26"/>
      <c r="L314" s="26"/>
      <c r="M314" s="26"/>
      <c r="N314" s="26"/>
      <c r="O314" s="26"/>
      <c r="P314" s="26"/>
      <c r="Q314" s="26"/>
      <c r="R314" s="26"/>
      <c r="S314" s="26"/>
      <c r="T314" s="26"/>
      <c r="U314" s="26"/>
    </row>
    <row r="315" spans="1:21">
      <c r="A315" s="25"/>
      <c r="B315" s="25"/>
      <c r="C315" s="25"/>
      <c r="D315" s="26"/>
      <c r="E315" s="26"/>
      <c r="F315" s="26"/>
      <c r="G315" s="26"/>
      <c r="H315" s="26"/>
      <c r="I315" s="26"/>
      <c r="J315" s="26"/>
      <c r="K315" s="26"/>
      <c r="L315" s="26"/>
      <c r="M315" s="26"/>
      <c r="N315" s="26"/>
      <c r="O315" s="26"/>
      <c r="P315" s="26"/>
      <c r="Q315" s="26"/>
      <c r="R315" s="26"/>
      <c r="S315" s="26"/>
      <c r="T315" s="26"/>
      <c r="U315" s="26"/>
    </row>
    <row r="316" spans="1:21">
      <c r="A316" s="25"/>
      <c r="B316" s="25"/>
      <c r="C316" s="25"/>
      <c r="D316" s="26"/>
      <c r="E316" s="26"/>
      <c r="F316" s="26"/>
      <c r="G316" s="26"/>
      <c r="H316" s="26"/>
      <c r="I316" s="26"/>
      <c r="J316" s="26"/>
      <c r="K316" s="26"/>
      <c r="L316" s="26"/>
      <c r="M316" s="26"/>
      <c r="N316" s="26"/>
      <c r="O316" s="26"/>
      <c r="P316" s="26"/>
      <c r="Q316" s="26"/>
      <c r="R316" s="26"/>
      <c r="S316" s="26"/>
      <c r="T316" s="26"/>
      <c r="U316" s="26"/>
    </row>
    <row r="317" spans="1:21">
      <c r="A317" s="25"/>
      <c r="B317" s="25"/>
      <c r="C317" s="25"/>
      <c r="D317" s="26"/>
      <c r="E317" s="26"/>
      <c r="F317" s="26"/>
      <c r="G317" s="26"/>
      <c r="H317" s="26"/>
      <c r="I317" s="26"/>
      <c r="J317" s="26"/>
      <c r="K317" s="26"/>
      <c r="L317" s="26"/>
      <c r="M317" s="26"/>
      <c r="N317" s="26"/>
      <c r="O317" s="26"/>
      <c r="P317" s="26"/>
      <c r="Q317" s="26"/>
      <c r="R317" s="26"/>
      <c r="S317" s="26"/>
      <c r="T317" s="26"/>
      <c r="U317" s="26"/>
    </row>
    <row r="318" spans="1:21">
      <c r="A318" s="25"/>
      <c r="B318" s="25"/>
      <c r="C318" s="25"/>
      <c r="D318" s="26"/>
      <c r="E318" s="26"/>
      <c r="F318" s="26"/>
      <c r="G318" s="26"/>
      <c r="H318" s="26"/>
      <c r="I318" s="26"/>
      <c r="J318" s="26"/>
      <c r="K318" s="26"/>
      <c r="L318" s="26"/>
      <c r="M318" s="26"/>
      <c r="N318" s="26"/>
      <c r="O318" s="26"/>
      <c r="P318" s="26"/>
      <c r="Q318" s="26"/>
      <c r="R318" s="26"/>
      <c r="S318" s="26"/>
      <c r="T318" s="26"/>
      <c r="U318" s="26"/>
    </row>
    <row r="319" spans="1:21">
      <c r="A319" s="25"/>
      <c r="B319" s="25"/>
      <c r="C319" s="25"/>
      <c r="D319" s="26"/>
      <c r="E319" s="26"/>
      <c r="F319" s="26"/>
      <c r="G319" s="26"/>
      <c r="H319" s="26"/>
      <c r="I319" s="26"/>
      <c r="J319" s="26"/>
      <c r="K319" s="26"/>
      <c r="L319" s="26"/>
      <c r="M319" s="26"/>
      <c r="N319" s="26"/>
      <c r="O319" s="26"/>
      <c r="P319" s="26"/>
      <c r="Q319" s="26"/>
      <c r="R319" s="26"/>
      <c r="S319" s="26"/>
      <c r="T319" s="26"/>
      <c r="U319" s="26"/>
    </row>
    <row r="320" spans="1:21">
      <c r="A320" s="25"/>
      <c r="B320" s="25"/>
      <c r="C320" s="25"/>
      <c r="D320" s="26"/>
      <c r="E320" s="26"/>
      <c r="F320" s="26"/>
      <c r="G320" s="26"/>
      <c r="H320" s="26"/>
      <c r="I320" s="26"/>
      <c r="J320" s="26"/>
      <c r="K320" s="26"/>
      <c r="L320" s="26"/>
      <c r="M320" s="26"/>
      <c r="N320" s="26"/>
      <c r="O320" s="26"/>
      <c r="P320" s="26"/>
      <c r="Q320" s="26"/>
      <c r="R320" s="26"/>
      <c r="S320" s="26"/>
      <c r="T320" s="26"/>
      <c r="U320" s="26"/>
    </row>
    <row r="321" spans="1:21">
      <c r="A321" s="25"/>
      <c r="B321" s="25"/>
      <c r="C321" s="25"/>
      <c r="D321" s="26"/>
      <c r="E321" s="26"/>
      <c r="F321" s="26"/>
      <c r="G321" s="26"/>
      <c r="H321" s="26"/>
      <c r="I321" s="26"/>
      <c r="J321" s="26"/>
      <c r="K321" s="26"/>
      <c r="L321" s="26"/>
      <c r="M321" s="26"/>
      <c r="N321" s="26"/>
      <c r="O321" s="26"/>
      <c r="P321" s="26"/>
      <c r="Q321" s="26"/>
      <c r="R321" s="26"/>
      <c r="S321" s="26"/>
      <c r="T321" s="26"/>
      <c r="U321" s="26"/>
    </row>
    <row r="322" spans="1:21">
      <c r="A322" s="25"/>
      <c r="B322" s="25"/>
      <c r="C322" s="25"/>
      <c r="D322" s="26"/>
      <c r="E322" s="26"/>
      <c r="F322" s="26"/>
      <c r="G322" s="26"/>
      <c r="H322" s="26"/>
      <c r="I322" s="26"/>
      <c r="J322" s="26"/>
      <c r="K322" s="26"/>
      <c r="L322" s="26"/>
      <c r="M322" s="26"/>
      <c r="N322" s="26"/>
      <c r="O322" s="26"/>
      <c r="P322" s="26"/>
      <c r="Q322" s="26"/>
      <c r="R322" s="26"/>
      <c r="S322" s="26"/>
      <c r="T322" s="26"/>
      <c r="U322" s="26"/>
    </row>
    <row r="323" spans="1:21">
      <c r="A323" s="25"/>
      <c r="B323" s="25"/>
      <c r="C323" s="25"/>
      <c r="D323" s="26"/>
      <c r="E323" s="26"/>
      <c r="F323" s="26"/>
      <c r="G323" s="26"/>
      <c r="H323" s="26"/>
      <c r="I323" s="26"/>
      <c r="J323" s="26"/>
      <c r="K323" s="26"/>
      <c r="L323" s="26"/>
      <c r="M323" s="26"/>
      <c r="N323" s="26"/>
      <c r="O323" s="26"/>
      <c r="P323" s="26"/>
      <c r="Q323" s="26"/>
      <c r="R323" s="26"/>
      <c r="S323" s="26"/>
      <c r="T323" s="26"/>
      <c r="U323" s="26"/>
    </row>
    <row r="324" spans="1:21">
      <c r="A324" s="25"/>
      <c r="B324" s="25"/>
      <c r="C324" s="25"/>
      <c r="D324" s="26"/>
      <c r="E324" s="26"/>
      <c r="F324" s="26"/>
      <c r="G324" s="26"/>
      <c r="H324" s="26"/>
      <c r="I324" s="26"/>
      <c r="J324" s="26"/>
      <c r="K324" s="26"/>
      <c r="L324" s="26"/>
      <c r="M324" s="26"/>
      <c r="N324" s="26"/>
      <c r="O324" s="26"/>
      <c r="P324" s="26"/>
      <c r="Q324" s="26"/>
      <c r="R324" s="26"/>
      <c r="S324" s="26"/>
      <c r="T324" s="26"/>
      <c r="U324" s="26"/>
    </row>
    <row r="325" spans="1:21">
      <c r="A325" s="25"/>
      <c r="B325" s="25"/>
      <c r="C325" s="25"/>
      <c r="D325" s="26"/>
      <c r="E325" s="26"/>
      <c r="F325" s="26"/>
      <c r="G325" s="26"/>
      <c r="H325" s="26"/>
      <c r="I325" s="26"/>
      <c r="J325" s="26"/>
      <c r="K325" s="26"/>
      <c r="L325" s="26"/>
      <c r="M325" s="26"/>
      <c r="N325" s="26"/>
      <c r="O325" s="26"/>
      <c r="P325" s="26"/>
      <c r="Q325" s="26"/>
      <c r="R325" s="26"/>
      <c r="S325" s="26"/>
      <c r="T325" s="26"/>
      <c r="U325" s="26"/>
    </row>
    <row r="326" spans="1:21">
      <c r="A326" s="25"/>
      <c r="B326" s="25"/>
      <c r="C326" s="25"/>
      <c r="D326" s="26"/>
      <c r="E326" s="26"/>
      <c r="F326" s="26"/>
      <c r="G326" s="26"/>
      <c r="H326" s="26"/>
      <c r="I326" s="26"/>
      <c r="J326" s="26"/>
      <c r="K326" s="26"/>
      <c r="L326" s="26"/>
      <c r="M326" s="26"/>
      <c r="N326" s="26"/>
      <c r="O326" s="26"/>
      <c r="P326" s="26"/>
      <c r="Q326" s="26"/>
      <c r="R326" s="26"/>
      <c r="S326" s="26"/>
      <c r="T326" s="26"/>
      <c r="U326" s="26"/>
    </row>
    <row r="327" spans="1:21">
      <c r="A327" s="25"/>
      <c r="B327" s="25"/>
      <c r="C327" s="25"/>
      <c r="D327" s="26"/>
      <c r="E327" s="26"/>
      <c r="F327" s="26"/>
      <c r="G327" s="26"/>
      <c r="H327" s="26"/>
      <c r="I327" s="26"/>
      <c r="J327" s="26"/>
      <c r="K327" s="26"/>
      <c r="L327" s="26"/>
      <c r="M327" s="26"/>
      <c r="N327" s="26"/>
      <c r="O327" s="26"/>
      <c r="P327" s="26"/>
      <c r="Q327" s="26"/>
      <c r="R327" s="26"/>
      <c r="S327" s="26"/>
      <c r="T327" s="26"/>
      <c r="U327" s="26"/>
    </row>
    <row r="328" spans="1:21">
      <c r="A328" s="25"/>
      <c r="B328" s="25"/>
      <c r="C328" s="25"/>
      <c r="D328" s="26"/>
      <c r="E328" s="26"/>
      <c r="F328" s="26"/>
      <c r="G328" s="26"/>
      <c r="H328" s="26"/>
      <c r="I328" s="26"/>
      <c r="J328" s="26"/>
      <c r="K328" s="26"/>
      <c r="L328" s="26"/>
      <c r="M328" s="26"/>
      <c r="N328" s="26"/>
      <c r="O328" s="26"/>
      <c r="P328" s="26"/>
      <c r="Q328" s="26"/>
      <c r="R328" s="26"/>
      <c r="S328" s="26"/>
      <c r="T328" s="26"/>
      <c r="U328" s="26"/>
    </row>
    <row r="329" spans="1:21">
      <c r="A329" s="25"/>
      <c r="B329" s="25"/>
      <c r="C329" s="25"/>
      <c r="D329" s="26"/>
      <c r="E329" s="26"/>
      <c r="F329" s="26"/>
      <c r="G329" s="26"/>
      <c r="H329" s="26"/>
      <c r="I329" s="26"/>
      <c r="J329" s="26"/>
      <c r="K329" s="26"/>
      <c r="L329" s="26"/>
      <c r="M329" s="26"/>
      <c r="N329" s="26"/>
      <c r="O329" s="26"/>
      <c r="P329" s="26"/>
      <c r="Q329" s="26"/>
      <c r="R329" s="26"/>
      <c r="S329" s="26"/>
      <c r="T329" s="26"/>
      <c r="U329" s="26"/>
    </row>
    <row r="330" spans="1:21">
      <c r="A330" s="25"/>
      <c r="B330" s="25"/>
      <c r="C330" s="25"/>
      <c r="D330" s="26"/>
      <c r="E330" s="26"/>
      <c r="F330" s="26"/>
      <c r="G330" s="26"/>
      <c r="H330" s="26"/>
      <c r="I330" s="26"/>
      <c r="J330" s="26"/>
      <c r="K330" s="26"/>
      <c r="L330" s="26"/>
      <c r="M330" s="26"/>
      <c r="N330" s="26"/>
      <c r="O330" s="26"/>
      <c r="P330" s="26"/>
      <c r="Q330" s="26"/>
      <c r="R330" s="26"/>
      <c r="S330" s="26"/>
      <c r="T330" s="26"/>
      <c r="U330" s="26"/>
    </row>
    <row r="331" spans="1:21">
      <c r="A331" s="25"/>
      <c r="B331" s="25"/>
      <c r="C331" s="25"/>
      <c r="D331" s="26"/>
      <c r="E331" s="26"/>
      <c r="F331" s="26"/>
      <c r="G331" s="26"/>
      <c r="H331" s="26"/>
      <c r="I331" s="26"/>
      <c r="J331" s="26"/>
      <c r="K331" s="26"/>
      <c r="L331" s="26"/>
      <c r="M331" s="26"/>
      <c r="N331" s="26"/>
      <c r="O331" s="26"/>
      <c r="P331" s="26"/>
      <c r="Q331" s="26"/>
      <c r="R331" s="26"/>
      <c r="S331" s="26"/>
      <c r="T331" s="26"/>
      <c r="U331" s="26"/>
    </row>
    <row r="332" spans="1:21">
      <c r="A332" s="25"/>
      <c r="B332" s="25"/>
      <c r="C332" s="25"/>
      <c r="D332" s="26"/>
      <c r="E332" s="26"/>
      <c r="F332" s="26"/>
      <c r="G332" s="26"/>
      <c r="H332" s="26"/>
      <c r="I332" s="26"/>
      <c r="J332" s="26"/>
      <c r="K332" s="26"/>
      <c r="L332" s="26"/>
      <c r="M332" s="26"/>
      <c r="N332" s="26"/>
      <c r="O332" s="26"/>
      <c r="P332" s="26"/>
      <c r="Q332" s="26"/>
      <c r="R332" s="26"/>
      <c r="S332" s="26"/>
      <c r="T332" s="26"/>
      <c r="U332" s="26"/>
    </row>
    <row r="333" spans="1:21">
      <c r="A333" s="25"/>
      <c r="B333" s="25"/>
      <c r="C333" s="25"/>
      <c r="D333" s="26"/>
      <c r="E333" s="26"/>
      <c r="F333" s="26"/>
      <c r="G333" s="26"/>
      <c r="H333" s="26"/>
      <c r="I333" s="26"/>
      <c r="J333" s="26"/>
      <c r="K333" s="26"/>
      <c r="L333" s="26"/>
      <c r="M333" s="26"/>
      <c r="N333" s="26"/>
      <c r="O333" s="26"/>
      <c r="P333" s="26"/>
      <c r="Q333" s="26"/>
      <c r="R333" s="26"/>
      <c r="S333" s="26"/>
      <c r="T333" s="26"/>
      <c r="U333" s="26"/>
    </row>
    <row r="334" spans="1:21">
      <c r="A334" s="25"/>
      <c r="B334" s="25"/>
      <c r="C334" s="25"/>
      <c r="D334" s="26"/>
      <c r="E334" s="26"/>
      <c r="F334" s="26"/>
      <c r="G334" s="26"/>
      <c r="H334" s="26"/>
      <c r="I334" s="26"/>
      <c r="J334" s="26"/>
      <c r="K334" s="26"/>
      <c r="L334" s="26"/>
      <c r="M334" s="26"/>
      <c r="N334" s="26"/>
      <c r="O334" s="26"/>
      <c r="P334" s="26"/>
      <c r="Q334" s="26"/>
      <c r="R334" s="26"/>
      <c r="S334" s="26"/>
      <c r="T334" s="26"/>
      <c r="U334" s="26"/>
    </row>
    <row r="335" spans="1:21">
      <c r="A335" s="25"/>
      <c r="B335" s="25"/>
      <c r="C335" s="25"/>
      <c r="D335" s="26"/>
      <c r="E335" s="26"/>
      <c r="F335" s="26"/>
      <c r="G335" s="26"/>
      <c r="H335" s="26"/>
      <c r="I335" s="26"/>
      <c r="J335" s="26"/>
      <c r="K335" s="26"/>
      <c r="L335" s="26"/>
      <c r="M335" s="26"/>
      <c r="N335" s="26"/>
      <c r="O335" s="26"/>
      <c r="P335" s="26"/>
      <c r="Q335" s="26"/>
      <c r="R335" s="26"/>
      <c r="S335" s="26"/>
      <c r="T335" s="26"/>
      <c r="U335" s="26"/>
    </row>
    <row r="336" spans="1:21">
      <c r="A336" s="25"/>
      <c r="B336" s="25"/>
      <c r="C336" s="25"/>
      <c r="D336" s="26"/>
      <c r="E336" s="26"/>
      <c r="F336" s="26"/>
      <c r="G336" s="26"/>
      <c r="H336" s="26"/>
      <c r="I336" s="26"/>
      <c r="J336" s="26"/>
      <c r="K336" s="26"/>
      <c r="L336" s="26"/>
      <c r="M336" s="26"/>
      <c r="N336" s="26"/>
      <c r="O336" s="26"/>
      <c r="P336" s="26"/>
      <c r="Q336" s="26"/>
      <c r="R336" s="26"/>
      <c r="S336" s="26"/>
      <c r="T336" s="26"/>
      <c r="U336" s="26"/>
    </row>
    <row r="337" spans="1:21">
      <c r="A337" s="25"/>
      <c r="B337" s="25"/>
      <c r="C337" s="25"/>
      <c r="D337" s="26"/>
      <c r="E337" s="26"/>
      <c r="F337" s="26"/>
      <c r="G337" s="26"/>
      <c r="H337" s="26"/>
      <c r="I337" s="26"/>
      <c r="J337" s="26"/>
      <c r="K337" s="26"/>
      <c r="L337" s="26"/>
      <c r="M337" s="26"/>
      <c r="N337" s="26"/>
      <c r="O337" s="26"/>
      <c r="P337" s="26"/>
      <c r="Q337" s="26"/>
      <c r="R337" s="26"/>
      <c r="S337" s="26"/>
      <c r="T337" s="26"/>
      <c r="U337" s="26"/>
    </row>
    <row r="338" spans="1:21">
      <c r="A338" s="25"/>
      <c r="B338" s="25"/>
      <c r="C338" s="25"/>
      <c r="D338" s="26"/>
      <c r="E338" s="26"/>
      <c r="F338" s="26"/>
      <c r="G338" s="26"/>
      <c r="H338" s="26"/>
      <c r="I338" s="26"/>
      <c r="J338" s="26"/>
      <c r="K338" s="26"/>
      <c r="L338" s="26"/>
      <c r="M338" s="26"/>
      <c r="N338" s="26"/>
      <c r="O338" s="26"/>
      <c r="P338" s="26"/>
      <c r="Q338" s="26"/>
      <c r="R338" s="26"/>
      <c r="S338" s="26"/>
      <c r="T338" s="26"/>
      <c r="U338" s="26"/>
    </row>
    <row r="339" spans="1:21">
      <c r="A339" s="25"/>
      <c r="B339" s="25"/>
      <c r="C339" s="25"/>
      <c r="D339" s="26"/>
      <c r="E339" s="26"/>
      <c r="F339" s="26"/>
      <c r="G339" s="26"/>
      <c r="H339" s="26"/>
      <c r="I339" s="26"/>
      <c r="J339" s="26"/>
      <c r="K339" s="26"/>
      <c r="L339" s="26"/>
      <c r="M339" s="26"/>
      <c r="N339" s="26"/>
      <c r="O339" s="26"/>
      <c r="P339" s="26"/>
      <c r="Q339" s="26"/>
      <c r="R339" s="26"/>
      <c r="S339" s="26"/>
      <c r="T339" s="26"/>
      <c r="U339" s="26"/>
    </row>
    <row r="340" spans="1:21">
      <c r="A340" s="25"/>
      <c r="B340" s="25"/>
      <c r="C340" s="25"/>
      <c r="D340" s="26"/>
      <c r="E340" s="26"/>
      <c r="F340" s="26"/>
      <c r="G340" s="26"/>
      <c r="H340" s="26"/>
      <c r="I340" s="26"/>
      <c r="J340" s="26"/>
      <c r="K340" s="26"/>
      <c r="L340" s="26"/>
      <c r="M340" s="26"/>
      <c r="N340" s="26"/>
      <c r="O340" s="26"/>
      <c r="P340" s="26"/>
      <c r="Q340" s="26"/>
      <c r="R340" s="26"/>
      <c r="S340" s="26"/>
      <c r="T340" s="26"/>
      <c r="U340" s="26"/>
    </row>
    <row r="341" spans="1:21">
      <c r="A341" s="25"/>
      <c r="B341" s="25"/>
      <c r="C341" s="25"/>
      <c r="D341" s="26"/>
      <c r="E341" s="26"/>
      <c r="F341" s="26"/>
      <c r="G341" s="26"/>
      <c r="H341" s="26"/>
      <c r="I341" s="26"/>
      <c r="J341" s="26"/>
      <c r="K341" s="26"/>
      <c r="L341" s="26"/>
      <c r="M341" s="26"/>
      <c r="N341" s="26"/>
      <c r="O341" s="26"/>
      <c r="P341" s="26"/>
      <c r="Q341" s="26"/>
      <c r="R341" s="26"/>
      <c r="S341" s="26"/>
      <c r="T341" s="26"/>
      <c r="U341" s="26"/>
    </row>
    <row r="342" spans="1:21">
      <c r="A342" s="25"/>
      <c r="B342" s="25"/>
      <c r="C342" s="25"/>
      <c r="D342" s="26"/>
      <c r="E342" s="26"/>
      <c r="F342" s="26"/>
      <c r="G342" s="26"/>
      <c r="H342" s="26"/>
      <c r="I342" s="26"/>
      <c r="J342" s="26"/>
      <c r="K342" s="26"/>
      <c r="L342" s="26"/>
      <c r="M342" s="26"/>
      <c r="N342" s="26"/>
      <c r="O342" s="26"/>
      <c r="P342" s="26"/>
      <c r="Q342" s="26"/>
      <c r="R342" s="26"/>
      <c r="S342" s="26"/>
      <c r="T342" s="26"/>
      <c r="U342" s="26"/>
    </row>
    <row r="343" spans="1:21">
      <c r="A343" s="25"/>
      <c r="B343" s="25"/>
      <c r="C343" s="25"/>
      <c r="D343" s="26"/>
      <c r="E343" s="26"/>
      <c r="F343" s="26"/>
      <c r="G343" s="26"/>
      <c r="H343" s="26"/>
      <c r="I343" s="26"/>
      <c r="J343" s="26"/>
      <c r="K343" s="26"/>
      <c r="L343" s="26"/>
      <c r="M343" s="26"/>
      <c r="N343" s="26"/>
      <c r="O343" s="26"/>
      <c r="P343" s="26"/>
      <c r="Q343" s="26"/>
      <c r="R343" s="26"/>
      <c r="S343" s="26"/>
      <c r="T343" s="26"/>
      <c r="U343" s="26"/>
    </row>
    <row r="344" spans="1:21">
      <c r="A344" s="25"/>
      <c r="B344" s="25"/>
      <c r="C344" s="25"/>
      <c r="D344" s="26"/>
      <c r="E344" s="26"/>
      <c r="F344" s="26"/>
      <c r="G344" s="26"/>
      <c r="H344" s="26"/>
      <c r="I344" s="26"/>
      <c r="J344" s="26"/>
      <c r="K344" s="26"/>
      <c r="L344" s="26"/>
      <c r="M344" s="26"/>
      <c r="N344" s="26"/>
      <c r="O344" s="26"/>
      <c r="P344" s="26"/>
      <c r="Q344" s="26"/>
      <c r="R344" s="26"/>
      <c r="S344" s="26"/>
      <c r="T344" s="26"/>
      <c r="U344" s="26"/>
    </row>
    <row r="345" spans="1:21">
      <c r="A345" s="25"/>
      <c r="B345" s="25"/>
      <c r="C345" s="25"/>
      <c r="D345" s="26"/>
      <c r="E345" s="26"/>
      <c r="F345" s="26"/>
      <c r="G345" s="26"/>
      <c r="H345" s="26"/>
      <c r="I345" s="26"/>
      <c r="J345" s="26"/>
      <c r="K345" s="26"/>
      <c r="L345" s="26"/>
      <c r="M345" s="26"/>
      <c r="N345" s="26"/>
      <c r="O345" s="26"/>
      <c r="P345" s="26"/>
      <c r="Q345" s="26"/>
      <c r="R345" s="26"/>
      <c r="S345" s="26"/>
      <c r="T345" s="26"/>
      <c r="U345" s="26"/>
    </row>
  </sheetData>
  <sheetProtection password="A44A" sheet="1" objects="1" scenarios="1"/>
  <mergeCells count="22">
    <mergeCell ref="D1:Q1"/>
    <mergeCell ref="E10:I10"/>
    <mergeCell ref="E11:I11"/>
    <mergeCell ref="E13:F13"/>
    <mergeCell ref="E32:E41"/>
    <mergeCell ref="E14:F14"/>
    <mergeCell ref="G13:I13"/>
    <mergeCell ref="G14:I14"/>
    <mergeCell ref="E15:I15"/>
    <mergeCell ref="E26:Q26"/>
    <mergeCell ref="E27:Q27"/>
    <mergeCell ref="E62:Q62"/>
    <mergeCell ref="E72:E79"/>
    <mergeCell ref="E100:Q100"/>
    <mergeCell ref="E127:E135"/>
    <mergeCell ref="E111:Q111"/>
    <mergeCell ref="E112:Q112"/>
    <mergeCell ref="E172:E176"/>
    <mergeCell ref="E168:E171"/>
    <mergeCell ref="E156:Q156"/>
    <mergeCell ref="E210:Q210"/>
    <mergeCell ref="E198:Q198"/>
  </mergeCells>
  <phoneticPr fontId="2" type="noConversion"/>
  <dataValidations count="550">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G38">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G39">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G40">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G41">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P51">
      <formula1>0</formula1>
      <formula2>99999999999999900</formula2>
    </dataValidation>
    <dataValidation type="decimal" allowBlank="1" showInputMessage="1" showErrorMessage="1" errorTitle="Input Error" error="Please enter a numeric value between 0 and 99999999999999999" sqref="Q5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G79">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G89">
      <formula1>0</formula1>
      <formula2>99999999999999900</formula2>
    </dataValidation>
    <dataValidation type="decimal" allowBlank="1" showInputMessage="1" showErrorMessage="1" errorTitle="Input Error" error="Please enter a numeric value between 0 and 99999999999999999" sqref="H89">
      <formula1>0</formula1>
      <formula2>99999999999999900</formula2>
    </dataValidation>
    <dataValidation type="decimal" allowBlank="1" showInputMessage="1" showErrorMessage="1" errorTitle="Input Error" error="Please enter a numeric value between 0 and 99999999999999999" sqref="I89">
      <formula1>0</formula1>
      <formula2>99999999999999900</formula2>
    </dataValidation>
    <dataValidation type="decimal" allowBlank="1" showInputMessage="1" showErrorMessage="1" errorTitle="Input Error" error="Please enter a numeric value between 0 and 99999999999999999" sqref="J89">
      <formula1>0</formula1>
      <formula2>99999999999999900</formula2>
    </dataValidation>
    <dataValidation type="decimal" allowBlank="1" showInputMessage="1" showErrorMessage="1" errorTitle="Input Error" error="Please enter a numeric value between 0 and 99999999999999999" sqref="K89">
      <formula1>0</formula1>
      <formula2>99999999999999900</formula2>
    </dataValidation>
    <dataValidation type="decimal" allowBlank="1" showInputMessage="1" showErrorMessage="1" errorTitle="Input Error" error="Please enter a numeric value between 0 and 99999999999999999" sqref="L89">
      <formula1>0</formula1>
      <formula2>99999999999999900</formula2>
    </dataValidation>
    <dataValidation type="decimal" allowBlank="1" showInputMessage="1" showErrorMessage="1" errorTitle="Input Error" error="Please enter a numeric value between 0 and 99999999999999999" sqref="M89">
      <formula1>0</formula1>
      <formula2>99999999999999900</formula2>
    </dataValidation>
    <dataValidation type="decimal" allowBlank="1" showInputMessage="1" showErrorMessage="1" errorTitle="Input Error" error="Please enter a numeric value between 0 and 99999999999999999" sqref="N89">
      <formula1>0</formula1>
      <formula2>99999999999999900</formula2>
    </dataValidation>
    <dataValidation type="decimal" allowBlank="1" showInputMessage="1" showErrorMessage="1" errorTitle="Input Error" error="Please enter a numeric value between 0 and 99999999999999999" sqref="O89">
      <formula1>0</formula1>
      <formula2>99999999999999900</formula2>
    </dataValidation>
    <dataValidation type="decimal" allowBlank="1" showInputMessage="1" showErrorMessage="1" errorTitle="Input Error" error="Please enter a numeric value between 0 and 99999999999999999" sqref="P89">
      <formula1>0</formula1>
      <formula2>99999999999999900</formula2>
    </dataValidation>
    <dataValidation type="decimal" allowBlank="1" showInputMessage="1" showErrorMessage="1" errorTitle="Input Error" error="Please enter a numeric value between 0 and 99999999999999999" sqref="Q89">
      <formula1>0</formula1>
      <formula2>99999999999999900</formula2>
    </dataValidation>
    <dataValidation type="decimal" allowBlank="1" showInputMessage="1" showErrorMessage="1" errorTitle="Input Error" error="Please enter a numeric value between 0 and 99999999999999999" sqref="G90">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G125">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G137">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G138">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G139">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G140">
      <formula1>0</formula1>
      <formula2>99999999999999900</formula2>
    </dataValidation>
    <dataValidation type="decimal" allowBlank="1" showInputMessage="1" showErrorMessage="1" errorTitle="Input Error" error="Please enter a numeric value between 0 and 99999999999999999" sqref="H140">
      <formula1>0</formula1>
      <formula2>99999999999999900</formula2>
    </dataValidation>
    <dataValidation type="decimal" allowBlank="1" showInputMessage="1" showErrorMessage="1" errorTitle="Input Error" error="Please enter a numeric value between 0 and 99999999999999999" sqref="I140">
      <formula1>0</formula1>
      <formula2>99999999999999900</formula2>
    </dataValidation>
    <dataValidation type="decimal" allowBlank="1" showInputMessage="1" showErrorMessage="1" errorTitle="Input Error" error="Please enter a numeric value between 0 and 99999999999999999" sqref="J140">
      <formula1>0</formula1>
      <formula2>99999999999999900</formula2>
    </dataValidation>
    <dataValidation type="decimal" allowBlank="1" showInputMessage="1" showErrorMessage="1" errorTitle="Input Error" error="Please enter a numeric value between 0 and 99999999999999999" sqref="K140">
      <formula1>0</formula1>
      <formula2>99999999999999900</formula2>
    </dataValidation>
    <dataValidation type="decimal" allowBlank="1" showInputMessage="1" showErrorMessage="1" errorTitle="Input Error" error="Please enter a numeric value between 0 and 99999999999999999" sqref="L140">
      <formula1>0</formula1>
      <formula2>99999999999999900</formula2>
    </dataValidation>
    <dataValidation type="decimal" allowBlank="1" showInputMessage="1" showErrorMessage="1" errorTitle="Input Error" error="Please enter a numeric value between 0 and 99999999999999999" sqref="M140">
      <formula1>0</formula1>
      <formula2>99999999999999900</formula2>
    </dataValidation>
    <dataValidation type="decimal" allowBlank="1" showInputMessage="1" showErrorMessage="1" errorTitle="Input Error" error="Please enter a numeric value between 0 and 99999999999999999" sqref="N140">
      <formula1>0</formula1>
      <formula2>99999999999999900</formula2>
    </dataValidation>
    <dataValidation type="decimal" allowBlank="1" showInputMessage="1" showErrorMessage="1" errorTitle="Input Error" error="Please enter a numeric value between 0 and 99999999999999999" sqref="O140">
      <formula1>0</formula1>
      <formula2>99999999999999900</formula2>
    </dataValidation>
    <dataValidation type="decimal" allowBlank="1" showInputMessage="1" showErrorMessage="1" errorTitle="Input Error" error="Please enter a numeric value between 0 and 99999999999999999" sqref="P140">
      <formula1>0</formula1>
      <formula2>99999999999999900</formula2>
    </dataValidation>
    <dataValidation type="decimal" allowBlank="1" showInputMessage="1" showErrorMessage="1" errorTitle="Input Error" error="Please enter a numeric value between 0 and 99999999999999999" sqref="Q140">
      <formula1>0</formula1>
      <formula2>99999999999999900</formula2>
    </dataValidation>
    <dataValidation type="decimal" allowBlank="1" showInputMessage="1" showErrorMessage="1" errorTitle="Input Error" error="Please enter a numeric value between 0 and 99999999999999999" sqref="G141">
      <formula1>0</formula1>
      <formula2>99999999999999900</formula2>
    </dataValidation>
    <dataValidation type="decimal" allowBlank="1" showInputMessage="1" showErrorMessage="1" errorTitle="Input Error" error="Please enter a numeric value between 0 and 99999999999999999" sqref="H141">
      <formula1>0</formula1>
      <formula2>99999999999999900</formula2>
    </dataValidation>
    <dataValidation type="decimal" allowBlank="1" showInputMessage="1" showErrorMessage="1" errorTitle="Input Error" error="Please enter a numeric value between 0 and 99999999999999999" sqref="I141">
      <formula1>0</formula1>
      <formula2>99999999999999900</formula2>
    </dataValidation>
    <dataValidation type="decimal" allowBlank="1" showInputMessage="1" showErrorMessage="1" errorTitle="Input Error" error="Please enter a numeric value between 0 and 99999999999999999" sqref="J141">
      <formula1>0</formula1>
      <formula2>99999999999999900</formula2>
    </dataValidation>
    <dataValidation type="decimal" allowBlank="1" showInputMessage="1" showErrorMessage="1" errorTitle="Input Error" error="Please enter a numeric value between 0 and 99999999999999999" sqref="K141">
      <formula1>0</formula1>
      <formula2>99999999999999900</formula2>
    </dataValidation>
    <dataValidation type="decimal" allowBlank="1" showInputMessage="1" showErrorMessage="1" errorTitle="Input Error" error="Please enter a numeric value between 0 and 99999999999999999" sqref="L141">
      <formula1>0</formula1>
      <formula2>99999999999999900</formula2>
    </dataValidation>
    <dataValidation type="decimal" allowBlank="1" showInputMessage="1" showErrorMessage="1" errorTitle="Input Error" error="Please enter a numeric value between 0 and 99999999999999999" sqref="M141">
      <formula1>0</formula1>
      <formula2>99999999999999900</formula2>
    </dataValidation>
    <dataValidation type="decimal" allowBlank="1" showInputMessage="1" showErrorMessage="1" errorTitle="Input Error" error="Please enter a numeric value between 0 and 99999999999999999" sqref="N141">
      <formula1>0</formula1>
      <formula2>99999999999999900</formula2>
    </dataValidation>
    <dataValidation type="decimal" allowBlank="1" showInputMessage="1" showErrorMessage="1" errorTitle="Input Error" error="Please enter a numeric value between 0 and 99999999999999999" sqref="O141">
      <formula1>0</formula1>
      <formula2>99999999999999900</formula2>
    </dataValidation>
    <dataValidation type="decimal" allowBlank="1" showInputMessage="1" showErrorMessage="1" errorTitle="Input Error" error="Please enter a numeric value between 0 and 99999999999999999" sqref="P141">
      <formula1>0</formula1>
      <formula2>99999999999999900</formula2>
    </dataValidation>
    <dataValidation type="decimal" allowBlank="1" showInputMessage="1" showErrorMessage="1" errorTitle="Input Error" error="Please enter a numeric value between 0 and 99999999999999999" sqref="Q141">
      <formula1>0</formula1>
      <formula2>99999999999999900</formula2>
    </dataValidation>
    <dataValidation type="decimal" allowBlank="1" showInputMessage="1" showErrorMessage="1" errorTitle="Input Error" error="Please enter a numeric value between 0 and 99999999999999999" sqref="G142">
      <formula1>0</formula1>
      <formula2>99999999999999900</formula2>
    </dataValidation>
    <dataValidation type="decimal" allowBlank="1" showInputMessage="1" showErrorMessage="1" errorTitle="Input Error" error="Please enter a numeric value between 0 and 99999999999999999" sqref="H142">
      <formula1>0</formula1>
      <formula2>99999999999999900</formula2>
    </dataValidation>
    <dataValidation type="decimal" allowBlank="1" showInputMessage="1" showErrorMessage="1" errorTitle="Input Error" error="Please enter a numeric value between 0 and 99999999999999999" sqref="I142">
      <formula1>0</formula1>
      <formula2>99999999999999900</formula2>
    </dataValidation>
    <dataValidation type="decimal" allowBlank="1" showInputMessage="1" showErrorMessage="1" errorTitle="Input Error" error="Please enter a numeric value between 0 and 99999999999999999" sqref="J142">
      <formula1>0</formula1>
      <formula2>99999999999999900</formula2>
    </dataValidation>
    <dataValidation type="decimal" allowBlank="1" showInputMessage="1" showErrorMessage="1" errorTitle="Input Error" error="Please enter a numeric value between 0 and 99999999999999999" sqref="K142">
      <formula1>0</formula1>
      <formula2>99999999999999900</formula2>
    </dataValidation>
    <dataValidation type="decimal" allowBlank="1" showInputMessage="1" showErrorMessage="1" errorTitle="Input Error" error="Please enter a numeric value between 0 and 99999999999999999" sqref="L142">
      <formula1>0</formula1>
      <formula2>99999999999999900</formula2>
    </dataValidation>
    <dataValidation type="decimal" allowBlank="1" showInputMessage="1" showErrorMessage="1" errorTitle="Input Error" error="Please enter a numeric value between 0 and 99999999999999999" sqref="M142">
      <formula1>0</formula1>
      <formula2>99999999999999900</formula2>
    </dataValidation>
    <dataValidation type="decimal" allowBlank="1" showInputMessage="1" showErrorMessage="1" errorTitle="Input Error" error="Please enter a numeric value between 0 and 99999999999999999" sqref="N142">
      <formula1>0</formula1>
      <formula2>99999999999999900</formula2>
    </dataValidation>
    <dataValidation type="decimal" allowBlank="1" showInputMessage="1" showErrorMessage="1" errorTitle="Input Error" error="Please enter a numeric value between 0 and 99999999999999999" sqref="O142">
      <formula1>0</formula1>
      <formula2>99999999999999900</formula2>
    </dataValidation>
    <dataValidation type="decimal" allowBlank="1" showInputMessage="1" showErrorMessage="1" errorTitle="Input Error" error="Please enter a numeric value between 0 and 99999999999999999" sqref="P142">
      <formula1>0</formula1>
      <formula2>99999999999999900</formula2>
    </dataValidation>
    <dataValidation type="decimal" allowBlank="1" showInputMessage="1" showErrorMessage="1" errorTitle="Input Error" error="Please enter a numeric value between 0 and 99999999999999999" sqref="Q142">
      <formula1>0</formula1>
      <formula2>99999999999999900</formula2>
    </dataValidation>
    <dataValidation type="decimal" allowBlank="1" showInputMessage="1" showErrorMessage="1" errorTitle="Input Error" error="Please enter a numeric value between 0 and 99999999999999999" sqref="G143">
      <formula1>0</formula1>
      <formula2>99999999999999900</formula2>
    </dataValidation>
    <dataValidation type="decimal" allowBlank="1" showInputMessage="1" showErrorMessage="1" errorTitle="Input Error" error="Please enter a numeric value between 0 and 99999999999999999" sqref="H143">
      <formula1>0</formula1>
      <formula2>99999999999999900</formula2>
    </dataValidation>
    <dataValidation type="decimal" allowBlank="1" showInputMessage="1" showErrorMessage="1" errorTitle="Input Error" error="Please enter a numeric value between 0 and 99999999999999999" sqref="I143">
      <formula1>0</formula1>
      <formula2>99999999999999900</formula2>
    </dataValidation>
    <dataValidation type="decimal" allowBlank="1" showInputMessage="1" showErrorMessage="1" errorTitle="Input Error" error="Please enter a numeric value between 0 and 99999999999999999" sqref="J143">
      <formula1>0</formula1>
      <formula2>99999999999999900</formula2>
    </dataValidation>
    <dataValidation type="decimal" allowBlank="1" showInputMessage="1" showErrorMessage="1" errorTitle="Input Error" error="Please enter a numeric value between 0 and 99999999999999999" sqref="K143">
      <formula1>0</formula1>
      <formula2>99999999999999900</formula2>
    </dataValidation>
    <dataValidation type="decimal" allowBlank="1" showInputMessage="1" showErrorMessage="1" errorTitle="Input Error" error="Please enter a numeric value between 0 and 99999999999999999" sqref="L143">
      <formula1>0</formula1>
      <formula2>99999999999999900</formula2>
    </dataValidation>
    <dataValidation type="decimal" allowBlank="1" showInputMessage="1" showErrorMessage="1" errorTitle="Input Error" error="Please enter a numeric value between 0 and 99999999999999999" sqref="M143">
      <formula1>0</formula1>
      <formula2>99999999999999900</formula2>
    </dataValidation>
    <dataValidation type="decimal" allowBlank="1" showInputMessage="1" showErrorMessage="1" errorTitle="Input Error" error="Please enter a numeric value between 0 and 99999999999999999" sqref="N143">
      <formula1>0</formula1>
      <formula2>99999999999999900</formula2>
    </dataValidation>
    <dataValidation type="decimal" allowBlank="1" showInputMessage="1" showErrorMessage="1" errorTitle="Input Error" error="Please enter a numeric value between 0 and 99999999999999999" sqref="O143">
      <formula1>0</formula1>
      <formula2>99999999999999900</formula2>
    </dataValidation>
    <dataValidation type="decimal" allowBlank="1" showInputMessage="1" showErrorMessage="1" errorTitle="Input Error" error="Please enter a numeric value between 0 and 99999999999999999" sqref="P143">
      <formula1>0</formula1>
      <formula2>99999999999999900</formula2>
    </dataValidation>
    <dataValidation type="decimal" allowBlank="1" showInputMessage="1" showErrorMessage="1" errorTitle="Input Error" error="Please enter a numeric value between 0 and 99999999999999999" sqref="Q14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G157">
      <formula1>0</formula1>
      <formula2>99999999999999900</formula2>
    </dataValidation>
    <dataValidation type="decimal" allowBlank="1" showInputMessage="1" showErrorMessage="1" errorTitle="Input Error" error="Please enter a numeric value between 0 and 99999999999999999" sqref="H157">
      <formula1>0</formula1>
      <formula2>99999999999999900</formula2>
    </dataValidation>
    <dataValidation type="decimal" allowBlank="1" showInputMessage="1" showErrorMessage="1" errorTitle="Input Error" error="Please enter a numeric value between 0 and 99999999999999999" sqref="I157">
      <formula1>0</formula1>
      <formula2>99999999999999900</formula2>
    </dataValidation>
    <dataValidation type="decimal" allowBlank="1" showInputMessage="1" showErrorMessage="1" errorTitle="Input Error" error="Please enter a numeric value between 0 and 99999999999999999" sqref="J157">
      <formula1>0</formula1>
      <formula2>99999999999999900</formula2>
    </dataValidation>
    <dataValidation type="decimal" allowBlank="1" showInputMessage="1" showErrorMessage="1" errorTitle="Input Error" error="Please enter a numeric value between 0 and 99999999999999999" sqref="K157">
      <formula1>0</formula1>
      <formula2>99999999999999900</formula2>
    </dataValidation>
    <dataValidation type="decimal" allowBlank="1" showInputMessage="1" showErrorMessage="1" errorTitle="Input Error" error="Please enter a numeric value between 0 and 99999999999999999" sqref="L157">
      <formula1>0</formula1>
      <formula2>99999999999999900</formula2>
    </dataValidation>
    <dataValidation type="decimal" allowBlank="1" showInputMessage="1" showErrorMessage="1" errorTitle="Input Error" error="Please enter a numeric value between 0 and 99999999999999999" sqref="M157">
      <formula1>0</formula1>
      <formula2>99999999999999900</formula2>
    </dataValidation>
    <dataValidation type="decimal" allowBlank="1" showInputMessage="1" showErrorMessage="1" errorTitle="Input Error" error="Please enter a numeric value between 0 and 99999999999999999" sqref="N157">
      <formula1>0</formula1>
      <formula2>99999999999999900</formula2>
    </dataValidation>
    <dataValidation type="decimal" allowBlank="1" showInputMessage="1" showErrorMessage="1" errorTitle="Input Error" error="Please enter a numeric value between 0 and 99999999999999999" sqref="O157">
      <formula1>0</formula1>
      <formula2>99999999999999900</formula2>
    </dataValidation>
    <dataValidation type="decimal" allowBlank="1" showInputMessage="1" showErrorMessage="1" errorTitle="Input Error" error="Please enter a numeric value between 0 and 99999999999999999" sqref="P157">
      <formula1>0</formula1>
      <formula2>99999999999999900</formula2>
    </dataValidation>
    <dataValidation type="decimal" allowBlank="1" showInputMessage="1" showErrorMessage="1" errorTitle="Input Error" error="Please enter a numeric value between 0 and 99999999999999999" sqref="Q157">
      <formula1>0</formula1>
      <formula2>99999999999999900</formula2>
    </dataValidation>
    <dataValidation type="decimal" allowBlank="1" showInputMessage="1" showErrorMessage="1" errorTitle="Input Error" error="Please enter a numeric value between 0 and 99999999999999999" sqref="G167">
      <formula1>0</formula1>
      <formula2>99999999999999900</formula2>
    </dataValidation>
    <dataValidation type="decimal" allowBlank="1" showInputMessage="1" showErrorMessage="1" errorTitle="Input Error" error="Please enter a numeric value between 0 and 99999999999999999" sqref="H167">
      <formula1>0</formula1>
      <formula2>99999999999999900</formula2>
    </dataValidation>
    <dataValidation type="decimal" allowBlank="1" showInputMessage="1" showErrorMessage="1" errorTitle="Input Error" error="Please enter a numeric value between 0 and 99999999999999999" sqref="I167">
      <formula1>0</formula1>
      <formula2>99999999999999900</formula2>
    </dataValidation>
    <dataValidation type="decimal" allowBlank="1" showInputMessage="1" showErrorMessage="1" errorTitle="Input Error" error="Please enter a numeric value between 0 and 99999999999999999" sqref="J167">
      <formula1>0</formula1>
      <formula2>99999999999999900</formula2>
    </dataValidation>
    <dataValidation type="decimal" allowBlank="1" showInputMessage="1" showErrorMessage="1" errorTitle="Input Error" error="Please enter a numeric value between 0 and 99999999999999999" sqref="K167">
      <formula1>0</formula1>
      <formula2>99999999999999900</formula2>
    </dataValidation>
    <dataValidation type="decimal" allowBlank="1" showInputMessage="1" showErrorMessage="1" errorTitle="Input Error" error="Please enter a numeric value between 0 and 99999999999999999" sqref="L167">
      <formula1>0</formula1>
      <formula2>99999999999999900</formula2>
    </dataValidation>
    <dataValidation type="decimal" allowBlank="1" showInputMessage="1" showErrorMessage="1" errorTitle="Input Error" error="Please enter a numeric value between 0 and 99999999999999999" sqref="M167">
      <formula1>0</formula1>
      <formula2>99999999999999900</formula2>
    </dataValidation>
    <dataValidation type="decimal" allowBlank="1" showInputMessage="1" showErrorMessage="1" errorTitle="Input Error" error="Please enter a numeric value between 0 and 99999999999999999" sqref="N167">
      <formula1>0</formula1>
      <formula2>99999999999999900</formula2>
    </dataValidation>
    <dataValidation type="decimal" allowBlank="1" showInputMessage="1" showErrorMessage="1" errorTitle="Input Error" error="Please enter a numeric value between 0 and 99999999999999999" sqref="O167">
      <formula1>0</formula1>
      <formula2>99999999999999900</formula2>
    </dataValidation>
    <dataValidation type="decimal" allowBlank="1" showInputMessage="1" showErrorMessage="1" errorTitle="Input Error" error="Please enter a numeric value between 0 and 99999999999999999" sqref="P167">
      <formula1>0</formula1>
      <formula2>99999999999999900</formula2>
    </dataValidation>
    <dataValidation type="decimal" allowBlank="1" showInputMessage="1" showErrorMessage="1" errorTitle="Input Error" error="Please enter a numeric value between 0 and 99999999999999999" sqref="Q167">
      <formula1>0</formula1>
      <formula2>99999999999999900</formula2>
    </dataValidation>
    <dataValidation type="decimal" allowBlank="1" showInputMessage="1" showErrorMessage="1" errorTitle="Input Error" error="Please enter a numeric value between 0 and 99999999999999999" sqref="G168">
      <formula1>0</formula1>
      <formula2>99999999999999900</formula2>
    </dataValidation>
    <dataValidation type="decimal" allowBlank="1" showInputMessage="1" showErrorMessage="1" errorTitle="Input Error" error="Please enter a numeric value between 0 and 99999999999999999" sqref="H168">
      <formula1>0</formula1>
      <formula2>99999999999999900</formula2>
    </dataValidation>
    <dataValidation type="decimal" allowBlank="1" showInputMessage="1" showErrorMessage="1" errorTitle="Input Error" error="Please enter a numeric value between 0 and 99999999999999999" sqref="I168">
      <formula1>0</formula1>
      <formula2>99999999999999900</formula2>
    </dataValidation>
    <dataValidation type="decimal" allowBlank="1" showInputMessage="1" showErrorMessage="1" errorTitle="Input Error" error="Please enter a numeric value between 0 and 99999999999999999" sqref="J168">
      <formula1>0</formula1>
      <formula2>99999999999999900</formula2>
    </dataValidation>
    <dataValidation type="decimal" allowBlank="1" showInputMessage="1" showErrorMessage="1" errorTitle="Input Error" error="Please enter a numeric value between 0 and 99999999999999999" sqref="K168">
      <formula1>0</formula1>
      <formula2>99999999999999900</formula2>
    </dataValidation>
    <dataValidation type="decimal" allowBlank="1" showInputMessage="1" showErrorMessage="1" errorTitle="Input Error" error="Please enter a numeric value between 0 and 99999999999999999" sqref="L168">
      <formula1>0</formula1>
      <formula2>99999999999999900</formula2>
    </dataValidation>
    <dataValidation type="decimal" allowBlank="1" showInputMessage="1" showErrorMessage="1" errorTitle="Input Error" error="Please enter a numeric value between 0 and 99999999999999999" sqref="M168">
      <formula1>0</formula1>
      <formula2>99999999999999900</formula2>
    </dataValidation>
    <dataValidation type="decimal" allowBlank="1" showInputMessage="1" showErrorMessage="1" errorTitle="Input Error" error="Please enter a numeric value between 0 and 99999999999999999" sqref="N168">
      <formula1>0</formula1>
      <formula2>99999999999999900</formula2>
    </dataValidation>
    <dataValidation type="decimal" allowBlank="1" showInputMessage="1" showErrorMessage="1" errorTitle="Input Error" error="Please enter a numeric value between 0 and 99999999999999999" sqref="O168">
      <formula1>0</formula1>
      <formula2>99999999999999900</formula2>
    </dataValidation>
    <dataValidation type="decimal" allowBlank="1" showInputMessage="1" showErrorMessage="1" errorTitle="Input Error" error="Please enter a numeric value between 0 and 99999999999999999" sqref="P168">
      <formula1>0</formula1>
      <formula2>99999999999999900</formula2>
    </dataValidation>
    <dataValidation type="decimal" allowBlank="1" showInputMessage="1" showErrorMessage="1" errorTitle="Input Error" error="Please enter a numeric value between 0 and 99999999999999999" sqref="Q168">
      <formula1>0</formula1>
      <formula2>99999999999999900</formula2>
    </dataValidation>
    <dataValidation type="decimal" allowBlank="1" showInputMessage="1" showErrorMessage="1" errorTitle="Input Error" error="Please enter a numeric value between 0 and 99999999999999999" sqref="G169">
      <formula1>0</formula1>
      <formula2>99999999999999900</formula2>
    </dataValidation>
    <dataValidation type="decimal" allowBlank="1" showInputMessage="1" showErrorMessage="1" errorTitle="Input Error" error="Please enter a numeric value between 0 and 99999999999999999" sqref="H169">
      <formula1>0</formula1>
      <formula2>99999999999999900</formula2>
    </dataValidation>
    <dataValidation type="decimal" allowBlank="1" showInputMessage="1" showErrorMessage="1" errorTitle="Input Error" error="Please enter a numeric value between 0 and 99999999999999999" sqref="I169">
      <formula1>0</formula1>
      <formula2>99999999999999900</formula2>
    </dataValidation>
    <dataValidation type="decimal" allowBlank="1" showInputMessage="1" showErrorMessage="1" errorTitle="Input Error" error="Please enter a numeric value between 0 and 99999999999999999" sqref="J169">
      <formula1>0</formula1>
      <formula2>99999999999999900</formula2>
    </dataValidation>
    <dataValidation type="decimal" allowBlank="1" showInputMessage="1" showErrorMessage="1" errorTitle="Input Error" error="Please enter a numeric value between 0 and 99999999999999999" sqref="K169">
      <formula1>0</formula1>
      <formula2>99999999999999900</formula2>
    </dataValidation>
    <dataValidation type="decimal" allowBlank="1" showInputMessage="1" showErrorMessage="1" errorTitle="Input Error" error="Please enter a numeric value between 0 and 99999999999999999" sqref="L169">
      <formula1>0</formula1>
      <formula2>99999999999999900</formula2>
    </dataValidation>
    <dataValidation type="decimal" allowBlank="1" showInputMessage="1" showErrorMessage="1" errorTitle="Input Error" error="Please enter a numeric value between 0 and 99999999999999999" sqref="M169">
      <formula1>0</formula1>
      <formula2>99999999999999900</formula2>
    </dataValidation>
    <dataValidation type="decimal" allowBlank="1" showInputMessage="1" showErrorMessage="1" errorTitle="Input Error" error="Please enter a numeric value between 0 and 99999999999999999" sqref="N169">
      <formula1>0</formula1>
      <formula2>99999999999999900</formula2>
    </dataValidation>
    <dataValidation type="decimal" allowBlank="1" showInputMessage="1" showErrorMessage="1" errorTitle="Input Error" error="Please enter a numeric value between 0 and 99999999999999999" sqref="O169">
      <formula1>0</formula1>
      <formula2>99999999999999900</formula2>
    </dataValidation>
    <dataValidation type="decimal" allowBlank="1" showInputMessage="1" showErrorMessage="1" errorTitle="Input Error" error="Please enter a numeric value between 0 and 99999999999999999" sqref="P169">
      <formula1>0</formula1>
      <formula2>99999999999999900</formula2>
    </dataValidation>
    <dataValidation type="decimal" allowBlank="1" showInputMessage="1" showErrorMessage="1" errorTitle="Input Error" error="Please enter a numeric value between 0 and 99999999999999999" sqref="Q169">
      <formula1>0</formula1>
      <formula2>99999999999999900</formula2>
    </dataValidation>
  </dataValidations>
  <hyperlinks>
    <hyperlink ref="F3" tooltip="Click here to Change Unit" display="Change Unit"/>
    <hyperlink ref="G3" tooltip="Click here to add New Sheet" display="Add New Sheet"/>
    <hyperlink ref="I3" tooltip="Click here to Delete Current Sheet" display="Delete Current Sheet"/>
    <hyperlink ref="G5"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xl/worksheets/sheet15.xml><?xml version="1.0" encoding="utf-8"?>
<worksheet xmlns="http://schemas.openxmlformats.org/spreadsheetml/2006/main" xmlns:r="http://schemas.openxmlformats.org/officeDocument/2006/relationships">
  <sheetPr codeName="Sheet14"/>
  <dimension ref="A1:Q77"/>
  <sheetViews>
    <sheetView windowProtection="1" showGridLines="0" topLeftCell="D1" workbookViewId="0">
      <selection sqref="A1:C1048576"/>
    </sheetView>
  </sheetViews>
  <sheetFormatPr defaultRowHeight="15"/>
  <cols>
    <col min="1" max="1" customWidth="true" hidden="true" width="3.7109375" collapsed="true"/>
    <col min="2" max="2" customWidth="true" hidden="true" width="7.5703125" collapsed="true"/>
    <col min="3" max="3" customWidth="true" hidden="true" width="6.0" collapsed="true"/>
    <col min="4" max="4" customWidth="true" width="37.28515625" collapsed="true"/>
    <col min="5" max="5" customWidth="true" width="14.28515625" collapsed="true"/>
    <col min="6" max="6" customWidth="true" width="14.140625" collapsed="true"/>
    <col min="7" max="7" customWidth="true" width="13.28515625" collapsed="true"/>
    <col min="8" max="8" customWidth="true" width="11.85546875" collapsed="true"/>
    <col min="9" max="9" customWidth="true" width="12.0" collapsed="true"/>
    <col min="10" max="10" customWidth="true" width="14.0" collapsed="true"/>
    <col min="11" max="11" customWidth="true" width="12.0" collapsed="true"/>
    <col min="12" max="13" customWidth="true" width="12.85546875" collapsed="true"/>
    <col min="14" max="14" customWidth="true" width="11.85546875" collapsed="true"/>
    <col min="15" max="15" customWidth="true" width="10.5703125" collapsed="true"/>
  </cols>
  <sheetData>
    <row r="1" spans="1:15" ht="27.95" customHeight="1">
      <c r="A1" s="10" t="s">
        <v>351</v>
      </c>
      <c r="D1" s="148" t="s">
        <v>489</v>
      </c>
      <c r="E1" s="148"/>
      <c r="F1" s="148"/>
      <c r="G1" s="148"/>
      <c r="H1" s="148"/>
      <c r="I1" s="148"/>
      <c r="J1" s="148"/>
      <c r="K1" s="148"/>
      <c r="L1" s="148"/>
      <c r="M1" s="148"/>
      <c r="N1" s="148"/>
      <c r="O1" s="148"/>
    </row>
    <row r="3" spans="1:15">
      <c r="E3" s="96" t="s">
        <v>1116</v>
      </c>
    </row>
    <row r="4" spans="1:15">
      <c r="A4" s="131"/>
      <c r="B4" s="131"/>
      <c r="C4" s="131" t="s">
        <v>316</v>
      </c>
      <c r="D4" s="131"/>
      <c r="E4" s="131"/>
      <c r="F4" s="131"/>
      <c r="G4" s="131"/>
      <c r="H4" s="131"/>
      <c r="I4" s="131"/>
    </row>
    <row r="5" spans="1:15" hidden="1">
      <c r="A5" s="131"/>
      <c r="B5" s="131"/>
      <c r="C5" s="131"/>
      <c r="D5" s="131"/>
      <c r="E5" s="131"/>
      <c r="F5" s="131"/>
      <c r="G5" s="131"/>
      <c r="H5" s="131"/>
      <c r="I5" s="131"/>
    </row>
    <row r="6" spans="1:15" hidden="1">
      <c r="A6" s="131"/>
      <c r="B6" s="131"/>
      <c r="C6" s="131"/>
      <c r="D6" s="131"/>
      <c r="E6" s="131"/>
      <c r="F6" s="131"/>
      <c r="G6" s="131"/>
      <c r="H6" s="131"/>
      <c r="I6" s="131"/>
    </row>
    <row r="7" spans="1:15" hidden="1">
      <c r="A7" s="131"/>
      <c r="B7" s="131"/>
      <c r="C7" s="131" t="s">
        <v>972</v>
      </c>
      <c r="D7" s="131" t="s">
        <v>976</v>
      </c>
      <c r="E7" s="131"/>
      <c r="F7" s="131"/>
      <c r="G7" s="131"/>
      <c r="H7" s="131" t="s">
        <v>971</v>
      </c>
      <c r="I7" s="131" t="s">
        <v>973</v>
      </c>
    </row>
    <row r="8" spans="1:15">
      <c r="A8" s="131"/>
      <c r="B8" s="131"/>
      <c r="C8" s="131" t="s">
        <v>976</v>
      </c>
      <c r="D8" s="157" t="s">
        <v>311</v>
      </c>
      <c r="E8" s="158"/>
      <c r="F8" s="158"/>
      <c r="G8" s="159"/>
      <c r="I8" s="131"/>
    </row>
    <row r="9" spans="1:15">
      <c r="A9" s="131"/>
      <c r="B9" s="131"/>
      <c r="C9" s="131" t="s">
        <v>971</v>
      </c>
      <c r="I9" s="131"/>
    </row>
    <row r="10" spans="1:15" ht="15" customHeight="1">
      <c r="A10" s="131" t="s">
        <v>318</v>
      </c>
      <c r="B10" s="131"/>
      <c r="C10" s="131"/>
      <c r="D10" s="14" t="s">
        <v>314</v>
      </c>
      <c r="E10" s="163" t="str">
        <f>StartUp!D17</f>
        <v>AEBC</v>
      </c>
      <c r="F10" s="164"/>
      <c r="G10" s="165"/>
      <c r="I10" s="131"/>
    </row>
    <row r="11" spans="1:15" ht="15" customHeight="1">
      <c r="A11" s="131" t="s">
        <v>320</v>
      </c>
      <c r="B11" s="131"/>
      <c r="C11" s="131"/>
      <c r="D11" s="14" t="s">
        <v>315</v>
      </c>
      <c r="E11" s="160" t="str">
        <f>StartUp!G9</f>
        <v>31-Mar-2015</v>
      </c>
      <c r="F11" s="161"/>
      <c r="G11" s="162"/>
      <c r="I11" s="131"/>
    </row>
    <row r="12" spans="1:15" ht="15" customHeight="1">
      <c r="A12" s="131"/>
      <c r="B12" s="131"/>
      <c r="C12" s="131"/>
      <c r="D12" s="151" t="str">
        <f>CONCATENATE("Note: Enter only ",StartUp!D23," digits after decimal.")</f>
        <v>Note: Enter only 2 digits after decimal.</v>
      </c>
      <c r="E12" s="151"/>
      <c r="F12" s="151"/>
      <c r="G12" s="151"/>
      <c r="I12" s="131"/>
    </row>
    <row r="13" spans="1:15">
      <c r="A13" s="131"/>
      <c r="B13" s="131"/>
      <c r="C13" s="131" t="s">
        <v>971</v>
      </c>
      <c r="I13" s="131"/>
    </row>
    <row r="14" spans="1:15" hidden="1">
      <c r="A14" s="131"/>
      <c r="B14" s="131"/>
      <c r="C14" s="131" t="s">
        <v>974</v>
      </c>
      <c r="D14" s="131"/>
      <c r="E14" s="131"/>
      <c r="F14" s="131"/>
      <c r="G14" s="131"/>
      <c r="H14" s="131"/>
      <c r="I14" s="131" t="s">
        <v>975</v>
      </c>
    </row>
    <row r="15" spans="1:15" hidden="1"/>
    <row r="16" spans="1:15" hidden="1"/>
    <row r="17" spans="1:17" hidden="1"/>
    <row r="18" spans="1:17" hidden="1">
      <c r="A18" s="131"/>
      <c r="B18" s="131"/>
      <c r="C18" s="131" t="s">
        <v>28</v>
      </c>
      <c r="D18" s="131"/>
      <c r="E18" s="131"/>
      <c r="F18" s="131"/>
      <c r="G18" s="131"/>
      <c r="H18" s="131"/>
      <c r="I18" s="131"/>
      <c r="J18" s="131"/>
      <c r="K18" s="131"/>
      <c r="L18" s="131"/>
      <c r="M18" s="131"/>
      <c r="N18" s="131"/>
      <c r="O18" s="131"/>
      <c r="P18" s="131"/>
      <c r="Q18" s="131"/>
    </row>
    <row r="19" spans="1:17" hidden="1">
      <c r="A19" s="131"/>
      <c r="B19" s="131"/>
      <c r="C19" s="131"/>
      <c r="D19" s="131"/>
      <c r="E19" s="131"/>
      <c r="F19" s="131"/>
      <c r="G19" s="131"/>
      <c r="H19" s="131"/>
      <c r="I19" s="131"/>
      <c r="J19" s="131"/>
      <c r="K19" s="131"/>
      <c r="L19" s="131"/>
      <c r="M19" s="131"/>
      <c r="N19" s="131"/>
      <c r="O19" s="131"/>
      <c r="P19" s="131"/>
      <c r="Q19" s="131"/>
    </row>
    <row r="20" spans="1:17" hidden="1">
      <c r="A20" s="131"/>
      <c r="B20" s="131"/>
      <c r="C20" s="131"/>
      <c r="D20" s="131"/>
      <c r="E20" s="131" t="s">
        <v>1024</v>
      </c>
      <c r="F20" s="131" t="s">
        <v>1025</v>
      </c>
      <c r="G20" s="131" t="s">
        <v>1026</v>
      </c>
      <c r="H20" s="131" t="s">
        <v>1027</v>
      </c>
      <c r="I20" s="131" t="s">
        <v>1028</v>
      </c>
      <c r="J20" s="131" t="s">
        <v>1031</v>
      </c>
      <c r="K20" s="131" t="s">
        <v>1032</v>
      </c>
      <c r="L20" s="131" t="s">
        <v>242</v>
      </c>
      <c r="M20" s="131" t="s">
        <v>377</v>
      </c>
      <c r="N20" s="131" t="s">
        <v>378</v>
      </c>
      <c r="O20" s="131" t="s">
        <v>379</v>
      </c>
      <c r="P20" s="131"/>
      <c r="Q20" s="131"/>
    </row>
    <row r="21" spans="1:17">
      <c r="A21" s="131"/>
      <c r="B21" s="131"/>
      <c r="C21" s="131" t="s">
        <v>972</v>
      </c>
      <c r="D21" s="131" t="s">
        <v>976</v>
      </c>
      <c r="E21" s="131"/>
      <c r="F21" s="131"/>
      <c r="G21" s="131"/>
      <c r="H21" s="131"/>
      <c r="I21" s="131"/>
      <c r="J21" s="131"/>
      <c r="K21" s="131"/>
      <c r="L21" s="131"/>
      <c r="M21" s="131"/>
      <c r="N21" s="131"/>
      <c r="O21" s="131"/>
      <c r="P21" s="131" t="s">
        <v>971</v>
      </c>
      <c r="Q21" s="131" t="s">
        <v>973</v>
      </c>
    </row>
    <row r="22" spans="1:17">
      <c r="A22" s="131"/>
      <c r="B22" s="131"/>
      <c r="C22" s="131" t="s">
        <v>976</v>
      </c>
      <c r="D22" s="166" t="s">
        <v>420</v>
      </c>
      <c r="E22" s="167"/>
      <c r="F22" s="167"/>
      <c r="G22" s="167"/>
      <c r="H22" s="167"/>
      <c r="I22" s="167"/>
      <c r="J22" s="167"/>
      <c r="K22" s="167"/>
      <c r="L22" s="167"/>
      <c r="M22" s="167"/>
      <c r="N22" s="167"/>
      <c r="O22" s="168"/>
      <c r="Q22" s="131"/>
    </row>
    <row r="23" spans="1:17" ht="45" customHeight="1">
      <c r="A23" s="131"/>
      <c r="B23" s="131"/>
      <c r="C23" s="131" t="s">
        <v>976</v>
      </c>
      <c r="D23" s="22" t="s">
        <v>45</v>
      </c>
      <c r="E23" s="22" t="s">
        <v>46</v>
      </c>
      <c r="F23" s="22" t="s">
        <v>47</v>
      </c>
      <c r="G23" s="22" t="s">
        <v>48</v>
      </c>
      <c r="H23" s="22" t="s">
        <v>49</v>
      </c>
      <c r="I23" s="22" t="s">
        <v>50</v>
      </c>
      <c r="J23" s="22" t="s">
        <v>257</v>
      </c>
      <c r="K23" s="22" t="s">
        <v>51</v>
      </c>
      <c r="L23" s="22" t="s">
        <v>52</v>
      </c>
      <c r="M23" s="22" t="s">
        <v>53</v>
      </c>
      <c r="N23" s="22" t="s">
        <v>54</v>
      </c>
      <c r="O23" s="22" t="s">
        <v>1023</v>
      </c>
      <c r="Q23" s="131"/>
    </row>
    <row r="24" spans="1:17">
      <c r="A24" s="131"/>
      <c r="B24" s="131"/>
      <c r="C24" s="131" t="s">
        <v>976</v>
      </c>
      <c r="D24" s="15"/>
      <c r="E24" s="15">
        <v>1</v>
      </c>
      <c r="F24" s="15">
        <v>2</v>
      </c>
      <c r="G24" s="15">
        <v>3</v>
      </c>
      <c r="H24" s="15">
        <v>4</v>
      </c>
      <c r="I24" s="15">
        <v>5</v>
      </c>
      <c r="J24" s="15">
        <v>6</v>
      </c>
      <c r="K24" s="15">
        <v>7</v>
      </c>
      <c r="L24" s="15">
        <v>8</v>
      </c>
      <c r="M24" s="15">
        <v>9</v>
      </c>
      <c r="N24" s="15">
        <v>10</v>
      </c>
      <c r="O24" s="15">
        <v>11</v>
      </c>
      <c r="Q24" s="131"/>
    </row>
    <row r="25" spans="1:17">
      <c r="A25" s="131"/>
      <c r="B25" s="131"/>
      <c r="C25" s="131" t="s">
        <v>971</v>
      </c>
      <c r="Q25" s="131"/>
    </row>
    <row r="26" spans="1:17" ht="30">
      <c r="A26" s="131" t="s">
        <v>55</v>
      </c>
      <c r="B26" s="131"/>
      <c r="C26" s="131"/>
      <c r="D26" s="11" t="s">
        <v>34</v>
      </c>
      <c r="E26" s="17">
        <f>'LR-Part A1'!G107</f>
        <v>0</v>
      </c>
      <c r="F26" s="17">
        <f>'LR-Part A1'!H107</f>
        <v>0</v>
      </c>
      <c r="G26" s="17">
        <f>'LR-Part A1'!I107</f>
        <v>0</v>
      </c>
      <c r="H26" s="17">
        <f>'LR-Part A1'!J107</f>
        <v>0</v>
      </c>
      <c r="I26" s="17">
        <f>'LR-Part A1'!K107</f>
        <v>0</v>
      </c>
      <c r="J26" s="17">
        <f>'LR-Part A1'!L107</f>
        <v>0</v>
      </c>
      <c r="K26" s="17">
        <f>'LR-Part A1'!M107</f>
        <v>0</v>
      </c>
      <c r="L26" s="17">
        <f>'LR-Part A1'!N107</f>
        <v>0</v>
      </c>
      <c r="M26" s="17">
        <f>'LR-Part A1'!O107</f>
        <v>0</v>
      </c>
      <c r="N26" s="17">
        <f>'LR-Part A1'!T107</f>
        <v>0</v>
      </c>
      <c r="O26" s="17">
        <f>E26+F26+G26+H26+I26+J26+K26+L26+M26+N26</f>
        <v>0</v>
      </c>
      <c r="Q26" s="131"/>
    </row>
    <row r="27" spans="1:17" ht="30">
      <c r="A27" s="131"/>
      <c r="B27" s="131"/>
      <c r="C27" s="131"/>
      <c r="D27" s="11" t="s">
        <v>35</v>
      </c>
      <c r="E27" s="81"/>
      <c r="F27" s="81"/>
      <c r="G27" s="81"/>
      <c r="H27" s="81"/>
      <c r="I27" s="81"/>
      <c r="J27" s="81"/>
      <c r="K27" s="81"/>
      <c r="L27" s="81"/>
      <c r="M27" s="81"/>
      <c r="N27" s="81"/>
      <c r="O27" s="81"/>
      <c r="Q27" s="131"/>
    </row>
    <row r="28" spans="1:17">
      <c r="A28" s="131" t="s">
        <v>86</v>
      </c>
      <c r="B28" s="131"/>
      <c r="C28" s="131"/>
      <c r="D28" s="11" t="s">
        <v>36</v>
      </c>
      <c r="E28" s="17">
        <f>'LR-Part A2 (USD)'!G110</f>
        <v>0</v>
      </c>
      <c r="F28" s="17">
        <f>'LR-Part A2 (USD)'!H110</f>
        <v>0</v>
      </c>
      <c r="G28" s="17">
        <f>'LR-Part A2 (USD)'!I110</f>
        <v>0</v>
      </c>
      <c r="H28" s="17">
        <f>'LR-Part A2 (USD)'!J110</f>
        <v>0</v>
      </c>
      <c r="I28" s="17">
        <f>'LR-Part A2 (USD)'!K110</f>
        <v>0</v>
      </c>
      <c r="J28" s="17">
        <f>'LR-Part A2 (USD)'!L110</f>
        <v>0</v>
      </c>
      <c r="K28" s="17">
        <f>'LR-Part A2 (USD)'!M110</f>
        <v>0</v>
      </c>
      <c r="L28" s="17">
        <f>'LR-Part A2 (USD)'!N110</f>
        <v>0</v>
      </c>
      <c r="M28" s="17">
        <f>'LR-Part A2 (USD)'!O110</f>
        <v>0</v>
      </c>
      <c r="N28" s="17">
        <f>'LR-Part A2 (USD)'!P110</f>
        <v>0</v>
      </c>
      <c r="O28" s="17">
        <f t="shared" ref="O28:O34" si="0">E28+F28+G28+H28+I28+J28+K28+L28+M28+N28</f>
        <v>0</v>
      </c>
      <c r="Q28" s="131"/>
    </row>
    <row r="29" spans="1:17">
      <c r="A29" s="131" t="s">
        <v>87</v>
      </c>
      <c r="B29" s="131"/>
      <c r="C29" s="131"/>
      <c r="D29" s="11" t="s">
        <v>37</v>
      </c>
      <c r="E29" s="17">
        <f>'LR-Part A2 (GBP)'!G110</f>
        <v>0</v>
      </c>
      <c r="F29" s="17">
        <f>'LR-Part A2 (GBP)'!H110</f>
        <v>0</v>
      </c>
      <c r="G29" s="17">
        <f>'LR-Part A2 (GBP)'!I110</f>
        <v>0</v>
      </c>
      <c r="H29" s="17">
        <f>'LR-Part A2 (GBP)'!J110</f>
        <v>0</v>
      </c>
      <c r="I29" s="17">
        <f>'LR-Part A2 (GBP)'!K110</f>
        <v>0</v>
      </c>
      <c r="J29" s="17">
        <f>'LR-Part A2 (GBP)'!L110</f>
        <v>0</v>
      </c>
      <c r="K29" s="17">
        <f>'LR-Part A2 (GBP)'!M110</f>
        <v>0</v>
      </c>
      <c r="L29" s="17">
        <f>'LR-Part A2 (GBP)'!N110</f>
        <v>0</v>
      </c>
      <c r="M29" s="17">
        <f>'LR-Part A2 (GBP)'!O110</f>
        <v>0</v>
      </c>
      <c r="N29" s="17">
        <f>'LR-Part A2 (GBP)'!P110</f>
        <v>0</v>
      </c>
      <c r="O29" s="17">
        <f t="shared" si="0"/>
        <v>0</v>
      </c>
      <c r="Q29" s="131"/>
    </row>
    <row r="30" spans="1:17">
      <c r="A30" s="131" t="s">
        <v>88</v>
      </c>
      <c r="B30" s="131"/>
      <c r="C30" s="131"/>
      <c r="D30" s="11" t="s">
        <v>38</v>
      </c>
      <c r="E30" s="17">
        <f>'LR-Part A2 (EURO)'!G110</f>
        <v>0</v>
      </c>
      <c r="F30" s="17">
        <f>'LR-Part A2 (EURO)'!H110</f>
        <v>0</v>
      </c>
      <c r="G30" s="17">
        <f>'LR-Part A2 (EURO)'!I110</f>
        <v>0</v>
      </c>
      <c r="H30" s="17">
        <f>'LR-Part A2 (EURO)'!J110</f>
        <v>0</v>
      </c>
      <c r="I30" s="17">
        <f>'LR-Part A2 (EURO)'!K110</f>
        <v>0</v>
      </c>
      <c r="J30" s="17">
        <f>'LR-Part A2 (EURO)'!L110</f>
        <v>0</v>
      </c>
      <c r="K30" s="17">
        <f>'LR-Part A2 (EURO)'!M110</f>
        <v>0</v>
      </c>
      <c r="L30" s="17">
        <f>'LR-Part A2 (EURO)'!N110</f>
        <v>0</v>
      </c>
      <c r="M30" s="17">
        <f>'LR-Part A2 (EURO)'!O110</f>
        <v>0</v>
      </c>
      <c r="N30" s="17">
        <f>'LR-Part A2 (EURO)'!P110</f>
        <v>0</v>
      </c>
      <c r="O30" s="17">
        <f t="shared" si="0"/>
        <v>0</v>
      </c>
      <c r="Q30" s="131"/>
    </row>
    <row r="31" spans="1:17">
      <c r="A31" s="131" t="s">
        <v>89</v>
      </c>
      <c r="B31" s="131"/>
      <c r="C31" s="131"/>
      <c r="D31" s="11" t="s">
        <v>39</v>
      </c>
      <c r="E31" s="17">
        <f>'LR-Part A2 (JPY)'!G110</f>
        <v>0</v>
      </c>
      <c r="F31" s="17">
        <f>'LR-Part A2 (JPY)'!H110</f>
        <v>0</v>
      </c>
      <c r="G31" s="17">
        <f>'LR-Part A2 (JPY)'!I110</f>
        <v>0</v>
      </c>
      <c r="H31" s="17">
        <f>'LR-Part A2 (JPY)'!J110</f>
        <v>0</v>
      </c>
      <c r="I31" s="17">
        <f>'LR-Part A2 (JPY)'!K110</f>
        <v>0</v>
      </c>
      <c r="J31" s="17">
        <f>'LR-Part A2 (JPY)'!L110</f>
        <v>0</v>
      </c>
      <c r="K31" s="17">
        <f>'LR-Part A2 (JPY)'!M110</f>
        <v>0</v>
      </c>
      <c r="L31" s="17">
        <f>'LR-Part A2 (JPY)'!N110</f>
        <v>0</v>
      </c>
      <c r="M31" s="17">
        <f>'LR-Part A2 (JPY)'!O110</f>
        <v>0</v>
      </c>
      <c r="N31" s="17">
        <f>'LR-Part A2 (JPY)'!P110</f>
        <v>0</v>
      </c>
      <c r="O31" s="17">
        <f t="shared" si="0"/>
        <v>0</v>
      </c>
      <c r="Q31" s="131"/>
    </row>
    <row r="32" spans="1:17">
      <c r="A32" s="131" t="s">
        <v>94</v>
      </c>
      <c r="B32" s="131"/>
      <c r="C32" s="131"/>
      <c r="D32" s="11" t="s">
        <v>40</v>
      </c>
      <c r="E32" s="17">
        <f>'LR-Part A2 (CHF)'!G110</f>
        <v>0</v>
      </c>
      <c r="F32" s="17">
        <f>'LR-Part A2 (CHF)'!H110</f>
        <v>0</v>
      </c>
      <c r="G32" s="17">
        <f>'LR-Part A2 (CHF)'!I110</f>
        <v>0</v>
      </c>
      <c r="H32" s="17">
        <f>'LR-Part A2 (CHF)'!J110</f>
        <v>0</v>
      </c>
      <c r="I32" s="17">
        <f>'LR-Part A2 (CHF)'!K110</f>
        <v>0</v>
      </c>
      <c r="J32" s="17">
        <f>'LR-Part A2 (CHF)'!L110</f>
        <v>0</v>
      </c>
      <c r="K32" s="17">
        <f>'LR-Part A2 (CHF)'!M110</f>
        <v>0</v>
      </c>
      <c r="L32" s="17">
        <f>'LR-Part A2 (CHF)'!N110</f>
        <v>0</v>
      </c>
      <c r="M32" s="17">
        <f>'LR-Part A2 (CHF)'!O110</f>
        <v>0</v>
      </c>
      <c r="N32" s="17">
        <f>'LR-Part A2 (CHF)'!P110</f>
        <v>0</v>
      </c>
      <c r="O32" s="17">
        <f t="shared" si="0"/>
        <v>0</v>
      </c>
      <c r="Q32" s="131"/>
    </row>
    <row r="33" spans="1:17">
      <c r="A33" s="131" t="s">
        <v>95</v>
      </c>
      <c r="B33" s="131"/>
      <c r="C33" s="131"/>
      <c r="D33" s="11" t="s">
        <v>41</v>
      </c>
      <c r="E33" s="17">
        <f>E28+E29+E30+E31+E32</f>
        <v>0</v>
      </c>
      <c r="F33" s="17">
        <f t="shared" ref="F33:N33" si="1">F28+F29+F30+F31+F32</f>
        <v>0</v>
      </c>
      <c r="G33" s="17">
        <f t="shared" si="1"/>
        <v>0</v>
      </c>
      <c r="H33" s="17">
        <f t="shared" si="1"/>
        <v>0</v>
      </c>
      <c r="I33" s="17">
        <f t="shared" si="1"/>
        <v>0</v>
      </c>
      <c r="J33" s="17">
        <f t="shared" si="1"/>
        <v>0</v>
      </c>
      <c r="K33" s="17">
        <f t="shared" si="1"/>
        <v>0</v>
      </c>
      <c r="L33" s="17">
        <f t="shared" si="1"/>
        <v>0</v>
      </c>
      <c r="M33" s="17">
        <f t="shared" si="1"/>
        <v>0</v>
      </c>
      <c r="N33" s="17">
        <f t="shared" si="1"/>
        <v>0</v>
      </c>
      <c r="O33" s="17">
        <f t="shared" si="0"/>
        <v>0</v>
      </c>
      <c r="Q33" s="131"/>
    </row>
    <row r="34" spans="1:17">
      <c r="A34" s="131" t="s">
        <v>96</v>
      </c>
      <c r="B34" s="131"/>
      <c r="C34" s="131"/>
      <c r="D34" s="11" t="s">
        <v>42</v>
      </c>
      <c r="E34" s="17">
        <f t="shared" ref="E34:N34" si="2">ROUND((1.08*E33),2)</f>
        <v>0</v>
      </c>
      <c r="F34" s="17">
        <f t="shared" si="2"/>
        <v>0</v>
      </c>
      <c r="G34" s="17">
        <f t="shared" si="2"/>
        <v>0</v>
      </c>
      <c r="H34" s="17">
        <f t="shared" si="2"/>
        <v>0</v>
      </c>
      <c r="I34" s="17">
        <f t="shared" si="2"/>
        <v>0</v>
      </c>
      <c r="J34" s="17">
        <f t="shared" si="2"/>
        <v>0</v>
      </c>
      <c r="K34" s="17">
        <f t="shared" si="2"/>
        <v>0</v>
      </c>
      <c r="L34" s="17">
        <f t="shared" si="2"/>
        <v>0</v>
      </c>
      <c r="M34" s="17">
        <f t="shared" si="2"/>
        <v>0</v>
      </c>
      <c r="N34" s="17">
        <f t="shared" si="2"/>
        <v>0</v>
      </c>
      <c r="O34" s="17">
        <f t="shared" si="0"/>
        <v>0</v>
      </c>
      <c r="Q34" s="131"/>
    </row>
    <row r="35" spans="1:17" ht="30" customHeight="1">
      <c r="A35" s="131" t="s">
        <v>97</v>
      </c>
      <c r="B35" s="131"/>
      <c r="C35" s="131"/>
      <c r="D35" s="11" t="s">
        <v>43</v>
      </c>
      <c r="E35" s="17">
        <f>E26+E34</f>
        <v>0</v>
      </c>
      <c r="F35" s="17">
        <f t="shared" ref="F35:O35" si="3">F26+F34</f>
        <v>0</v>
      </c>
      <c r="G35" s="17">
        <f t="shared" si="3"/>
        <v>0</v>
      </c>
      <c r="H35" s="17">
        <f t="shared" si="3"/>
        <v>0</v>
      </c>
      <c r="I35" s="17">
        <f t="shared" si="3"/>
        <v>0</v>
      </c>
      <c r="J35" s="17">
        <f t="shared" si="3"/>
        <v>0</v>
      </c>
      <c r="K35" s="17">
        <f t="shared" si="3"/>
        <v>0</v>
      </c>
      <c r="L35" s="17">
        <f t="shared" si="3"/>
        <v>0</v>
      </c>
      <c r="M35" s="17">
        <f t="shared" si="3"/>
        <v>0</v>
      </c>
      <c r="N35" s="17">
        <f t="shared" si="3"/>
        <v>0</v>
      </c>
      <c r="O35" s="17">
        <f t="shared" si="3"/>
        <v>0</v>
      </c>
      <c r="Q35" s="131"/>
    </row>
    <row r="36" spans="1:17">
      <c r="A36" s="131" t="s">
        <v>98</v>
      </c>
      <c r="B36" s="131"/>
      <c r="C36" s="131"/>
      <c r="D36" s="11" t="s">
        <v>44</v>
      </c>
      <c r="E36" s="17">
        <f>E35</f>
        <v>0</v>
      </c>
      <c r="F36" s="17">
        <f t="shared" ref="F36:N36" si="4">E36+F35</f>
        <v>0</v>
      </c>
      <c r="G36" s="17">
        <f t="shared" si="4"/>
        <v>0</v>
      </c>
      <c r="H36" s="17">
        <f t="shared" si="4"/>
        <v>0</v>
      </c>
      <c r="I36" s="17">
        <f t="shared" si="4"/>
        <v>0</v>
      </c>
      <c r="J36" s="17">
        <f t="shared" si="4"/>
        <v>0</v>
      </c>
      <c r="K36" s="17">
        <f t="shared" si="4"/>
        <v>0</v>
      </c>
      <c r="L36" s="17">
        <f t="shared" si="4"/>
        <v>0</v>
      </c>
      <c r="M36" s="17">
        <f t="shared" si="4"/>
        <v>0</v>
      </c>
      <c r="N36" s="17">
        <f t="shared" si="4"/>
        <v>0</v>
      </c>
      <c r="O36" s="17">
        <f>N36</f>
        <v>0</v>
      </c>
      <c r="Q36" s="131"/>
    </row>
    <row r="37" spans="1:17">
      <c r="A37" s="131"/>
      <c r="B37" s="131"/>
      <c r="C37" s="131" t="s">
        <v>971</v>
      </c>
      <c r="Q37" s="131"/>
    </row>
    <row r="38" spans="1:17" hidden="1">
      <c r="A38" s="131"/>
      <c r="B38" s="131"/>
      <c r="C38" s="131" t="s">
        <v>974</v>
      </c>
      <c r="D38" s="131"/>
      <c r="E38" s="131"/>
      <c r="F38" s="131"/>
      <c r="G38" s="131"/>
      <c r="H38" s="131"/>
      <c r="I38" s="131"/>
      <c r="J38" s="131"/>
      <c r="K38" s="131"/>
      <c r="L38" s="131"/>
      <c r="M38" s="131"/>
      <c r="N38" s="131"/>
      <c r="O38" s="131"/>
      <c r="P38" s="131"/>
      <c r="Q38" s="131" t="s">
        <v>975</v>
      </c>
    </row>
    <row r="39" spans="1:17" hidden="1"/>
    <row r="40" spans="1:17" hidden="1">
      <c r="A40" s="131"/>
      <c r="B40" s="131"/>
      <c r="C40" s="131" t="s">
        <v>99</v>
      </c>
      <c r="D40" s="131"/>
      <c r="E40" s="131"/>
      <c r="F40" s="131"/>
      <c r="G40" s="131"/>
      <c r="H40" s="131"/>
      <c r="I40" s="131"/>
      <c r="J40" s="131"/>
      <c r="K40" s="131"/>
      <c r="L40" s="131"/>
      <c r="M40" s="131"/>
      <c r="N40" s="131"/>
      <c r="O40" s="131"/>
      <c r="P40" s="131"/>
      <c r="Q40" s="131"/>
    </row>
    <row r="41" spans="1:17" hidden="1">
      <c r="A41" s="131"/>
      <c r="B41" s="131"/>
      <c r="C41" s="131"/>
      <c r="D41" s="131"/>
      <c r="E41" s="131"/>
      <c r="F41" s="131"/>
      <c r="G41" s="131"/>
      <c r="H41" s="131"/>
      <c r="I41" s="131"/>
      <c r="J41" s="131"/>
      <c r="K41" s="131"/>
      <c r="L41" s="131"/>
      <c r="M41" s="131"/>
      <c r="N41" s="131"/>
      <c r="O41" s="131"/>
      <c r="P41" s="131"/>
      <c r="Q41" s="131"/>
    </row>
    <row r="42" spans="1:17" hidden="1">
      <c r="A42" s="131"/>
      <c r="B42" s="131"/>
      <c r="C42" s="131"/>
      <c r="D42" s="131"/>
      <c r="E42" s="131" t="s">
        <v>1024</v>
      </c>
      <c r="F42" s="131" t="s">
        <v>1025</v>
      </c>
      <c r="G42" s="131" t="s">
        <v>1026</v>
      </c>
      <c r="H42" s="131" t="s">
        <v>1027</v>
      </c>
      <c r="I42" s="131" t="s">
        <v>1028</v>
      </c>
      <c r="J42" s="131" t="s">
        <v>1031</v>
      </c>
      <c r="K42" s="131" t="s">
        <v>1032</v>
      </c>
      <c r="L42" s="131" t="s">
        <v>242</v>
      </c>
      <c r="M42" s="131" t="s">
        <v>377</v>
      </c>
      <c r="N42" s="131" t="s">
        <v>378</v>
      </c>
      <c r="O42" s="131" t="s">
        <v>379</v>
      </c>
      <c r="P42" s="131"/>
      <c r="Q42" s="131"/>
    </row>
    <row r="43" spans="1:17">
      <c r="A43" s="131"/>
      <c r="B43" s="131"/>
      <c r="C43" s="131" t="s">
        <v>972</v>
      </c>
      <c r="D43" s="131" t="s">
        <v>976</v>
      </c>
      <c r="E43" s="131"/>
      <c r="F43" s="131"/>
      <c r="G43" s="131"/>
      <c r="H43" s="131"/>
      <c r="I43" s="131"/>
      <c r="J43" s="131"/>
      <c r="K43" s="131"/>
      <c r="L43" s="131"/>
      <c r="M43" s="131"/>
      <c r="N43" s="131"/>
      <c r="O43" s="131"/>
      <c r="P43" s="131" t="s">
        <v>971</v>
      </c>
      <c r="Q43" s="131" t="s">
        <v>973</v>
      </c>
    </row>
    <row r="44" spans="1:17">
      <c r="A44" s="131"/>
      <c r="B44" s="131"/>
      <c r="C44" s="131" t="s">
        <v>976</v>
      </c>
      <c r="D44" s="166" t="s">
        <v>420</v>
      </c>
      <c r="E44" s="167"/>
      <c r="F44" s="167"/>
      <c r="G44" s="167"/>
      <c r="H44" s="167"/>
      <c r="I44" s="167"/>
      <c r="J44" s="167"/>
      <c r="K44" s="167"/>
      <c r="L44" s="167"/>
      <c r="M44" s="167"/>
      <c r="N44" s="167"/>
      <c r="O44" s="168"/>
      <c r="Q44" s="131"/>
    </row>
    <row r="45" spans="1:17" ht="45" customHeight="1">
      <c r="A45" s="131"/>
      <c r="B45" s="131"/>
      <c r="C45" s="131" t="s">
        <v>976</v>
      </c>
      <c r="D45" s="22" t="s">
        <v>100</v>
      </c>
      <c r="E45" s="22" t="s">
        <v>46</v>
      </c>
      <c r="F45" s="22" t="s">
        <v>47</v>
      </c>
      <c r="G45" s="22" t="s">
        <v>48</v>
      </c>
      <c r="H45" s="22" t="s">
        <v>49</v>
      </c>
      <c r="I45" s="22" t="s">
        <v>50</v>
      </c>
      <c r="J45" s="22" t="s">
        <v>257</v>
      </c>
      <c r="K45" s="22" t="s">
        <v>112</v>
      </c>
      <c r="L45" s="22" t="s">
        <v>52</v>
      </c>
      <c r="M45" s="22" t="s">
        <v>101</v>
      </c>
      <c r="N45" s="22" t="s">
        <v>54</v>
      </c>
      <c r="O45" s="22" t="s">
        <v>1023</v>
      </c>
      <c r="Q45" s="131"/>
    </row>
    <row r="46" spans="1:17">
      <c r="A46" s="131"/>
      <c r="B46" s="131"/>
      <c r="C46" s="131" t="s">
        <v>976</v>
      </c>
      <c r="D46" s="14"/>
      <c r="E46" s="15">
        <v>1</v>
      </c>
      <c r="F46" s="15">
        <v>2</v>
      </c>
      <c r="G46" s="15">
        <v>3</v>
      </c>
      <c r="H46" s="15">
        <v>4</v>
      </c>
      <c r="I46" s="15">
        <v>5</v>
      </c>
      <c r="J46" s="15">
        <v>6</v>
      </c>
      <c r="K46" s="15">
        <v>7</v>
      </c>
      <c r="L46" s="15">
        <v>8</v>
      </c>
      <c r="M46" s="15">
        <v>9</v>
      </c>
      <c r="N46" s="15">
        <v>10</v>
      </c>
      <c r="O46" s="15">
        <v>11</v>
      </c>
      <c r="Q46" s="131"/>
    </row>
    <row r="47" spans="1:17">
      <c r="A47" s="131"/>
      <c r="B47" s="131"/>
      <c r="C47" s="131" t="s">
        <v>971</v>
      </c>
      <c r="Q47" s="131"/>
    </row>
    <row r="48" spans="1:17" ht="30">
      <c r="A48" s="131" t="s">
        <v>23</v>
      </c>
      <c r="B48" s="131"/>
      <c r="C48" s="131"/>
      <c r="D48" s="11" t="s">
        <v>102</v>
      </c>
      <c r="E48" s="17">
        <f>'LR-Part A1'!G174</f>
        <v>0</v>
      </c>
      <c r="F48" s="17">
        <f>'LR-Part A1'!H174</f>
        <v>0</v>
      </c>
      <c r="G48" s="17">
        <f>'LR-Part A1'!I174</f>
        <v>0</v>
      </c>
      <c r="H48" s="17">
        <f>'LR-Part A1'!J174</f>
        <v>0</v>
      </c>
      <c r="I48" s="17">
        <f>'LR-Part A1'!K174</f>
        <v>0</v>
      </c>
      <c r="J48" s="17">
        <f>'LR-Part A1'!L174</f>
        <v>0</v>
      </c>
      <c r="K48" s="17">
        <f>'LR-Part A1'!M174</f>
        <v>0</v>
      </c>
      <c r="L48" s="17">
        <f>'LR-Part A1'!N174</f>
        <v>0</v>
      </c>
      <c r="M48" s="17">
        <f>'LR-Part A1'!O174</f>
        <v>0</v>
      </c>
      <c r="N48" s="17">
        <f>'LR-Part A1'!T174</f>
        <v>0</v>
      </c>
      <c r="O48" s="17">
        <f>E48+F48+G48+H48+I48+J48+K48+L48+M48+N48</f>
        <v>0</v>
      </c>
      <c r="Q48" s="131"/>
    </row>
    <row r="49" spans="1:17" ht="30">
      <c r="A49" s="131"/>
      <c r="B49" s="131"/>
      <c r="C49" s="131"/>
      <c r="D49" s="11" t="s">
        <v>103</v>
      </c>
      <c r="E49" s="81"/>
      <c r="F49" s="81"/>
      <c r="G49" s="81"/>
      <c r="H49" s="81"/>
      <c r="I49" s="81"/>
      <c r="J49" s="81"/>
      <c r="K49" s="81"/>
      <c r="L49" s="81"/>
      <c r="M49" s="81"/>
      <c r="N49" s="81"/>
      <c r="O49" s="81"/>
      <c r="Q49" s="131"/>
    </row>
    <row r="50" spans="1:17">
      <c r="A50" s="131" t="s">
        <v>115</v>
      </c>
      <c r="B50" s="131"/>
      <c r="C50" s="131"/>
      <c r="D50" s="11" t="s">
        <v>104</v>
      </c>
      <c r="E50" s="17">
        <f>'LR-Part A2 (USD)'!G208</f>
        <v>0</v>
      </c>
      <c r="F50" s="17">
        <f>'LR-Part A2 (USD)'!H208</f>
        <v>0</v>
      </c>
      <c r="G50" s="17">
        <f>'LR-Part A2 (USD)'!I208</f>
        <v>0</v>
      </c>
      <c r="H50" s="17">
        <f>'LR-Part A2 (USD)'!J208</f>
        <v>0</v>
      </c>
      <c r="I50" s="17">
        <f>'LR-Part A2 (USD)'!K208</f>
        <v>0</v>
      </c>
      <c r="J50" s="17">
        <f>'LR-Part A2 (USD)'!L208</f>
        <v>0</v>
      </c>
      <c r="K50" s="17">
        <f>'LR-Part A2 (USD)'!M208</f>
        <v>0</v>
      </c>
      <c r="L50" s="17">
        <f>'LR-Part A2 (USD)'!N208</f>
        <v>0</v>
      </c>
      <c r="M50" s="17">
        <f>'LR-Part A2 (USD)'!O208</f>
        <v>0</v>
      </c>
      <c r="N50" s="17">
        <f>'LR-Part A2 (USD)'!P208</f>
        <v>0</v>
      </c>
      <c r="O50" s="17">
        <f>E50+F50+G50+H50+I50+J50+K50+L50+M50+N50</f>
        <v>0</v>
      </c>
      <c r="Q50" s="131"/>
    </row>
    <row r="51" spans="1:17">
      <c r="A51" s="131" t="s">
        <v>116</v>
      </c>
      <c r="B51" s="131"/>
      <c r="C51" s="131"/>
      <c r="D51" s="11" t="s">
        <v>37</v>
      </c>
      <c r="E51" s="17">
        <f>'LR-Part A2 (GBP)'!G208</f>
        <v>0</v>
      </c>
      <c r="F51" s="17">
        <f>'LR-Part A2 (GBP)'!H208</f>
        <v>0</v>
      </c>
      <c r="G51" s="17">
        <f>'LR-Part A2 (GBP)'!I208</f>
        <v>0</v>
      </c>
      <c r="H51" s="17">
        <f>'LR-Part A2 (GBP)'!J208</f>
        <v>0</v>
      </c>
      <c r="I51" s="17">
        <f>'LR-Part A2 (GBP)'!K208</f>
        <v>0</v>
      </c>
      <c r="J51" s="17">
        <f>'LR-Part A2 (GBP)'!L208</f>
        <v>0</v>
      </c>
      <c r="K51" s="17">
        <f>'LR-Part A2 (GBP)'!M208</f>
        <v>0</v>
      </c>
      <c r="L51" s="17">
        <f>'LR-Part A2 (GBP)'!N208</f>
        <v>0</v>
      </c>
      <c r="M51" s="17">
        <f>'LR-Part A2 (GBP)'!O208</f>
        <v>0</v>
      </c>
      <c r="N51" s="17">
        <f>'LR-Part A2 (GBP)'!P208</f>
        <v>0</v>
      </c>
      <c r="O51" s="17">
        <f>E51+F51+G51+H51+I51+J51+K51+L51+M51+N51</f>
        <v>0</v>
      </c>
      <c r="Q51" s="131"/>
    </row>
    <row r="52" spans="1:17">
      <c r="A52" s="131" t="s">
        <v>117</v>
      </c>
      <c r="B52" s="131"/>
      <c r="C52" s="131"/>
      <c r="D52" s="11" t="s">
        <v>38</v>
      </c>
      <c r="E52" s="17">
        <f>'LR-Part A2 (EURO)'!G208</f>
        <v>0</v>
      </c>
      <c r="F52" s="17">
        <f>'LR-Part A2 (EURO)'!H208</f>
        <v>0</v>
      </c>
      <c r="G52" s="17">
        <f>'LR-Part A2 (EURO)'!I208</f>
        <v>0</v>
      </c>
      <c r="H52" s="17">
        <f>'LR-Part A2 (EURO)'!J208</f>
        <v>0</v>
      </c>
      <c r="I52" s="17">
        <f>'LR-Part A2 (EURO)'!K208</f>
        <v>0</v>
      </c>
      <c r="J52" s="17">
        <f>'LR-Part A2 (EURO)'!L208</f>
        <v>0</v>
      </c>
      <c r="K52" s="17">
        <f>'LR-Part A2 (EURO)'!M208</f>
        <v>0</v>
      </c>
      <c r="L52" s="17">
        <f>'LR-Part A2 (EURO)'!N208</f>
        <v>0</v>
      </c>
      <c r="M52" s="17">
        <f>'LR-Part A2 (EURO)'!O208</f>
        <v>0</v>
      </c>
      <c r="N52" s="17">
        <f>'LR-Part A2 (EURO)'!P208</f>
        <v>0</v>
      </c>
      <c r="O52" s="17">
        <f>E52+F52+G52+H52+I52+J52+K52+L52+M52+N52</f>
        <v>0</v>
      </c>
      <c r="Q52" s="131"/>
    </row>
    <row r="53" spans="1:17">
      <c r="A53" s="131" t="s">
        <v>573</v>
      </c>
      <c r="B53" s="131"/>
      <c r="C53" s="131"/>
      <c r="D53" s="11" t="s">
        <v>39</v>
      </c>
      <c r="E53" s="17">
        <f>'LR-Part A2 (JPY)'!G208</f>
        <v>0</v>
      </c>
      <c r="F53" s="17">
        <f>'LR-Part A2 (JPY)'!H208</f>
        <v>0</v>
      </c>
      <c r="G53" s="17">
        <f>'LR-Part A2 (JPY)'!I208</f>
        <v>0</v>
      </c>
      <c r="H53" s="17">
        <f>'LR-Part A2 (JPY)'!J208</f>
        <v>0</v>
      </c>
      <c r="I53" s="17">
        <f>'LR-Part A2 (JPY)'!K208</f>
        <v>0</v>
      </c>
      <c r="J53" s="17">
        <f>'LR-Part A2 (JPY)'!L208</f>
        <v>0</v>
      </c>
      <c r="K53" s="17">
        <f>'LR-Part A2 (JPY)'!M208</f>
        <v>0</v>
      </c>
      <c r="L53" s="17">
        <f>'LR-Part A2 (JPY)'!N208</f>
        <v>0</v>
      </c>
      <c r="M53" s="17">
        <f>'LR-Part A2 (JPY)'!O208</f>
        <v>0</v>
      </c>
      <c r="N53" s="17">
        <f>'LR-Part A2 (JPY)'!P208</f>
        <v>0</v>
      </c>
      <c r="O53" s="17">
        <f>E53+F53+G53+H53+I53+J53+K53+L53+M53+N53</f>
        <v>0</v>
      </c>
      <c r="Q53" s="131"/>
    </row>
    <row r="54" spans="1:17">
      <c r="A54" s="131" t="s">
        <v>119</v>
      </c>
      <c r="B54" s="131"/>
      <c r="C54" s="131"/>
      <c r="D54" s="11" t="s">
        <v>105</v>
      </c>
      <c r="E54" s="17">
        <f>'LR-Part A2 (CHF)'!G208</f>
        <v>0</v>
      </c>
      <c r="F54" s="17">
        <f>'LR-Part A2 (CHF)'!H208</f>
        <v>0</v>
      </c>
      <c r="G54" s="17">
        <f>'LR-Part A2 (CHF)'!I208</f>
        <v>0</v>
      </c>
      <c r="H54" s="17">
        <f>'LR-Part A2 (CHF)'!J208</f>
        <v>0</v>
      </c>
      <c r="I54" s="17">
        <f>'LR-Part A2 (CHF)'!K208</f>
        <v>0</v>
      </c>
      <c r="J54" s="17">
        <f>'LR-Part A2 (CHF)'!L208</f>
        <v>0</v>
      </c>
      <c r="K54" s="17">
        <f>'LR-Part A2 (CHF)'!M208</f>
        <v>0</v>
      </c>
      <c r="L54" s="17">
        <f>'LR-Part A2 (CHF)'!N208</f>
        <v>0</v>
      </c>
      <c r="M54" s="17">
        <f>'LR-Part A2 (CHF)'!O208</f>
        <v>0</v>
      </c>
      <c r="N54" s="17">
        <f>'LR-Part A2 (CHF)'!P208</f>
        <v>0</v>
      </c>
      <c r="O54" s="17">
        <f>E54+F54+G54+H54+I54+J54+K54+L54+M54+N54</f>
        <v>0</v>
      </c>
      <c r="Q54" s="131"/>
    </row>
    <row r="55" spans="1:17">
      <c r="A55" s="131" t="s">
        <v>120</v>
      </c>
      <c r="B55" s="131"/>
      <c r="C55" s="131"/>
      <c r="D55" s="11" t="s">
        <v>106</v>
      </c>
      <c r="E55" s="17">
        <f>E50+E51+E52+E53+E54</f>
        <v>0</v>
      </c>
      <c r="F55" s="17">
        <f t="shared" ref="F55:O55" si="5">F50+F51+F52+F53+F54</f>
        <v>0</v>
      </c>
      <c r="G55" s="17">
        <f t="shared" si="5"/>
        <v>0</v>
      </c>
      <c r="H55" s="17">
        <f t="shared" si="5"/>
        <v>0</v>
      </c>
      <c r="I55" s="17">
        <f t="shared" si="5"/>
        <v>0</v>
      </c>
      <c r="J55" s="17">
        <f t="shared" si="5"/>
        <v>0</v>
      </c>
      <c r="K55" s="17">
        <f t="shared" si="5"/>
        <v>0</v>
      </c>
      <c r="L55" s="17">
        <f t="shared" si="5"/>
        <v>0</v>
      </c>
      <c r="M55" s="17">
        <f t="shared" si="5"/>
        <v>0</v>
      </c>
      <c r="N55" s="17">
        <f t="shared" si="5"/>
        <v>0</v>
      </c>
      <c r="O55" s="17">
        <f t="shared" si="5"/>
        <v>0</v>
      </c>
      <c r="Q55" s="131"/>
    </row>
    <row r="56" spans="1:17">
      <c r="A56" s="131" t="s">
        <v>121</v>
      </c>
      <c r="B56" s="131"/>
      <c r="C56" s="131"/>
      <c r="D56" s="11" t="s">
        <v>107</v>
      </c>
      <c r="E56" s="17">
        <f t="shared" ref="E56:O56" si="6">ROUND((0.92*E55),2)</f>
        <v>0</v>
      </c>
      <c r="F56" s="17">
        <f t="shared" si="6"/>
        <v>0</v>
      </c>
      <c r="G56" s="17">
        <f t="shared" si="6"/>
        <v>0</v>
      </c>
      <c r="H56" s="17">
        <f t="shared" si="6"/>
        <v>0</v>
      </c>
      <c r="I56" s="17">
        <f t="shared" si="6"/>
        <v>0</v>
      </c>
      <c r="J56" s="17">
        <f t="shared" si="6"/>
        <v>0</v>
      </c>
      <c r="K56" s="17">
        <f t="shared" si="6"/>
        <v>0</v>
      </c>
      <c r="L56" s="17">
        <f t="shared" si="6"/>
        <v>0</v>
      </c>
      <c r="M56" s="17">
        <f t="shared" si="6"/>
        <v>0</v>
      </c>
      <c r="N56" s="17">
        <f t="shared" si="6"/>
        <v>0</v>
      </c>
      <c r="O56" s="17">
        <f t="shared" si="6"/>
        <v>0</v>
      </c>
      <c r="Q56" s="131"/>
    </row>
    <row r="57" spans="1:17" ht="30">
      <c r="A57" s="131" t="s">
        <v>122</v>
      </c>
      <c r="B57" s="131"/>
      <c r="C57" s="131"/>
      <c r="D57" s="11" t="s">
        <v>113</v>
      </c>
      <c r="E57" s="17">
        <f>E48+E56</f>
        <v>0</v>
      </c>
      <c r="F57" s="17">
        <f t="shared" ref="F57:O57" si="7">F48+F56</f>
        <v>0</v>
      </c>
      <c r="G57" s="17">
        <f t="shared" si="7"/>
        <v>0</v>
      </c>
      <c r="H57" s="17">
        <f t="shared" si="7"/>
        <v>0</v>
      </c>
      <c r="I57" s="17">
        <f t="shared" si="7"/>
        <v>0</v>
      </c>
      <c r="J57" s="17">
        <f t="shared" si="7"/>
        <v>0</v>
      </c>
      <c r="K57" s="17">
        <f t="shared" si="7"/>
        <v>0</v>
      </c>
      <c r="L57" s="17">
        <f t="shared" si="7"/>
        <v>0</v>
      </c>
      <c r="M57" s="17">
        <f t="shared" si="7"/>
        <v>0</v>
      </c>
      <c r="N57" s="17">
        <f t="shared" si="7"/>
        <v>0</v>
      </c>
      <c r="O57" s="17">
        <f t="shared" si="7"/>
        <v>0</v>
      </c>
      <c r="Q57" s="131"/>
    </row>
    <row r="58" spans="1:17">
      <c r="A58" s="131" t="s">
        <v>331</v>
      </c>
      <c r="B58" s="131"/>
      <c r="C58" s="131"/>
      <c r="D58" s="11" t="s">
        <v>111</v>
      </c>
      <c r="E58" s="17">
        <f>E57-E35</f>
        <v>0</v>
      </c>
      <c r="F58" s="17">
        <f t="shared" ref="F58:O58" si="8">F57-F35</f>
        <v>0</v>
      </c>
      <c r="G58" s="17">
        <f t="shared" si="8"/>
        <v>0</v>
      </c>
      <c r="H58" s="17">
        <f t="shared" si="8"/>
        <v>0</v>
      </c>
      <c r="I58" s="17">
        <f t="shared" si="8"/>
        <v>0</v>
      </c>
      <c r="J58" s="17">
        <f t="shared" si="8"/>
        <v>0</v>
      </c>
      <c r="K58" s="17">
        <f t="shared" si="8"/>
        <v>0</v>
      </c>
      <c r="L58" s="17">
        <f t="shared" si="8"/>
        <v>0</v>
      </c>
      <c r="M58" s="17">
        <f t="shared" si="8"/>
        <v>0</v>
      </c>
      <c r="N58" s="17">
        <f t="shared" si="8"/>
        <v>0</v>
      </c>
      <c r="O58" s="17">
        <f t="shared" si="8"/>
        <v>0</v>
      </c>
      <c r="Q58" s="131"/>
    </row>
    <row r="59" spans="1:17">
      <c r="A59" s="131" t="s">
        <v>123</v>
      </c>
      <c r="B59" s="131"/>
      <c r="C59" s="131"/>
      <c r="D59" s="11" t="s">
        <v>108</v>
      </c>
      <c r="E59" s="61">
        <f t="shared" ref="E59:O59" si="9">ROUND((IF(E35&gt;0,E58/E35,0)),4)</f>
        <v>0</v>
      </c>
      <c r="F59" s="61">
        <f t="shared" si="9"/>
        <v>0</v>
      </c>
      <c r="G59" s="61">
        <f t="shared" si="9"/>
        <v>0</v>
      </c>
      <c r="H59" s="61">
        <f t="shared" si="9"/>
        <v>0</v>
      </c>
      <c r="I59" s="61">
        <f t="shared" si="9"/>
        <v>0</v>
      </c>
      <c r="J59" s="61">
        <f t="shared" si="9"/>
        <v>0</v>
      </c>
      <c r="K59" s="61">
        <f t="shared" si="9"/>
        <v>0</v>
      </c>
      <c r="L59" s="61">
        <f t="shared" si="9"/>
        <v>0</v>
      </c>
      <c r="M59" s="61">
        <f t="shared" si="9"/>
        <v>0</v>
      </c>
      <c r="N59" s="61">
        <f t="shared" si="9"/>
        <v>0</v>
      </c>
      <c r="O59" s="61">
        <f t="shared" si="9"/>
        <v>0</v>
      </c>
      <c r="Q59" s="131"/>
    </row>
    <row r="60" spans="1:17">
      <c r="A60" s="131" t="s">
        <v>332</v>
      </c>
      <c r="B60" s="131"/>
      <c r="C60" s="131"/>
      <c r="D60" s="11" t="s">
        <v>109</v>
      </c>
      <c r="E60" s="17">
        <f>E58</f>
        <v>0</v>
      </c>
      <c r="F60" s="17">
        <f t="shared" ref="F60:N60" si="10">E60+F58</f>
        <v>0</v>
      </c>
      <c r="G60" s="17">
        <f t="shared" si="10"/>
        <v>0</v>
      </c>
      <c r="H60" s="17">
        <f t="shared" si="10"/>
        <v>0</v>
      </c>
      <c r="I60" s="17">
        <f t="shared" si="10"/>
        <v>0</v>
      </c>
      <c r="J60" s="17">
        <f t="shared" si="10"/>
        <v>0</v>
      </c>
      <c r="K60" s="17">
        <f t="shared" si="10"/>
        <v>0</v>
      </c>
      <c r="L60" s="17">
        <f t="shared" si="10"/>
        <v>0</v>
      </c>
      <c r="M60" s="17">
        <f t="shared" si="10"/>
        <v>0</v>
      </c>
      <c r="N60" s="17">
        <f t="shared" si="10"/>
        <v>0</v>
      </c>
      <c r="O60" s="17">
        <f>N60</f>
        <v>0</v>
      </c>
      <c r="Q60" s="131"/>
    </row>
    <row r="61" spans="1:17" ht="30">
      <c r="A61" s="131" t="s">
        <v>124</v>
      </c>
      <c r="B61" s="131"/>
      <c r="C61" s="131"/>
      <c r="D61" s="11" t="s">
        <v>110</v>
      </c>
      <c r="E61" s="61">
        <f t="shared" ref="E61:O61" si="11">ROUND((IF(E36&gt;0,E60/E36,0)),4)</f>
        <v>0</v>
      </c>
      <c r="F61" s="61">
        <f t="shared" si="11"/>
        <v>0</v>
      </c>
      <c r="G61" s="61">
        <f t="shared" si="11"/>
        <v>0</v>
      </c>
      <c r="H61" s="61">
        <f t="shared" si="11"/>
        <v>0</v>
      </c>
      <c r="I61" s="61">
        <f t="shared" si="11"/>
        <v>0</v>
      </c>
      <c r="J61" s="61">
        <f t="shared" si="11"/>
        <v>0</v>
      </c>
      <c r="K61" s="61">
        <f t="shared" si="11"/>
        <v>0</v>
      </c>
      <c r="L61" s="61">
        <f t="shared" si="11"/>
        <v>0</v>
      </c>
      <c r="M61" s="61">
        <f t="shared" si="11"/>
        <v>0</v>
      </c>
      <c r="N61" s="61">
        <f t="shared" si="11"/>
        <v>0</v>
      </c>
      <c r="O61" s="61">
        <f t="shared" si="11"/>
        <v>0</v>
      </c>
      <c r="Q61" s="131"/>
    </row>
    <row r="62" spans="1:17" ht="30" customHeight="1">
      <c r="A62" s="131"/>
      <c r="B62" s="131"/>
      <c r="C62" s="131"/>
      <c r="D62" s="152" t="s">
        <v>262</v>
      </c>
      <c r="E62" s="195"/>
      <c r="F62" s="195"/>
      <c r="G62" s="195"/>
      <c r="H62" s="195"/>
      <c r="I62" s="195"/>
      <c r="J62" s="195"/>
      <c r="K62" s="195"/>
      <c r="L62" s="195"/>
      <c r="M62" s="195"/>
      <c r="N62" s="195"/>
      <c r="O62" s="153"/>
      <c r="Q62" s="131"/>
    </row>
    <row r="63" spans="1:17">
      <c r="A63" s="131"/>
      <c r="B63" s="131"/>
      <c r="C63" s="131" t="s">
        <v>971</v>
      </c>
      <c r="Q63" s="131"/>
    </row>
    <row r="64" spans="1:17" hidden="1">
      <c r="A64" s="131"/>
      <c r="B64" s="131"/>
      <c r="C64" s="131" t="s">
        <v>974</v>
      </c>
      <c r="D64" s="131"/>
      <c r="E64" s="131"/>
      <c r="F64" s="131"/>
      <c r="G64" s="131"/>
      <c r="H64" s="131"/>
      <c r="I64" s="131"/>
      <c r="J64" s="131"/>
      <c r="K64" s="131"/>
      <c r="L64" s="131"/>
      <c r="M64" s="131"/>
      <c r="N64" s="131"/>
      <c r="O64" s="131"/>
      <c r="P64" s="131"/>
      <c r="Q64" s="131" t="s">
        <v>975</v>
      </c>
    </row>
    <row r="65" spans="1:17" hidden="1"/>
    <row r="66" spans="1:17" hidden="1">
      <c r="A66" s="131"/>
      <c r="B66" s="131"/>
      <c r="C66" s="131" t="s">
        <v>250</v>
      </c>
      <c r="D66" s="131"/>
      <c r="E66" s="131"/>
      <c r="F66" s="131"/>
      <c r="G66" s="131"/>
      <c r="H66" s="131"/>
      <c r="I66" s="131"/>
      <c r="J66" s="131"/>
      <c r="K66" s="131"/>
      <c r="L66" s="131"/>
      <c r="M66" s="131"/>
      <c r="N66" s="131"/>
      <c r="O66" s="131"/>
      <c r="P66" s="131"/>
      <c r="Q66" s="131"/>
    </row>
    <row r="67" spans="1:17" hidden="1">
      <c r="A67" s="131"/>
      <c r="B67" s="131"/>
      <c r="C67" s="131"/>
      <c r="D67" s="131"/>
      <c r="E67" s="131"/>
      <c r="F67" s="131"/>
      <c r="G67" s="131"/>
      <c r="H67" s="131"/>
      <c r="I67" s="131"/>
      <c r="J67" s="131"/>
      <c r="K67" s="131"/>
      <c r="L67" s="131"/>
      <c r="M67" s="131"/>
      <c r="N67" s="131"/>
      <c r="O67" s="131"/>
      <c r="P67" s="131"/>
      <c r="Q67" s="131"/>
    </row>
    <row r="68" spans="1:17" hidden="1">
      <c r="A68" s="131"/>
      <c r="B68" s="131"/>
      <c r="C68" s="131"/>
      <c r="D68" s="131"/>
      <c r="E68" s="131" t="s">
        <v>1024</v>
      </c>
      <c r="F68" s="131" t="s">
        <v>1025</v>
      </c>
      <c r="G68" s="131" t="s">
        <v>1026</v>
      </c>
      <c r="H68" s="131" t="s">
        <v>1027</v>
      </c>
      <c r="I68" s="131" t="s">
        <v>1028</v>
      </c>
      <c r="J68" s="131" t="s">
        <v>1031</v>
      </c>
      <c r="K68" s="131" t="s">
        <v>1032</v>
      </c>
      <c r="L68" s="131" t="s">
        <v>242</v>
      </c>
      <c r="M68" s="131" t="s">
        <v>377</v>
      </c>
      <c r="N68" s="131" t="s">
        <v>378</v>
      </c>
      <c r="O68" s="131" t="s">
        <v>379</v>
      </c>
      <c r="P68" s="131"/>
      <c r="Q68" s="131"/>
    </row>
    <row r="69" spans="1:17">
      <c r="A69" s="131"/>
      <c r="B69" s="131"/>
      <c r="C69" s="131" t="s">
        <v>972</v>
      </c>
      <c r="D69" s="131" t="s">
        <v>976</v>
      </c>
      <c r="E69" s="131"/>
      <c r="F69" s="131"/>
      <c r="G69" s="131"/>
      <c r="H69" s="131"/>
      <c r="I69" s="131"/>
      <c r="J69" s="131"/>
      <c r="K69" s="131"/>
      <c r="L69" s="131"/>
      <c r="M69" s="131"/>
      <c r="N69" s="131"/>
      <c r="O69" s="131"/>
      <c r="P69" s="131" t="s">
        <v>971</v>
      </c>
      <c r="Q69" s="131" t="s">
        <v>973</v>
      </c>
    </row>
    <row r="70" spans="1:17">
      <c r="A70" s="131"/>
      <c r="B70" s="131"/>
      <c r="C70" s="131" t="s">
        <v>976</v>
      </c>
      <c r="D70" s="157" t="s">
        <v>490</v>
      </c>
      <c r="E70" s="158"/>
      <c r="F70" s="158"/>
      <c r="G70" s="158"/>
      <c r="H70" s="38"/>
      <c r="I70" s="38"/>
      <c r="J70" s="38"/>
      <c r="K70" s="38"/>
      <c r="L70" s="38"/>
      <c r="M70" s="167" t="s">
        <v>420</v>
      </c>
      <c r="N70" s="167"/>
      <c r="O70" s="168"/>
      <c r="Q70" s="131"/>
    </row>
    <row r="71" spans="1:17">
      <c r="A71" s="131"/>
      <c r="B71" s="131"/>
      <c r="C71" s="131" t="s">
        <v>976</v>
      </c>
      <c r="D71" s="149" t="s">
        <v>247</v>
      </c>
      <c r="E71" s="194"/>
      <c r="F71" s="194"/>
      <c r="G71" s="194"/>
      <c r="H71" s="194"/>
      <c r="I71" s="194"/>
      <c r="J71" s="194"/>
      <c r="K71" s="194"/>
      <c r="L71" s="194"/>
      <c r="M71" s="194"/>
      <c r="N71" s="194"/>
      <c r="O71" s="150"/>
      <c r="Q71" s="131"/>
    </row>
    <row r="72" spans="1:17" ht="45.75" customHeight="1">
      <c r="A72" s="131"/>
      <c r="B72" s="131"/>
      <c r="C72" s="131" t="s">
        <v>976</v>
      </c>
      <c r="D72" s="22" t="s">
        <v>1130</v>
      </c>
      <c r="E72" s="22" t="s">
        <v>1013</v>
      </c>
      <c r="F72" s="22" t="s">
        <v>1014</v>
      </c>
      <c r="G72" s="22" t="s">
        <v>1015</v>
      </c>
      <c r="H72" s="22" t="s">
        <v>1016</v>
      </c>
      <c r="I72" s="22" t="s">
        <v>253</v>
      </c>
      <c r="J72" s="22" t="s">
        <v>256</v>
      </c>
      <c r="K72" s="22" t="s">
        <v>254</v>
      </c>
      <c r="L72" s="22" t="s">
        <v>1020</v>
      </c>
      <c r="M72" s="22" t="s">
        <v>255</v>
      </c>
      <c r="N72" s="22" t="s">
        <v>1022</v>
      </c>
      <c r="O72" s="22" t="s">
        <v>1023</v>
      </c>
      <c r="Q72" s="131"/>
    </row>
    <row r="73" spans="1:17">
      <c r="A73" s="131"/>
      <c r="B73" s="131"/>
      <c r="C73" s="131" t="s">
        <v>971</v>
      </c>
      <c r="Q73" s="131"/>
    </row>
    <row r="74" spans="1:17" ht="19.5" customHeight="1">
      <c r="A74" s="131" t="s">
        <v>258</v>
      </c>
      <c r="B74" s="131"/>
      <c r="C74" s="131"/>
      <c r="D74" s="11" t="s">
        <v>251</v>
      </c>
      <c r="E74" s="16" t="n">
        <v>789.46</v>
      </c>
      <c r="F74" s="16" t="n">
        <v>894.56</v>
      </c>
      <c r="G74" s="16" t="n">
        <v>999.67</v>
      </c>
      <c r="H74" s="16" t="n">
        <v>1104.77</v>
      </c>
      <c r="I74" s="16" t="n">
        <v>1209.88</v>
      </c>
      <c r="J74" s="16" t="n">
        <v>1314.98</v>
      </c>
      <c r="K74" s="16" t="n">
        <v>1420.09</v>
      </c>
      <c r="L74" s="16" t="n">
        <v>1525.19</v>
      </c>
      <c r="M74" s="16" t="n">
        <v>1630.3</v>
      </c>
      <c r="N74" s="16" t="n">
        <v>1735.4</v>
      </c>
      <c r="O74" s="17">
        <f>E74+F74+G74+H74+I74+J74+K74+L74+M74+N74</f>
        <v>0</v>
      </c>
      <c r="Q74" s="131"/>
    </row>
    <row r="75" spans="1:17" ht="30">
      <c r="A75" s="131" t="s">
        <v>259</v>
      </c>
      <c r="B75" s="131"/>
      <c r="C75" s="131"/>
      <c r="D75" s="11" t="s">
        <v>252</v>
      </c>
      <c r="E75" s="60" t="n">
        <v>0.0136</v>
      </c>
      <c r="F75" s="60" t="n">
        <v>0.0155</v>
      </c>
      <c r="G75" s="60" t="n">
        <v>0.0174</v>
      </c>
      <c r="H75" s="60" t="n">
        <v>0.0193</v>
      </c>
      <c r="I75" s="60" t="n">
        <v>0.0212</v>
      </c>
      <c r="J75" s="60" t="n">
        <v>0.0231</v>
      </c>
      <c r="K75" s="60" t="n">
        <v>0.025</v>
      </c>
      <c r="L75" s="60" t="n">
        <v>0.0269</v>
      </c>
      <c r="M75" s="60" t="n">
        <v>0.0288</v>
      </c>
      <c r="N75" s="60" t="n">
        <v>0.0307</v>
      </c>
      <c r="O75" s="61">
        <f>E75+F75+G75+H75+I75+J75+K75+L75+M75+N75</f>
        <v>0</v>
      </c>
      <c r="Q75" s="131"/>
    </row>
    <row r="76" spans="1:17">
      <c r="A76" s="131"/>
      <c r="B76" s="131"/>
      <c r="C76" s="131" t="s">
        <v>971</v>
      </c>
      <c r="Q76" s="131"/>
    </row>
    <row r="77" spans="1:17">
      <c r="A77" s="131"/>
      <c r="B77" s="131"/>
      <c r="C77" s="131" t="s">
        <v>974</v>
      </c>
      <c r="D77" s="131"/>
      <c r="E77" s="131"/>
      <c r="F77" s="131"/>
      <c r="G77" s="131"/>
      <c r="H77" s="131"/>
      <c r="I77" s="131"/>
      <c r="J77" s="131"/>
      <c r="K77" s="131"/>
      <c r="L77" s="131"/>
      <c r="M77" s="131"/>
      <c r="N77" s="131"/>
      <c r="O77" s="131"/>
      <c r="P77" s="131"/>
      <c r="Q77" s="131" t="s">
        <v>975</v>
      </c>
    </row>
  </sheetData>
  <sheetProtection password="A44A" sheet="1" objects="1" scenarios="1"/>
  <mergeCells count="11">
    <mergeCell ref="D1:O1"/>
    <mergeCell ref="D22:O22"/>
    <mergeCell ref="D44:O44"/>
    <mergeCell ref="D71:O71"/>
    <mergeCell ref="D62:O62"/>
    <mergeCell ref="D8:G8"/>
    <mergeCell ref="D70:G70"/>
    <mergeCell ref="M70:O70"/>
    <mergeCell ref="D12:G12"/>
    <mergeCell ref="E11:G11"/>
    <mergeCell ref="E10:G10"/>
  </mergeCells>
  <phoneticPr fontId="2" type="noConversion"/>
  <dataValidations count="276">
    <dataValidation type="decimal" allowBlank="1" showInputMessage="1" showErrorMessage="1" errorTitle="Input Error" error="Please enter a numeric value between 0 and 99999999999999999" sqref="E49 E27 N27 M27 L27 K27 J27 I27 H27 G27 F27 O27 G49 F49 O49 N49 M49 L49 K49 J49 I49 H49">
      <formula1>0</formula1>
      <formula2>99999999999999900</formula2>
    </dataValidation>
    <dataValidation type="decimal" allowBlank="1" showInputMessage="1" showErrorMessage="1" errorTitle="Input Error" error="Please enter a numeric value between 0 and 99999999999999999" sqref="E26">
      <formula1>0</formula1>
      <formula2>99999999999999900</formula2>
    </dataValidation>
    <dataValidation type="decimal" allowBlank="1" showInputMessage="1" showErrorMessage="1" errorTitle="Input Error" error="Please enter a numeric value between 0 and 99999999999999999" sqref="F26">
      <formula1>0</formula1>
      <formula2>99999999999999900</formula2>
    </dataValidation>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E33">
      <formula1>0</formula1>
      <formula2>99999999999999900</formula2>
    </dataValidation>
    <dataValidation type="decimal" allowBlank="1" showInputMessage="1" showErrorMessage="1" errorTitle="Input Error" error="Please enter a numeric value between 0 and 99999999999999999" sqref="F33">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E34">
      <formula1>0</formula1>
      <formula2>99999999999999900</formula2>
    </dataValidation>
    <dataValidation type="decimal" allowBlank="1" showInputMessage="1" showErrorMessage="1" errorTitle="Input Error" error="Please enter a numeric value between 0 and 99999999999999999" sqref="F34">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E35">
      <formula1>0</formula1>
      <formula2>99999999999999900</formula2>
    </dataValidation>
    <dataValidation type="decimal" allowBlank="1" showInputMessage="1" showErrorMessage="1" errorTitle="Input Error" error="Please enter a numeric value between 0 and 99999999999999999" sqref="F35">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E36">
      <formula1>0</formula1>
      <formula2>99999999999999900</formula2>
    </dataValidation>
    <dataValidation type="decimal" allowBlank="1" showInputMessage="1" showErrorMessage="1" errorTitle="Input Error" error="Please enter a numeric value between 0 and 99999999999999999" sqref="F36">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H48">
      <formula1>0</formula1>
      <formula2>99999999999999900</formula2>
    </dataValidation>
    <dataValidation type="decimal" allowBlank="1" showInputMessage="1" showErrorMessage="1" errorTitle="Input Error" error="Please enter a numeric value between 0 and 99999999999999999" sqref="I48">
      <formula1>0</formula1>
      <formula2>99999999999999900</formula2>
    </dataValidation>
    <dataValidation type="decimal" allowBlank="1" showInputMessage="1" showErrorMessage="1" errorTitle="Input Error" error="Please enter a numeric value between 0 and 99999999999999999" sqref="J48">
      <formula1>0</formula1>
      <formula2>99999999999999900</formula2>
    </dataValidation>
    <dataValidation type="decimal" allowBlank="1" showInputMessage="1" showErrorMessage="1" errorTitle="Input Error" error="Please enter a numeric value between 0 and 99999999999999999" sqref="K48">
      <formula1>0</formula1>
      <formula2>99999999999999900</formula2>
    </dataValidation>
    <dataValidation type="decimal" allowBlank="1" showInputMessage="1" showErrorMessage="1" errorTitle="Input Error" error="Please enter a numeric value between 0 and 99999999999999999" sqref="L48">
      <formula1>0</formula1>
      <formula2>99999999999999900</formula2>
    </dataValidation>
    <dataValidation type="decimal" allowBlank="1" showInputMessage="1" showErrorMessage="1" errorTitle="Input Error" error="Please enter a numeric value between 0 and 99999999999999999" sqref="M48">
      <formula1>0</formula1>
      <formula2>99999999999999900</formula2>
    </dataValidation>
    <dataValidation type="decimal" allowBlank="1" showInputMessage="1" showErrorMessage="1" errorTitle="Input Error" error="Please enter a numeric value between 0 and 99999999999999999" sqref="N48">
      <formula1>0</formula1>
      <formula2>99999999999999900</formula2>
    </dataValidation>
    <dataValidation type="decimal" allowBlank="1" showInputMessage="1" showErrorMessage="1" errorTitle="Input Error" error="Please enter a numeric value between 0 and 99999999999999999" sqref="O48">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H50">
      <formula1>0</formula1>
      <formula2>99999999999999900</formula2>
    </dataValidation>
    <dataValidation type="decimal" allowBlank="1" showInputMessage="1" showErrorMessage="1" errorTitle="Input Error" error="Please enter a numeric value between 0 and 99999999999999999" sqref="I50">
      <formula1>0</formula1>
      <formula2>99999999999999900</formula2>
    </dataValidation>
    <dataValidation type="decimal" allowBlank="1" showInputMessage="1" showErrorMessage="1" errorTitle="Input Error" error="Please enter a numeric value between 0 and 99999999999999999" sqref="J50">
      <formula1>0</formula1>
      <formula2>99999999999999900</formula2>
    </dataValidation>
    <dataValidation type="decimal" allowBlank="1" showInputMessage="1" showErrorMessage="1" errorTitle="Input Error" error="Please enter a numeric value between 0 and 99999999999999999" sqref="K50">
      <formula1>0</formula1>
      <formula2>99999999999999900</formula2>
    </dataValidation>
    <dataValidation type="decimal" allowBlank="1" showInputMessage="1" showErrorMessage="1" errorTitle="Input Error" error="Please enter a numeric value between 0 and 99999999999999999" sqref="L50">
      <formula1>0</formula1>
      <formula2>99999999999999900</formula2>
    </dataValidation>
    <dataValidation type="decimal" allowBlank="1" showInputMessage="1" showErrorMessage="1" errorTitle="Input Error" error="Please enter a numeric value between 0 and 99999999999999999" sqref="M50">
      <formula1>0</formula1>
      <formula2>99999999999999900</formula2>
    </dataValidation>
    <dataValidation type="decimal" allowBlank="1" showInputMessage="1" showErrorMessage="1" errorTitle="Input Error" error="Please enter a numeric value between 0 and 99999999999999999" sqref="N50">
      <formula1>0</formula1>
      <formula2>99999999999999900</formula2>
    </dataValidation>
    <dataValidation type="decimal" allowBlank="1" showInputMessage="1" showErrorMessage="1" errorTitle="Input Error" error="Please enter a numeric value between 0 and 99999999999999999" sqref="O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H51">
      <formula1>0</formula1>
      <formula2>99999999999999900</formula2>
    </dataValidation>
    <dataValidation type="decimal" allowBlank="1" showInputMessage="1" showErrorMessage="1" errorTitle="Input Error" error="Please enter a numeric value between 0 and 99999999999999999" sqref="I51">
      <formula1>0</formula1>
      <formula2>99999999999999900</formula2>
    </dataValidation>
    <dataValidation type="decimal" allowBlank="1" showInputMessage="1" showErrorMessage="1" errorTitle="Input Error" error="Please enter a numeric value between 0 and 99999999999999999" sqref="J51">
      <formula1>0</formula1>
      <formula2>99999999999999900</formula2>
    </dataValidation>
    <dataValidation type="decimal" allowBlank="1" showInputMessage="1" showErrorMessage="1" errorTitle="Input Error" error="Please enter a numeric value between 0 and 99999999999999999" sqref="K51">
      <formula1>0</formula1>
      <formula2>99999999999999900</formula2>
    </dataValidation>
    <dataValidation type="decimal" allowBlank="1" showInputMessage="1" showErrorMessage="1" errorTitle="Input Error" error="Please enter a numeric value between 0 and 99999999999999999" sqref="L51">
      <formula1>0</formula1>
      <formula2>99999999999999900</formula2>
    </dataValidation>
    <dataValidation type="decimal" allowBlank="1" showInputMessage="1" showErrorMessage="1" errorTitle="Input Error" error="Please enter a numeric value between 0 and 99999999999999999" sqref="M51">
      <formula1>0</formula1>
      <formula2>99999999999999900</formula2>
    </dataValidation>
    <dataValidation type="decimal" allowBlank="1" showInputMessage="1" showErrorMessage="1" errorTitle="Input Error" error="Please enter a numeric value between 0 and 99999999999999999" sqref="N51">
      <formula1>0</formula1>
      <formula2>99999999999999900</formula2>
    </dataValidation>
    <dataValidation type="decimal" allowBlank="1" showInputMessage="1" showErrorMessage="1" errorTitle="Input Error" error="Please enter a numeric value between 0 and 99999999999999999" sqref="O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H52">
      <formula1>0</formula1>
      <formula2>99999999999999900</formula2>
    </dataValidation>
    <dataValidation type="decimal" allowBlank="1" showInputMessage="1" showErrorMessage="1" errorTitle="Input Error" error="Please enter a numeric value between 0 and 99999999999999999" sqref="I52">
      <formula1>0</formula1>
      <formula2>99999999999999900</formula2>
    </dataValidation>
    <dataValidation type="decimal" allowBlank="1" showInputMessage="1" showErrorMessage="1" errorTitle="Input Error" error="Please enter a numeric value between 0 and 99999999999999999" sqref="J52">
      <formula1>0</formula1>
      <formula2>99999999999999900</formula2>
    </dataValidation>
    <dataValidation type="decimal" allowBlank="1" showInputMessage="1" showErrorMessage="1" errorTitle="Input Error" error="Please enter a numeric value between 0 and 99999999999999999" sqref="K52">
      <formula1>0</formula1>
      <formula2>99999999999999900</formula2>
    </dataValidation>
    <dataValidation type="decimal" allowBlank="1" showInputMessage="1" showErrorMessage="1" errorTitle="Input Error" error="Please enter a numeric value between 0 and 99999999999999999" sqref="L52">
      <formula1>0</formula1>
      <formula2>99999999999999900</formula2>
    </dataValidation>
    <dataValidation type="decimal" allowBlank="1" showInputMessage="1" showErrorMessage="1" errorTitle="Input Error" error="Please enter a numeric value between 0 and 99999999999999999" sqref="M52">
      <formula1>0</formula1>
      <formula2>99999999999999900</formula2>
    </dataValidation>
    <dataValidation type="decimal" allowBlank="1" showInputMessage="1" showErrorMessage="1" errorTitle="Input Error" error="Please enter a numeric value between 0 and 99999999999999999" sqref="N52">
      <formula1>0</formula1>
      <formula2>99999999999999900</formula2>
    </dataValidation>
    <dataValidation type="decimal" allowBlank="1" showInputMessage="1" showErrorMessage="1" errorTitle="Input Error" error="Please enter a numeric value between 0 and 99999999999999999" sqref="O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 type="decimal" allowBlank="1" showInputMessage="1" showErrorMessage="1" errorTitle="Input Error" error="Please enter a numeric value between 0 and 99999999999999999" sqref="H54">
      <formula1>0</formula1>
      <formula2>99999999999999900</formula2>
    </dataValidation>
    <dataValidation type="decimal" allowBlank="1" showInputMessage="1" showErrorMessage="1" errorTitle="Input Error" error="Please enter a numeric value between 0 and 99999999999999999" sqref="I54">
      <formula1>0</formula1>
      <formula2>99999999999999900</formula2>
    </dataValidation>
    <dataValidation type="decimal" allowBlank="1" showInputMessage="1" showErrorMessage="1" errorTitle="Input Error" error="Please enter a numeric value between 0 and 99999999999999999" sqref="J54">
      <formula1>0</formula1>
      <formula2>99999999999999900</formula2>
    </dataValidation>
    <dataValidation type="decimal" allowBlank="1" showInputMessage="1" showErrorMessage="1" errorTitle="Input Error" error="Please enter a numeric value between 0 and 99999999999999999" sqref="K54">
      <formula1>0</formula1>
      <formula2>99999999999999900</formula2>
    </dataValidation>
    <dataValidation type="decimal" allowBlank="1" showInputMessage="1" showErrorMessage="1" errorTitle="Input Error" error="Please enter a numeric value between 0 and 99999999999999999" sqref="L54">
      <formula1>0</formula1>
      <formula2>99999999999999900</formula2>
    </dataValidation>
    <dataValidation type="decimal" allowBlank="1" showInputMessage="1" showErrorMessage="1" errorTitle="Input Error" error="Please enter a numeric value between 0 and 99999999999999999" sqref="M54">
      <formula1>0</formula1>
      <formula2>99999999999999900</formula2>
    </dataValidation>
    <dataValidation type="decimal" allowBlank="1" showInputMessage="1" showErrorMessage="1" errorTitle="Input Error" error="Please enter a numeric value between 0 and 99999999999999999" sqref="N54">
      <formula1>0</formula1>
      <formula2>99999999999999900</formula2>
    </dataValidation>
    <dataValidation type="decimal" allowBlank="1" showInputMessage="1" showErrorMessage="1" errorTitle="Input Error" error="Please enter a numeric value between 0 and 99999999999999999" sqref="O54">
      <formula1>0</formula1>
      <formula2>99999999999999900</formula2>
    </dataValidation>
    <dataValidation type="decimal" allowBlank="1" showInputMessage="1" showErrorMessage="1" errorTitle="Input Error" error="Please enter a numeric value between 0 and 99999999999999999" sqref="E55">
      <formula1>0</formula1>
      <formula2>99999999999999900</formula2>
    </dataValidation>
    <dataValidation type="decimal" allowBlank="1" showInputMessage="1" showErrorMessage="1" errorTitle="Input Error" error="Please enter a numeric value between 0 and 99999999999999999" sqref="F55">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E56">
      <formula1>0</formula1>
      <formula2>99999999999999900</formula2>
    </dataValidation>
    <dataValidation type="decimal" allowBlank="1" showInputMessage="1" showErrorMessage="1" errorTitle="Input Error" error="Please enter a numeric value between 0 and 99999999999999999" sqref="F56">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E57">
      <formula1>0</formula1>
      <formula2>99999999999999900</formula2>
    </dataValidation>
    <dataValidation type="decimal" allowBlank="1" showInputMessage="1" showErrorMessage="1" errorTitle="Input Error" error="Please enter a numeric value between 0 and 99999999999999999" sqref="F57">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E58">
      <formula1>0</formula1>
      <formula2>99999999999999900</formula2>
    </dataValidation>
    <dataValidation type="decimal" allowBlank="1" showInputMessage="1" showErrorMessage="1" errorTitle="Input Error" error="Please enter a numeric value between 0 and 99999999999999999" sqref="F58">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E59">
      <formula1>0</formula1>
      <formula2>99999999999999900</formula2>
    </dataValidation>
    <dataValidation type="decimal" allowBlank="1" showInputMessage="1" showErrorMessage="1" errorTitle="Input Error" error="Please enter a numeric value between 0 and 99999999999999999" sqref="F59">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E60">
      <formula1>0</formula1>
      <formula2>99999999999999900</formula2>
    </dataValidation>
    <dataValidation type="decimal" allowBlank="1" showInputMessage="1" showErrorMessage="1" errorTitle="Input Error" error="Please enter a numeric value between 0 and 99999999999999999" sqref="F60">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E61">
      <formula1>0</formula1>
      <formula2>99999999999999900</formula2>
    </dataValidation>
    <dataValidation type="decimal" allowBlank="1" showInputMessage="1" showErrorMessage="1" errorTitle="Input Error" error="Please enter a numeric value between 0 and 99999999999999999" sqref="F61">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E74">
      <formula1>0</formula1>
      <formula2>99999999999999900</formula2>
    </dataValidation>
    <dataValidation type="decimal" allowBlank="1" showInputMessage="1" showErrorMessage="1" errorTitle="Input Error" error="Please enter a numeric value between 0 and 99999999999999999" sqref="F74">
      <formula1>0</formula1>
      <formula2>99999999999999900</formula2>
    </dataValidation>
    <dataValidation type="decimal" allowBlank="1" showInputMessage="1" showErrorMessage="1" errorTitle="Input Error" error="Please enter a numeric value between 0 and 99999999999999999" sqref="G74">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E75">
      <formula1>0</formula1>
      <formula2>99999999999999900</formula2>
    </dataValidation>
    <dataValidation type="decimal" allowBlank="1" showInputMessage="1" showErrorMessage="1" errorTitle="Input Error" error="Please enter a numeric value between 0 and 99999999999999999" sqref="F75">
      <formula1>0</formula1>
      <formula2>99999999999999900</formula2>
    </dataValidation>
    <dataValidation type="decimal" allowBlank="1" showInputMessage="1" showErrorMessage="1" errorTitle="Input Error" error="Please enter a numeric value between 0 and 99999999999999999" sqref="G75">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s>
  <hyperlinks>
    <hyperlink ref="E3" location="Navigation!A1" display="Back To Navigation Page"/>
  </hyperlinks>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sheetPr codeName="Sheet15"/>
  <dimension ref="A1:Y186"/>
  <sheetViews>
    <sheetView windowProtection="1" showGridLines="0" topLeftCell="E1" workbookViewId="0">
      <selection sqref="A1:C1048576"/>
    </sheetView>
  </sheetViews>
  <sheetFormatPr defaultRowHeight="15"/>
  <cols>
    <col min="1" max="3" customWidth="true" hidden="true" width="9.140625" collapsed="true"/>
    <col min="4" max="4" customWidth="true" hidden="true" width="58.0"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350</v>
      </c>
      <c r="D1" s="148" t="s">
        <v>560</v>
      </c>
      <c r="E1" s="148"/>
      <c r="F1" s="148"/>
      <c r="G1" s="148"/>
      <c r="H1" s="148"/>
      <c r="I1" s="148"/>
      <c r="J1" s="148"/>
      <c r="K1" s="148"/>
      <c r="L1" s="148"/>
      <c r="M1" s="148"/>
      <c r="N1" s="148"/>
      <c r="O1" s="148"/>
      <c r="P1" s="148"/>
      <c r="Q1" s="148"/>
      <c r="R1" s="148"/>
    </row>
    <row r="3" spans="1:18">
      <c r="G3" s="21" t="s">
        <v>326</v>
      </c>
      <c r="H3" s="21" t="s">
        <v>324</v>
      </c>
      <c r="J3" s="21" t="s">
        <v>325</v>
      </c>
    </row>
    <row r="5" spans="1:18">
      <c r="H5" s="96" t="s">
        <v>1116</v>
      </c>
    </row>
    <row r="6" spans="1:18">
      <c r="A6" s="131"/>
      <c r="B6" s="131"/>
      <c r="C6" s="131" t="s">
        <v>317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328</v>
      </c>
      <c r="E8" s="131"/>
      <c r="F8" s="131"/>
      <c r="G8" s="131"/>
      <c r="H8" s="131"/>
      <c r="I8" s="131"/>
      <c r="J8" s="131"/>
      <c r="K8" s="131"/>
      <c r="L8" s="131"/>
      <c r="M8" s="13"/>
    </row>
    <row r="9" spans="1:18" hidden="1">
      <c r="A9" s="131"/>
      <c r="B9" s="131"/>
      <c r="C9" s="131" t="s">
        <v>972</v>
      </c>
      <c r="D9" s="131" t="s">
        <v>284</v>
      </c>
      <c r="E9" s="131" t="s">
        <v>976</v>
      </c>
      <c r="F9" s="131" t="s">
        <v>976</v>
      </c>
      <c r="G9" s="131" t="s">
        <v>976</v>
      </c>
      <c r="H9" s="131"/>
      <c r="I9" s="131"/>
      <c r="J9" s="131"/>
      <c r="K9" s="131" t="s">
        <v>971</v>
      </c>
      <c r="L9" s="131" t="s">
        <v>973</v>
      </c>
      <c r="M9" s="13"/>
    </row>
    <row r="10" spans="1:18" ht="15" customHeight="1">
      <c r="A10" s="131"/>
      <c r="B10" s="131"/>
      <c r="C10" s="131" t="s">
        <v>976</v>
      </c>
      <c r="D10" s="13"/>
      <c r="E10" s="180" t="s">
        <v>322</v>
      </c>
      <c r="F10" s="180"/>
      <c r="G10" s="180"/>
      <c r="H10" s="180"/>
      <c r="I10" s="180"/>
      <c r="J10" s="180"/>
      <c r="K10" s="13"/>
      <c r="L10" s="131"/>
      <c r="M10" s="13"/>
    </row>
    <row r="11" spans="1:18" ht="15" customHeight="1">
      <c r="A11" s="131"/>
      <c r="B11" s="131"/>
      <c r="C11" s="131" t="s">
        <v>976</v>
      </c>
      <c r="D11" s="13"/>
      <c r="E11" s="196" t="str">
        <f>CONCATENATE("Selected Country : ",D13)</f>
        <v xml:space="preserve">Selected Country : </v>
      </c>
      <c r="F11" s="196"/>
      <c r="G11" s="196"/>
      <c r="H11" s="196"/>
      <c r="I11" s="196"/>
      <c r="J11" s="196"/>
      <c r="K11" s="13"/>
      <c r="L11" s="131"/>
      <c r="M11" s="13"/>
    </row>
    <row r="12" spans="1:18">
      <c r="A12" s="131"/>
      <c r="B12" s="131"/>
      <c r="C12" s="131" t="s">
        <v>971</v>
      </c>
      <c r="D12" s="13"/>
      <c r="L12" s="131"/>
      <c r="M12" s="13"/>
    </row>
    <row r="13" spans="1:18" ht="15" customHeight="1">
      <c r="A13" s="131" t="s">
        <v>318</v>
      </c>
      <c r="B13" s="131"/>
      <c r="C13" s="131"/>
      <c r="D13" s="20"/>
      <c r="E13" s="157" t="s">
        <v>314</v>
      </c>
      <c r="F13" s="158"/>
      <c r="G13" s="159"/>
      <c r="H13" s="163" t="str">
        <f>StartUp!D17</f>
        <v>AEBC</v>
      </c>
      <c r="I13" s="164"/>
      <c r="J13" s="165"/>
      <c r="L13" s="131"/>
      <c r="M13" s="13"/>
    </row>
    <row r="14" spans="1:18">
      <c r="A14" s="131" t="s">
        <v>320</v>
      </c>
      <c r="B14" s="131"/>
      <c r="C14" s="131"/>
      <c r="D14" s="20"/>
      <c r="E14" s="157" t="s">
        <v>315</v>
      </c>
      <c r="F14" s="158"/>
      <c r="G14" s="159"/>
      <c r="H14" s="160" t="str">
        <f>StartUp!G9</f>
        <v>31-Mar-2015</v>
      </c>
      <c r="I14" s="161"/>
      <c r="J14" s="162"/>
      <c r="L14" s="131"/>
      <c r="M14" s="13"/>
    </row>
    <row r="15" spans="1:18">
      <c r="A15" s="131"/>
      <c r="B15" s="131"/>
      <c r="C15" s="131"/>
      <c r="D15" s="49"/>
      <c r="E15" s="151" t="str">
        <f>CONCATENATE("Note: Enter only ",StartUp!D23," digits after decimal.")</f>
        <v>Note: Enter only 2 digits after decimal.</v>
      </c>
      <c r="F15" s="151"/>
      <c r="G15" s="151"/>
      <c r="H15" s="151"/>
      <c r="I15" s="151"/>
      <c r="J15" s="151"/>
      <c r="L15" s="131"/>
      <c r="M15" s="13"/>
    </row>
    <row r="16" spans="1:18">
      <c r="A16" s="131"/>
      <c r="B16" s="131"/>
      <c r="C16" s="131" t="s">
        <v>971</v>
      </c>
      <c r="D16" s="13"/>
      <c r="L16" s="131"/>
      <c r="M16" s="13"/>
    </row>
    <row r="17" spans="1:20">
      <c r="A17" s="131"/>
      <c r="B17" s="131"/>
      <c r="C17" s="131" t="s">
        <v>974</v>
      </c>
      <c r="D17" s="131"/>
      <c r="E17" s="131"/>
      <c r="F17" s="131"/>
      <c r="G17" s="131"/>
      <c r="H17" s="131"/>
      <c r="I17" s="131"/>
      <c r="J17" s="131"/>
      <c r="K17" s="131"/>
      <c r="L17" s="131" t="s">
        <v>975</v>
      </c>
      <c r="M17" s="13"/>
    </row>
    <row r="18" spans="1:20" hidden="1"/>
    <row r="19" spans="1:20" hidden="1"/>
    <row r="20" spans="1:20" hidden="1"/>
    <row r="21" spans="1:20" hidden="1">
      <c r="A21" s="131"/>
      <c r="B21" s="131"/>
      <c r="C21" s="131" t="s">
        <v>231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328</v>
      </c>
      <c r="E23" s="131"/>
      <c r="F23" s="131"/>
      <c r="G23" s="131"/>
      <c r="H23" s="131" t="s">
        <v>234</v>
      </c>
      <c r="I23" s="131" t="s">
        <v>235</v>
      </c>
      <c r="J23" s="131" t="s">
        <v>236</v>
      </c>
      <c r="K23" s="131" t="s">
        <v>237</v>
      </c>
      <c r="L23" s="131" t="s">
        <v>238</v>
      </c>
      <c r="M23" s="131" t="s">
        <v>239</v>
      </c>
      <c r="N23" s="131" t="s">
        <v>240</v>
      </c>
      <c r="O23" s="131" t="s">
        <v>241</v>
      </c>
      <c r="P23" s="131" t="s">
        <v>243</v>
      </c>
      <c r="Q23" s="131" t="s">
        <v>244</v>
      </c>
      <c r="R23" s="131" t="s">
        <v>245</v>
      </c>
      <c r="S23" s="131"/>
      <c r="T23" s="131"/>
    </row>
    <row r="24" spans="1:20" hidden="1">
      <c r="A24" s="131"/>
      <c r="B24" s="131"/>
      <c r="C24" s="131" t="s">
        <v>972</v>
      </c>
      <c r="D24" s="131" t="s">
        <v>284</v>
      </c>
      <c r="E24" s="131" t="s">
        <v>976</v>
      </c>
      <c r="F24" s="131" t="s">
        <v>976</v>
      </c>
      <c r="G24" s="131" t="s">
        <v>976</v>
      </c>
      <c r="H24" s="131"/>
      <c r="I24" s="131"/>
      <c r="J24" s="131"/>
      <c r="K24" s="131"/>
      <c r="L24" s="131"/>
      <c r="M24" s="131"/>
      <c r="N24" s="131"/>
      <c r="O24" s="131"/>
      <c r="P24" s="131"/>
      <c r="Q24" s="131"/>
      <c r="R24" s="131"/>
      <c r="S24" s="131" t="s">
        <v>971</v>
      </c>
      <c r="T24" s="131" t="s">
        <v>973</v>
      </c>
    </row>
    <row r="25" spans="1:20" hidden="1">
      <c r="A25" s="131"/>
      <c r="B25" s="131"/>
      <c r="C25" s="131" t="s">
        <v>268</v>
      </c>
      <c r="D25" s="13"/>
      <c r="E25" s="13"/>
      <c r="F25" s="13"/>
      <c r="G25" s="18" t="s">
        <v>267</v>
      </c>
      <c r="H25" s="19" t="s">
        <v>799</v>
      </c>
      <c r="I25" s="19" t="s">
        <v>799</v>
      </c>
      <c r="J25" s="19" t="s">
        <v>799</v>
      </c>
      <c r="K25" s="19" t="s">
        <v>799</v>
      </c>
      <c r="L25" s="19" t="s">
        <v>799</v>
      </c>
      <c r="M25" s="19" t="s">
        <v>799</v>
      </c>
      <c r="N25" s="19" t="s">
        <v>799</v>
      </c>
      <c r="O25" s="19" t="s">
        <v>799</v>
      </c>
      <c r="P25" s="19" t="s">
        <v>799</v>
      </c>
      <c r="Q25" s="19" t="s">
        <v>799</v>
      </c>
      <c r="R25" s="19" t="s">
        <v>799</v>
      </c>
      <c r="S25" s="13"/>
      <c r="T25" s="131"/>
    </row>
    <row r="26" spans="1:20" ht="60" hidden="1">
      <c r="A26" s="131"/>
      <c r="B26" s="131"/>
      <c r="C26" s="131" t="s">
        <v>266</v>
      </c>
      <c r="D26" s="13"/>
      <c r="E26" s="13"/>
      <c r="F26" s="13"/>
      <c r="G26" s="18" t="s">
        <v>265</v>
      </c>
      <c r="H26" s="19" t="s">
        <v>796</v>
      </c>
      <c r="I26" s="19" t="s">
        <v>796</v>
      </c>
      <c r="J26" s="19" t="s">
        <v>796</v>
      </c>
      <c r="K26" s="19" t="s">
        <v>796</v>
      </c>
      <c r="L26" s="19" t="s">
        <v>796</v>
      </c>
      <c r="M26" s="19" t="s">
        <v>796</v>
      </c>
      <c r="N26" s="19" t="s">
        <v>796</v>
      </c>
      <c r="O26" s="19" t="s">
        <v>796</v>
      </c>
      <c r="P26" s="19" t="s">
        <v>796</v>
      </c>
      <c r="Q26" s="19" t="s">
        <v>796</v>
      </c>
      <c r="R26" s="19" t="s">
        <v>796</v>
      </c>
      <c r="S26" s="13"/>
      <c r="T26" s="131"/>
    </row>
    <row r="27" spans="1:20" ht="15" customHeight="1">
      <c r="A27" s="131"/>
      <c r="B27" s="131"/>
      <c r="C27" s="131" t="s">
        <v>976</v>
      </c>
      <c r="D27" s="13"/>
      <c r="E27" s="170" t="s">
        <v>248</v>
      </c>
      <c r="F27" s="170"/>
      <c r="G27" s="170"/>
      <c r="H27" s="170"/>
      <c r="I27" s="170"/>
      <c r="J27" s="170"/>
      <c r="K27" s="170"/>
      <c r="L27" s="170"/>
      <c r="M27" s="170"/>
      <c r="N27" s="170"/>
      <c r="O27" s="170"/>
      <c r="P27" s="170"/>
      <c r="Q27" s="170"/>
      <c r="R27" s="170"/>
      <c r="T27" s="131"/>
    </row>
    <row r="28" spans="1:20" ht="15" customHeight="1">
      <c r="A28" s="131"/>
      <c r="B28" s="131"/>
      <c r="C28" s="131" t="s">
        <v>976</v>
      </c>
      <c r="D28" s="13"/>
      <c r="E28" s="151" t="s">
        <v>247</v>
      </c>
      <c r="F28" s="151"/>
      <c r="G28" s="151"/>
      <c r="H28" s="151"/>
      <c r="I28" s="151"/>
      <c r="J28" s="151"/>
      <c r="K28" s="151"/>
      <c r="L28" s="151"/>
      <c r="M28" s="151"/>
      <c r="N28" s="151"/>
      <c r="O28" s="151"/>
      <c r="P28" s="151"/>
      <c r="Q28" s="151"/>
      <c r="R28" s="151"/>
      <c r="T28" s="131"/>
    </row>
    <row r="29" spans="1:20" ht="45">
      <c r="A29" s="131"/>
      <c r="B29" s="131"/>
      <c r="C29" s="131" t="s">
        <v>976</v>
      </c>
      <c r="D29" s="13"/>
      <c r="E29" s="169" t="s">
        <v>1129</v>
      </c>
      <c r="F29" s="169"/>
      <c r="G29" s="169"/>
      <c r="H29" s="22" t="s">
        <v>1013</v>
      </c>
      <c r="I29" s="22" t="s">
        <v>1014</v>
      </c>
      <c r="J29" s="22" t="s">
        <v>1015</v>
      </c>
      <c r="K29" s="22" t="s">
        <v>1016</v>
      </c>
      <c r="L29" s="22" t="s">
        <v>1017</v>
      </c>
      <c r="M29" s="22" t="s">
        <v>1018</v>
      </c>
      <c r="N29" s="22" t="s">
        <v>1019</v>
      </c>
      <c r="O29" s="22" t="s">
        <v>1020</v>
      </c>
      <c r="P29" s="22" t="s">
        <v>1147</v>
      </c>
      <c r="Q29" s="22" t="s">
        <v>1022</v>
      </c>
      <c r="R29" s="22" t="s">
        <v>1023</v>
      </c>
      <c r="T29" s="131"/>
    </row>
    <row r="30" spans="1:20" hidden="1">
      <c r="A30" s="131"/>
      <c r="B30" s="131"/>
      <c r="C30" s="131" t="s">
        <v>971</v>
      </c>
      <c r="D30" s="13"/>
      <c r="E30" s="13"/>
      <c r="T30" s="131"/>
    </row>
    <row r="31" spans="1:20">
      <c r="A31" s="131" t="s">
        <v>1078</v>
      </c>
      <c r="B31" s="131"/>
      <c r="C31" s="131"/>
      <c r="D31" s="20"/>
      <c r="E31" s="92">
        <v>1</v>
      </c>
      <c r="F31" s="152" t="s">
        <v>232</v>
      </c>
      <c r="G31" s="153"/>
      <c r="H31" s="16"/>
      <c r="I31" s="16"/>
      <c r="J31" s="16"/>
      <c r="K31" s="16"/>
      <c r="L31" s="16"/>
      <c r="M31" s="16"/>
      <c r="N31" s="16"/>
      <c r="O31" s="16"/>
      <c r="P31" s="16"/>
      <c r="Q31" s="16"/>
      <c r="R31" s="17">
        <f>H31+I31+J31+K31+L31+M31+N31+O31+P31+Q31</f>
        <v>0</v>
      </c>
      <c r="T31" s="131"/>
    </row>
    <row r="32" spans="1:20">
      <c r="A32" s="131" t="s">
        <v>1079</v>
      </c>
      <c r="B32" s="131"/>
      <c r="C32" s="131"/>
      <c r="D32" s="20"/>
      <c r="E32" s="92">
        <v>2</v>
      </c>
      <c r="F32" s="152" t="s">
        <v>978</v>
      </c>
      <c r="G32" s="153"/>
      <c r="H32" s="16"/>
      <c r="I32" s="16"/>
      <c r="J32" s="16"/>
      <c r="K32" s="16"/>
      <c r="L32" s="16"/>
      <c r="M32" s="16"/>
      <c r="N32" s="16"/>
      <c r="O32" s="16"/>
      <c r="P32" s="16"/>
      <c r="Q32" s="16"/>
      <c r="R32" s="17">
        <f t="shared" ref="R32:R42" si="0">H32+I32+J32+K32+L32+M32+N32+O32+P32+Q32</f>
        <v>0</v>
      </c>
      <c r="T32" s="131"/>
    </row>
    <row r="33" spans="1:25">
      <c r="A33" s="131" t="s">
        <v>1080</v>
      </c>
      <c r="B33" s="131"/>
      <c r="C33" s="131"/>
      <c r="D33" s="20"/>
      <c r="E33" s="154">
        <v>3</v>
      </c>
      <c r="F33" s="152" t="s">
        <v>979</v>
      </c>
      <c r="G33" s="153"/>
      <c r="H33" s="17">
        <f>H34+H35+H36+H37</f>
        <v>0</v>
      </c>
      <c r="I33" s="17">
        <f t="shared" ref="I33:Q33" si="1">I34+I35+I36+I37</f>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1081</v>
      </c>
      <c r="B34" s="131"/>
      <c r="C34" s="131"/>
      <c r="D34" s="20"/>
      <c r="E34" s="155"/>
      <c r="F34" s="11" t="s">
        <v>980</v>
      </c>
      <c r="G34" s="11" t="s">
        <v>999</v>
      </c>
      <c r="H34" s="16"/>
      <c r="I34" s="16"/>
      <c r="J34" s="16"/>
      <c r="K34" s="16"/>
      <c r="L34" s="16"/>
      <c r="M34" s="16"/>
      <c r="N34" s="16"/>
      <c r="O34" s="16"/>
      <c r="P34" s="16"/>
      <c r="Q34" s="16"/>
      <c r="R34" s="17">
        <f t="shared" si="0"/>
        <v>0</v>
      </c>
      <c r="T34" s="131"/>
    </row>
    <row r="35" spans="1:25">
      <c r="A35" s="131" t="s">
        <v>1082</v>
      </c>
      <c r="B35" s="131"/>
      <c r="C35" s="131"/>
      <c r="D35" s="20"/>
      <c r="E35" s="155"/>
      <c r="F35" s="11" t="s">
        <v>981</v>
      </c>
      <c r="G35" s="11" t="s">
        <v>1000</v>
      </c>
      <c r="H35" s="16"/>
      <c r="I35" s="16"/>
      <c r="J35" s="16"/>
      <c r="K35" s="16"/>
      <c r="L35" s="16"/>
      <c r="M35" s="16"/>
      <c r="N35" s="16"/>
      <c r="O35" s="16"/>
      <c r="P35" s="16"/>
      <c r="Q35" s="16"/>
      <c r="R35" s="17">
        <f t="shared" si="0"/>
        <v>0</v>
      </c>
      <c r="T35" s="131"/>
    </row>
    <row r="36" spans="1:25">
      <c r="A36" s="131" t="s">
        <v>1083</v>
      </c>
      <c r="B36" s="131"/>
      <c r="C36" s="131"/>
      <c r="D36" s="20"/>
      <c r="E36" s="155"/>
      <c r="F36" s="11" t="s">
        <v>997</v>
      </c>
      <c r="G36" s="11" t="s">
        <v>1001</v>
      </c>
      <c r="H36" s="16"/>
      <c r="I36" s="16"/>
      <c r="J36" s="16"/>
      <c r="K36" s="16"/>
      <c r="L36" s="16"/>
      <c r="M36" s="16"/>
      <c r="N36" s="16"/>
      <c r="O36" s="16"/>
      <c r="P36" s="16"/>
      <c r="Q36" s="16"/>
      <c r="R36" s="17">
        <f t="shared" si="0"/>
        <v>0</v>
      </c>
      <c r="T36" s="131"/>
    </row>
    <row r="37" spans="1:25">
      <c r="A37" s="131" t="s">
        <v>1084</v>
      </c>
      <c r="B37" s="131"/>
      <c r="C37" s="131"/>
      <c r="D37" s="20"/>
      <c r="E37" s="156"/>
      <c r="F37" s="11" t="s">
        <v>998</v>
      </c>
      <c r="G37" s="11" t="s">
        <v>1002</v>
      </c>
      <c r="H37" s="16"/>
      <c r="I37" s="16"/>
      <c r="J37" s="16"/>
      <c r="K37" s="16"/>
      <c r="L37" s="16"/>
      <c r="M37" s="16"/>
      <c r="N37" s="16"/>
      <c r="O37" s="16"/>
      <c r="P37" s="16"/>
      <c r="Q37" s="16"/>
      <c r="R37" s="17">
        <f t="shared" si="0"/>
        <v>0</v>
      </c>
      <c r="T37" s="131"/>
    </row>
    <row r="38" spans="1:25">
      <c r="A38" s="131" t="s">
        <v>1085</v>
      </c>
      <c r="B38" s="131"/>
      <c r="C38" s="131"/>
      <c r="D38" s="20"/>
      <c r="E38" s="154">
        <v>4</v>
      </c>
      <c r="F38" s="152" t="s">
        <v>986</v>
      </c>
      <c r="G38" s="153"/>
      <c r="H38" s="17">
        <f>H39+H40+H41+H42</f>
        <v>0</v>
      </c>
      <c r="I38" s="17">
        <f t="shared" ref="I38:Q38" si="2">I39+I40+I41+I42</f>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1086</v>
      </c>
      <c r="B39" s="131"/>
      <c r="C39" s="131"/>
      <c r="D39" s="20"/>
      <c r="E39" s="155"/>
      <c r="F39" s="11" t="s">
        <v>980</v>
      </c>
      <c r="G39" s="11" t="s">
        <v>1005</v>
      </c>
      <c r="H39" s="16"/>
      <c r="I39" s="16"/>
      <c r="J39" s="16"/>
      <c r="K39" s="16"/>
      <c r="L39" s="16"/>
      <c r="M39" s="16"/>
      <c r="N39" s="16"/>
      <c r="O39" s="16"/>
      <c r="P39" s="16"/>
      <c r="Q39" s="16"/>
      <c r="R39" s="17">
        <f t="shared" si="0"/>
        <v>0</v>
      </c>
      <c r="T39" s="131"/>
    </row>
    <row r="40" spans="1:25">
      <c r="A40" s="131" t="s">
        <v>1098</v>
      </c>
      <c r="B40" s="131"/>
      <c r="C40" s="131"/>
      <c r="D40" s="20"/>
      <c r="E40" s="155"/>
      <c r="F40" s="11" t="s">
        <v>981</v>
      </c>
      <c r="G40" s="11" t="s">
        <v>1003</v>
      </c>
      <c r="H40" s="16"/>
      <c r="I40" s="16"/>
      <c r="J40" s="16"/>
      <c r="K40" s="16"/>
      <c r="L40" s="16"/>
      <c r="M40" s="16"/>
      <c r="N40" s="16"/>
      <c r="O40" s="16"/>
      <c r="P40" s="16"/>
      <c r="Q40" s="16"/>
      <c r="R40" s="17">
        <f t="shared" si="0"/>
        <v>0</v>
      </c>
      <c r="T40" s="131"/>
    </row>
    <row r="41" spans="1:25">
      <c r="A41" s="131" t="s">
        <v>1099</v>
      </c>
      <c r="B41" s="131"/>
      <c r="C41" s="131"/>
      <c r="D41" s="20"/>
      <c r="E41" s="155"/>
      <c r="F41" s="11" t="s">
        <v>997</v>
      </c>
      <c r="G41" s="11" t="s">
        <v>1004</v>
      </c>
      <c r="H41" s="16"/>
      <c r="I41" s="16"/>
      <c r="J41" s="16"/>
      <c r="K41" s="16"/>
      <c r="L41" s="16"/>
      <c r="M41" s="16"/>
      <c r="N41" s="16"/>
      <c r="O41" s="16"/>
      <c r="P41" s="16"/>
      <c r="Q41" s="16"/>
      <c r="R41" s="17">
        <f t="shared" si="0"/>
        <v>0</v>
      </c>
      <c r="T41" s="131"/>
    </row>
    <row r="42" spans="1:25">
      <c r="A42" s="131" t="s">
        <v>1100</v>
      </c>
      <c r="B42" s="131"/>
      <c r="C42" s="131"/>
      <c r="D42" s="20"/>
      <c r="E42" s="156"/>
      <c r="F42" s="11" t="s">
        <v>998</v>
      </c>
      <c r="G42" s="11" t="s">
        <v>994</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idden="1">
      <c r="A43" s="131"/>
      <c r="B43" s="131"/>
      <c r="C43" s="131" t="s">
        <v>971</v>
      </c>
      <c r="D43" s="13"/>
      <c r="E43" s="13"/>
      <c r="T43" s="131"/>
    </row>
    <row r="44" spans="1:25" hidden="1">
      <c r="A44" s="131"/>
      <c r="B44" s="131"/>
      <c r="C44" s="131" t="s">
        <v>974</v>
      </c>
      <c r="D44" s="131"/>
      <c r="E44" s="131"/>
      <c r="F44" s="131"/>
      <c r="G44" s="131"/>
      <c r="H44" s="131"/>
      <c r="I44" s="131"/>
      <c r="J44" s="131"/>
      <c r="K44" s="131"/>
      <c r="L44" s="131"/>
      <c r="M44" s="131"/>
      <c r="N44" s="131"/>
      <c r="O44" s="131"/>
      <c r="P44" s="131"/>
      <c r="Q44" s="131"/>
      <c r="R44" s="131"/>
      <c r="S44" s="131"/>
      <c r="T44" s="131" t="s">
        <v>975</v>
      </c>
    </row>
    <row r="45" spans="1:25" hidden="1">
      <c r="A45" s="13"/>
      <c r="B45" s="13"/>
      <c r="C45" s="13"/>
      <c r="D45" s="13"/>
      <c r="E45" s="13"/>
      <c r="F45" s="13"/>
      <c r="G45" s="13"/>
      <c r="H45" s="13"/>
      <c r="I45" s="13"/>
      <c r="J45" s="13"/>
      <c r="K45" s="13"/>
      <c r="L45" s="13"/>
      <c r="M45" s="13"/>
      <c r="N45" s="13"/>
      <c r="O45" s="13"/>
      <c r="P45" s="13"/>
      <c r="Q45" s="13"/>
      <c r="R45" s="13"/>
      <c r="S45" s="13"/>
      <c r="T45" s="13"/>
    </row>
    <row r="46" spans="1:25" hidden="1">
      <c r="A46" s="131"/>
      <c r="B46" s="131"/>
      <c r="C46" s="133" t="s">
        <v>549</v>
      </c>
      <c r="D46" s="133"/>
      <c r="E46" s="133"/>
      <c r="F46" s="133"/>
      <c r="G46" s="133"/>
      <c r="H46" s="131"/>
      <c r="I46" s="131"/>
      <c r="J46" s="131"/>
      <c r="K46" s="131"/>
      <c r="L46" s="131"/>
      <c r="M46" s="131"/>
      <c r="N46" s="131"/>
      <c r="O46" s="131"/>
      <c r="P46" s="131"/>
      <c r="Q46" s="131"/>
      <c r="R46" s="131"/>
      <c r="S46" s="131"/>
      <c r="T46" s="131"/>
      <c r="U46" s="13"/>
      <c r="V46" s="13"/>
      <c r="W46" s="13"/>
      <c r="X46" s="13"/>
      <c r="Y46" s="13"/>
    </row>
    <row r="47" spans="1:25" hidden="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idden="1">
      <c r="A48" s="131"/>
      <c r="B48" s="131"/>
      <c r="C48" s="131"/>
      <c r="D48" s="131" t="s">
        <v>328</v>
      </c>
      <c r="E48" s="131"/>
      <c r="F48" s="131"/>
      <c r="G48" s="131" t="s">
        <v>1087</v>
      </c>
      <c r="H48" s="131" t="s">
        <v>234</v>
      </c>
      <c r="I48" s="131" t="s">
        <v>235</v>
      </c>
      <c r="J48" s="131" t="s">
        <v>236</v>
      </c>
      <c r="K48" s="131" t="s">
        <v>237</v>
      </c>
      <c r="L48" s="131" t="s">
        <v>238</v>
      </c>
      <c r="M48" s="131" t="s">
        <v>239</v>
      </c>
      <c r="N48" s="131" t="s">
        <v>240</v>
      </c>
      <c r="O48" s="131" t="s">
        <v>241</v>
      </c>
      <c r="P48" s="131" t="s">
        <v>243</v>
      </c>
      <c r="Q48" s="131" t="s">
        <v>244</v>
      </c>
      <c r="R48" s="131" t="s">
        <v>245</v>
      </c>
      <c r="S48" s="131"/>
      <c r="T48" s="131"/>
      <c r="U48" s="13"/>
      <c r="V48" s="13"/>
      <c r="W48" s="13"/>
      <c r="X48" s="13"/>
      <c r="Y48" s="13"/>
    </row>
    <row r="49" spans="1:25" hidden="1">
      <c r="A49" s="131"/>
      <c r="B49" s="131"/>
      <c r="C49" s="131" t="s">
        <v>972</v>
      </c>
      <c r="D49" s="131" t="s">
        <v>284</v>
      </c>
      <c r="E49" s="131" t="s">
        <v>976</v>
      </c>
      <c r="F49" s="131" t="s">
        <v>976</v>
      </c>
      <c r="G49" s="131" t="s">
        <v>284</v>
      </c>
      <c r="H49" s="131"/>
      <c r="I49" s="131"/>
      <c r="J49" s="131"/>
      <c r="K49" s="131"/>
      <c r="L49" s="131"/>
      <c r="M49" s="131"/>
      <c r="N49" s="131"/>
      <c r="O49" s="131"/>
      <c r="P49" s="131"/>
      <c r="Q49" s="131"/>
      <c r="R49" s="131"/>
      <c r="S49" s="131" t="s">
        <v>971</v>
      </c>
      <c r="T49" s="131" t="s">
        <v>973</v>
      </c>
      <c r="U49" s="13"/>
      <c r="V49" s="13"/>
      <c r="W49" s="13"/>
      <c r="X49" s="13"/>
      <c r="Y49" s="13"/>
    </row>
    <row r="50" spans="1:25" hidden="1">
      <c r="A50" s="131"/>
      <c r="B50" s="131"/>
      <c r="C50" s="131" t="s">
        <v>268</v>
      </c>
      <c r="D50" s="13"/>
      <c r="E50" s="13"/>
      <c r="F50" s="13"/>
      <c r="G50" s="18" t="s">
        <v>267</v>
      </c>
      <c r="H50" s="19" t="s">
        <v>799</v>
      </c>
      <c r="I50" s="19" t="s">
        <v>799</v>
      </c>
      <c r="J50" s="19" t="s">
        <v>799</v>
      </c>
      <c r="K50" s="19" t="s">
        <v>799</v>
      </c>
      <c r="L50" s="19" t="s">
        <v>799</v>
      </c>
      <c r="M50" s="19" t="s">
        <v>799</v>
      </c>
      <c r="N50" s="19" t="s">
        <v>799</v>
      </c>
      <c r="O50" s="19" t="s">
        <v>799</v>
      </c>
      <c r="P50" s="19" t="s">
        <v>799</v>
      </c>
      <c r="Q50" s="19" t="s">
        <v>799</v>
      </c>
      <c r="R50" s="19" t="s">
        <v>799</v>
      </c>
      <c r="S50" s="13"/>
      <c r="T50" s="131"/>
      <c r="U50" s="13"/>
      <c r="V50" s="13"/>
      <c r="W50" s="13"/>
      <c r="X50" s="13"/>
      <c r="Y50" s="13"/>
    </row>
    <row r="51" spans="1:25" ht="60" hidden="1">
      <c r="A51" s="131"/>
      <c r="B51" s="131"/>
      <c r="C51" s="131" t="s">
        <v>266</v>
      </c>
      <c r="D51" s="13"/>
      <c r="E51" s="13"/>
      <c r="F51" s="13"/>
      <c r="G51" s="18" t="s">
        <v>265</v>
      </c>
      <c r="H51" s="19" t="s">
        <v>796</v>
      </c>
      <c r="I51" s="19" t="s">
        <v>796</v>
      </c>
      <c r="J51" s="19" t="s">
        <v>796</v>
      </c>
      <c r="K51" s="19" t="s">
        <v>796</v>
      </c>
      <c r="L51" s="19" t="s">
        <v>796</v>
      </c>
      <c r="M51" s="19" t="s">
        <v>796</v>
      </c>
      <c r="N51" s="19" t="s">
        <v>796</v>
      </c>
      <c r="O51" s="19" t="s">
        <v>796</v>
      </c>
      <c r="P51" s="19" t="s">
        <v>796</v>
      </c>
      <c r="Q51" s="19" t="s">
        <v>796</v>
      </c>
      <c r="R51" s="19" t="s">
        <v>796</v>
      </c>
      <c r="S51" s="13"/>
      <c r="T51" s="131"/>
      <c r="U51" s="13"/>
      <c r="V51" s="13"/>
      <c r="W51" s="13"/>
      <c r="X51" s="13"/>
      <c r="Y51" s="13"/>
    </row>
    <row r="52" spans="1:25" hidden="1">
      <c r="A52" s="131"/>
      <c r="B52" s="131"/>
      <c r="C52" s="131" t="s">
        <v>971</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1100</v>
      </c>
      <c r="B53" s="131"/>
      <c r="C53" s="136"/>
      <c r="D53" s="20"/>
      <c r="E53" s="93"/>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971</v>
      </c>
      <c r="D54" s="13"/>
      <c r="E54" s="157" t="s">
        <v>559</v>
      </c>
      <c r="F54" s="158"/>
      <c r="G54" s="158"/>
      <c r="H54" s="158"/>
      <c r="I54" s="158"/>
      <c r="J54" s="158"/>
      <c r="K54" s="158"/>
      <c r="L54" s="158"/>
      <c r="M54" s="158"/>
      <c r="N54" s="158"/>
      <c r="O54" s="158"/>
      <c r="P54" s="158"/>
      <c r="Q54" s="158"/>
      <c r="R54" s="159"/>
      <c r="S54" s="13"/>
      <c r="T54" s="131"/>
      <c r="U54" s="13"/>
      <c r="V54" s="13"/>
      <c r="W54" s="13"/>
      <c r="X54" s="13"/>
      <c r="Y54" s="13"/>
    </row>
    <row r="55" spans="1:25" hidden="1">
      <c r="A55" s="131"/>
      <c r="B55" s="131"/>
      <c r="C55" s="131" t="s">
        <v>974</v>
      </c>
      <c r="D55" s="131"/>
      <c r="E55" s="131"/>
      <c r="F55" s="131"/>
      <c r="G55" s="131"/>
      <c r="H55" s="131"/>
      <c r="I55" s="131"/>
      <c r="J55" s="131"/>
      <c r="K55" s="131"/>
      <c r="L55" s="131"/>
      <c r="M55" s="131"/>
      <c r="N55" s="131"/>
      <c r="O55" s="131"/>
      <c r="P55" s="131"/>
      <c r="Q55" s="131"/>
      <c r="R55" s="131"/>
      <c r="S55" s="131"/>
      <c r="T55" s="131" t="s">
        <v>975</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
      <c r="B57" s="13"/>
      <c r="C57" s="13"/>
      <c r="D57" s="13"/>
      <c r="E57" s="13"/>
      <c r="F57" s="13"/>
      <c r="G57" s="13"/>
      <c r="H57" s="13"/>
      <c r="I57" s="13"/>
      <c r="J57" s="13"/>
      <c r="K57" s="13"/>
      <c r="L57" s="13"/>
      <c r="M57" s="13"/>
      <c r="N57" s="13"/>
      <c r="O57" s="13"/>
      <c r="P57" s="13"/>
      <c r="Q57" s="13"/>
      <c r="R57" s="13"/>
      <c r="S57" s="13"/>
      <c r="T57" s="13"/>
    </row>
    <row r="58" spans="1:25" hidden="1">
      <c r="A58" s="13"/>
      <c r="B58" s="13"/>
      <c r="C58" s="13"/>
      <c r="D58" s="13"/>
      <c r="E58" s="13"/>
      <c r="F58" s="13"/>
      <c r="G58" s="13"/>
      <c r="H58" s="13"/>
      <c r="I58" s="13"/>
      <c r="J58" s="13"/>
      <c r="K58" s="13"/>
      <c r="L58" s="13"/>
      <c r="M58" s="13"/>
      <c r="N58" s="13"/>
      <c r="O58" s="13"/>
      <c r="P58" s="13"/>
      <c r="Q58" s="13"/>
      <c r="R58" s="13"/>
      <c r="S58" s="13"/>
      <c r="T58" s="13"/>
    </row>
    <row r="59" spans="1:25" hidden="1">
      <c r="A59" s="131"/>
      <c r="B59" s="131"/>
      <c r="C59" s="131" t="s">
        <v>548</v>
      </c>
      <c r="D59" s="131"/>
      <c r="E59" s="131"/>
      <c r="F59" s="131"/>
      <c r="G59" s="131"/>
      <c r="H59" s="131"/>
      <c r="I59" s="131"/>
      <c r="J59" s="131"/>
      <c r="K59" s="131"/>
      <c r="L59" s="131"/>
      <c r="M59" s="131"/>
      <c r="N59" s="131"/>
      <c r="O59" s="131"/>
      <c r="P59" s="131"/>
      <c r="Q59" s="131"/>
      <c r="R59" s="131"/>
      <c r="S59" s="131"/>
      <c r="T59" s="131"/>
      <c r="U59" s="13"/>
      <c r="V59" s="13"/>
      <c r="W59" s="13"/>
      <c r="X59" s="13"/>
    </row>
    <row r="60" spans="1:25" hidden="1">
      <c r="A60" s="131"/>
      <c r="B60" s="131"/>
      <c r="C60" s="131"/>
      <c r="D60" s="131"/>
      <c r="E60" s="131"/>
      <c r="F60" s="131"/>
      <c r="G60" s="131"/>
      <c r="H60" s="131"/>
      <c r="I60" s="131"/>
      <c r="J60" s="131"/>
      <c r="K60" s="131"/>
      <c r="L60" s="131"/>
      <c r="M60" s="131"/>
      <c r="N60" s="131"/>
      <c r="O60" s="131"/>
      <c r="P60" s="131"/>
      <c r="Q60" s="131"/>
      <c r="R60" s="131"/>
      <c r="S60" s="131"/>
      <c r="T60" s="131"/>
      <c r="U60" s="13"/>
      <c r="V60" s="13"/>
      <c r="W60" s="13"/>
      <c r="X60" s="13"/>
    </row>
    <row r="61" spans="1:25" hidden="1">
      <c r="A61" s="131"/>
      <c r="B61" s="131"/>
      <c r="C61" s="131"/>
      <c r="D61" s="131" t="s">
        <v>328</v>
      </c>
      <c r="E61" s="131"/>
      <c r="F61" s="131"/>
      <c r="G61" s="131"/>
      <c r="H61" s="131" t="s">
        <v>234</v>
      </c>
      <c r="I61" s="131" t="s">
        <v>235</v>
      </c>
      <c r="J61" s="131" t="s">
        <v>236</v>
      </c>
      <c r="K61" s="131" t="s">
        <v>237</v>
      </c>
      <c r="L61" s="131" t="s">
        <v>238</v>
      </c>
      <c r="M61" s="131" t="s">
        <v>239</v>
      </c>
      <c r="N61" s="131" t="s">
        <v>240</v>
      </c>
      <c r="O61" s="131" t="s">
        <v>241</v>
      </c>
      <c r="P61" s="131" t="s">
        <v>243</v>
      </c>
      <c r="Q61" s="131" t="s">
        <v>244</v>
      </c>
      <c r="R61" s="131" t="s">
        <v>245</v>
      </c>
      <c r="S61" s="131"/>
      <c r="T61" s="131"/>
      <c r="U61" s="13"/>
      <c r="V61" s="13"/>
      <c r="W61" s="13"/>
      <c r="X61" s="13"/>
    </row>
    <row r="62" spans="1:25" hidden="1">
      <c r="A62" s="131"/>
      <c r="B62" s="131"/>
      <c r="C62" s="131" t="s">
        <v>972</v>
      </c>
      <c r="D62" s="131" t="s">
        <v>284</v>
      </c>
      <c r="E62" s="131" t="s">
        <v>976</v>
      </c>
      <c r="F62" s="131" t="s">
        <v>976</v>
      </c>
      <c r="G62" s="131" t="s">
        <v>976</v>
      </c>
      <c r="H62" s="131"/>
      <c r="I62" s="131"/>
      <c r="J62" s="131"/>
      <c r="K62" s="131"/>
      <c r="L62" s="131"/>
      <c r="M62" s="131"/>
      <c r="N62" s="131"/>
      <c r="O62" s="131"/>
      <c r="P62" s="131"/>
      <c r="Q62" s="131"/>
      <c r="R62" s="131"/>
      <c r="S62" s="131" t="s">
        <v>971</v>
      </c>
      <c r="T62" s="131" t="s">
        <v>973</v>
      </c>
      <c r="U62" s="13"/>
      <c r="V62" s="13"/>
      <c r="W62" s="13"/>
      <c r="X62" s="13"/>
    </row>
    <row r="63" spans="1:25" hidden="1">
      <c r="A63" s="131"/>
      <c r="B63" s="131"/>
      <c r="C63" s="131" t="s">
        <v>268</v>
      </c>
      <c r="D63" s="13"/>
      <c r="E63" s="13"/>
      <c r="F63" s="13"/>
      <c r="G63" s="18" t="s">
        <v>267</v>
      </c>
      <c r="H63" s="19" t="s">
        <v>799</v>
      </c>
      <c r="I63" s="19" t="s">
        <v>799</v>
      </c>
      <c r="J63" s="19" t="s">
        <v>799</v>
      </c>
      <c r="K63" s="19" t="s">
        <v>799</v>
      </c>
      <c r="L63" s="19" t="s">
        <v>799</v>
      </c>
      <c r="M63" s="19" t="s">
        <v>799</v>
      </c>
      <c r="N63" s="19" t="s">
        <v>799</v>
      </c>
      <c r="O63" s="19" t="s">
        <v>799</v>
      </c>
      <c r="P63" s="19" t="s">
        <v>799</v>
      </c>
      <c r="Q63" s="19" t="s">
        <v>799</v>
      </c>
      <c r="R63" s="19" t="s">
        <v>799</v>
      </c>
      <c r="S63" s="13"/>
      <c r="T63" s="131"/>
      <c r="U63" s="13"/>
      <c r="V63" s="13"/>
      <c r="W63" s="13"/>
      <c r="X63" s="13"/>
    </row>
    <row r="64" spans="1:25" ht="60" hidden="1">
      <c r="A64" s="131"/>
      <c r="B64" s="131"/>
      <c r="C64" s="131" t="s">
        <v>266</v>
      </c>
      <c r="D64" s="13"/>
      <c r="E64" s="13"/>
      <c r="F64" s="13"/>
      <c r="G64" s="18" t="s">
        <v>265</v>
      </c>
      <c r="H64" s="19" t="s">
        <v>796</v>
      </c>
      <c r="I64" s="19" t="s">
        <v>796</v>
      </c>
      <c r="J64" s="19" t="s">
        <v>796</v>
      </c>
      <c r="K64" s="19" t="s">
        <v>796</v>
      </c>
      <c r="L64" s="19" t="s">
        <v>796</v>
      </c>
      <c r="M64" s="19" t="s">
        <v>796</v>
      </c>
      <c r="N64" s="19" t="s">
        <v>796</v>
      </c>
      <c r="O64" s="19" t="s">
        <v>796</v>
      </c>
      <c r="P64" s="19" t="s">
        <v>796</v>
      </c>
      <c r="Q64" s="19" t="s">
        <v>796</v>
      </c>
      <c r="R64" s="19" t="s">
        <v>796</v>
      </c>
      <c r="S64" s="13"/>
      <c r="T64" s="131"/>
      <c r="U64" s="13"/>
      <c r="V64" s="13"/>
      <c r="W64" s="13"/>
      <c r="X64" s="13"/>
    </row>
    <row r="65" spans="1:24" hidden="1">
      <c r="A65" s="131"/>
      <c r="B65" s="131"/>
      <c r="C65" s="131" t="s">
        <v>971</v>
      </c>
      <c r="D65" s="13"/>
      <c r="E65" s="13"/>
      <c r="F65" s="13"/>
      <c r="G65" s="13"/>
      <c r="H65" s="13"/>
      <c r="I65" s="13"/>
      <c r="J65" s="13"/>
      <c r="K65" s="13"/>
      <c r="L65" s="13"/>
      <c r="M65" s="13"/>
      <c r="N65" s="13"/>
      <c r="O65" s="13"/>
      <c r="P65" s="13"/>
      <c r="Q65" s="13"/>
      <c r="R65" s="13"/>
      <c r="S65" s="13"/>
      <c r="T65" s="131"/>
      <c r="U65" s="13"/>
      <c r="V65" s="13"/>
      <c r="W65" s="13"/>
      <c r="X65" s="13"/>
    </row>
    <row r="66" spans="1:24">
      <c r="A66" s="131" t="s">
        <v>402</v>
      </c>
      <c r="B66" s="131"/>
      <c r="C66" s="131"/>
      <c r="D66" s="20"/>
      <c r="E66" s="154">
        <v>5</v>
      </c>
      <c r="F66" s="152" t="s">
        <v>987</v>
      </c>
      <c r="G66" s="153"/>
      <c r="H66" s="17">
        <f>H67+H68+H69</f>
        <v>0</v>
      </c>
      <c r="I66" s="17">
        <f t="shared" ref="I66:Q66" si="4">I67+I68+I69</f>
        <v>0</v>
      </c>
      <c r="J66" s="17">
        <f t="shared" si="4"/>
        <v>0</v>
      </c>
      <c r="K66" s="17">
        <f t="shared" si="4"/>
        <v>0</v>
      </c>
      <c r="L66" s="17">
        <f t="shared" si="4"/>
        <v>0</v>
      </c>
      <c r="M66" s="17">
        <f t="shared" si="4"/>
        <v>0</v>
      </c>
      <c r="N66" s="17">
        <f t="shared" si="4"/>
        <v>0</v>
      </c>
      <c r="O66" s="17">
        <f t="shared" si="4"/>
        <v>0</v>
      </c>
      <c r="P66" s="17">
        <f t="shared" si="4"/>
        <v>0</v>
      </c>
      <c r="Q66" s="17">
        <f t="shared" si="4"/>
        <v>0</v>
      </c>
      <c r="R66" s="17">
        <f>H66+I66+J66+K66+L66+M66+N66+O66+P66+Q66</f>
        <v>0</v>
      </c>
      <c r="S66" s="13"/>
      <c r="T66" s="131"/>
      <c r="U66" s="13"/>
      <c r="V66" s="13"/>
      <c r="W66" s="13"/>
      <c r="X66" s="13"/>
    </row>
    <row r="67" spans="1:24">
      <c r="A67" s="131" t="s">
        <v>1102</v>
      </c>
      <c r="B67" s="131"/>
      <c r="C67" s="131"/>
      <c r="D67" s="20"/>
      <c r="E67" s="155"/>
      <c r="F67" s="11" t="s">
        <v>980</v>
      </c>
      <c r="G67" s="11" t="s">
        <v>1006</v>
      </c>
      <c r="H67" s="16"/>
      <c r="I67" s="16"/>
      <c r="J67" s="16"/>
      <c r="K67" s="16"/>
      <c r="L67" s="16"/>
      <c r="M67" s="16"/>
      <c r="N67" s="16"/>
      <c r="O67" s="16"/>
      <c r="P67" s="16"/>
      <c r="Q67" s="16"/>
      <c r="R67" s="17">
        <f t="shared" ref="R67:R79" si="5">H67+I67+J67+K67+L67+M67+N67+O67+P67+Q67</f>
        <v>0</v>
      </c>
      <c r="S67" s="13"/>
      <c r="T67" s="131"/>
      <c r="U67" s="13"/>
      <c r="V67" s="13"/>
      <c r="W67" s="13"/>
      <c r="X67" s="13"/>
    </row>
    <row r="68" spans="1:24">
      <c r="A68" s="131" t="s">
        <v>1103</v>
      </c>
      <c r="B68" s="131"/>
      <c r="C68" s="131"/>
      <c r="D68" s="20"/>
      <c r="E68" s="155"/>
      <c r="F68" s="11" t="s">
        <v>981</v>
      </c>
      <c r="G68" s="11" t="s">
        <v>1007</v>
      </c>
      <c r="H68" s="16"/>
      <c r="I68" s="16"/>
      <c r="J68" s="16"/>
      <c r="K68" s="16"/>
      <c r="L68" s="16"/>
      <c r="M68" s="16"/>
      <c r="N68" s="16"/>
      <c r="O68" s="16"/>
      <c r="P68" s="16"/>
      <c r="Q68" s="16"/>
      <c r="R68" s="17">
        <f t="shared" si="5"/>
        <v>0</v>
      </c>
      <c r="S68" s="13"/>
      <c r="T68" s="131"/>
      <c r="U68" s="13"/>
      <c r="V68" s="13"/>
      <c r="W68" s="13"/>
      <c r="X68" s="13"/>
    </row>
    <row r="69" spans="1:24">
      <c r="A69" s="131" t="s">
        <v>1104</v>
      </c>
      <c r="B69" s="131"/>
      <c r="C69" s="131"/>
      <c r="D69" s="20"/>
      <c r="E69" s="156"/>
      <c r="F69" s="11" t="s">
        <v>997</v>
      </c>
      <c r="G69" s="11" t="s">
        <v>1008</v>
      </c>
      <c r="H69" s="16"/>
      <c r="I69" s="16"/>
      <c r="J69" s="16"/>
      <c r="K69" s="16"/>
      <c r="L69" s="16"/>
      <c r="M69" s="16"/>
      <c r="N69" s="16"/>
      <c r="O69" s="16"/>
      <c r="P69" s="16"/>
      <c r="Q69" s="16"/>
      <c r="R69" s="17">
        <f t="shared" si="5"/>
        <v>0</v>
      </c>
      <c r="S69" s="13"/>
      <c r="T69" s="131"/>
      <c r="U69" s="13"/>
      <c r="V69" s="13"/>
      <c r="W69" s="13"/>
      <c r="X69" s="13"/>
    </row>
    <row r="70" spans="1:24">
      <c r="A70" s="131" t="s">
        <v>1105</v>
      </c>
      <c r="B70" s="131"/>
      <c r="C70" s="131"/>
      <c r="D70" s="20"/>
      <c r="E70" s="154">
        <v>6</v>
      </c>
      <c r="F70" s="152" t="s">
        <v>988</v>
      </c>
      <c r="G70" s="153"/>
      <c r="H70" s="17">
        <f>H71+H72</f>
        <v>0</v>
      </c>
      <c r="I70" s="17">
        <f t="shared" ref="I70:Q70" si="6">I71+I72</f>
        <v>0</v>
      </c>
      <c r="J70" s="17">
        <f t="shared" si="6"/>
        <v>0</v>
      </c>
      <c r="K70" s="17">
        <f t="shared" si="6"/>
        <v>0</v>
      </c>
      <c r="L70" s="17">
        <f t="shared" si="6"/>
        <v>0</v>
      </c>
      <c r="M70" s="17">
        <f t="shared" si="6"/>
        <v>0</v>
      </c>
      <c r="N70" s="17">
        <f t="shared" si="6"/>
        <v>0</v>
      </c>
      <c r="O70" s="17">
        <f t="shared" si="6"/>
        <v>0</v>
      </c>
      <c r="P70" s="17">
        <f t="shared" si="6"/>
        <v>0</v>
      </c>
      <c r="Q70" s="17">
        <f t="shared" si="6"/>
        <v>0</v>
      </c>
      <c r="R70" s="17">
        <f t="shared" si="5"/>
        <v>0</v>
      </c>
      <c r="S70" s="13"/>
      <c r="T70" s="131"/>
      <c r="U70" s="13"/>
      <c r="V70" s="13"/>
      <c r="W70" s="13"/>
      <c r="X70" s="13"/>
    </row>
    <row r="71" spans="1:24">
      <c r="A71" s="131" t="s">
        <v>1106</v>
      </c>
      <c r="B71" s="131"/>
      <c r="C71" s="131"/>
      <c r="D71" s="20"/>
      <c r="E71" s="155"/>
      <c r="F71" s="11" t="s">
        <v>980</v>
      </c>
      <c r="G71" s="11" t="s">
        <v>1009</v>
      </c>
      <c r="H71" s="16"/>
      <c r="I71" s="16"/>
      <c r="J71" s="16"/>
      <c r="K71" s="16"/>
      <c r="L71" s="16"/>
      <c r="M71" s="16"/>
      <c r="N71" s="16"/>
      <c r="O71" s="16"/>
      <c r="P71" s="16"/>
      <c r="Q71" s="16"/>
      <c r="R71" s="17">
        <f t="shared" si="5"/>
        <v>0</v>
      </c>
      <c r="S71" s="13"/>
      <c r="T71" s="131"/>
      <c r="U71" s="13"/>
      <c r="V71" s="13"/>
      <c r="W71" s="13"/>
      <c r="X71" s="13"/>
    </row>
    <row r="72" spans="1:24">
      <c r="A72" s="131" t="s">
        <v>1107</v>
      </c>
      <c r="B72" s="131"/>
      <c r="C72" s="131"/>
      <c r="D72" s="20"/>
      <c r="E72" s="156"/>
      <c r="F72" s="11" t="s">
        <v>981</v>
      </c>
      <c r="G72" s="11" t="s">
        <v>1010</v>
      </c>
      <c r="H72" s="16"/>
      <c r="I72" s="16"/>
      <c r="J72" s="16"/>
      <c r="K72" s="16"/>
      <c r="L72" s="16"/>
      <c r="M72" s="16"/>
      <c r="N72" s="16"/>
      <c r="O72" s="16"/>
      <c r="P72" s="16"/>
      <c r="Q72" s="16"/>
      <c r="R72" s="17">
        <f t="shared" si="5"/>
        <v>0</v>
      </c>
      <c r="S72" s="13"/>
      <c r="T72" s="131"/>
      <c r="U72" s="13"/>
      <c r="V72" s="13"/>
      <c r="W72" s="13"/>
      <c r="X72" s="13"/>
    </row>
    <row r="73" spans="1:24" ht="60" customHeight="1">
      <c r="A73" s="131" t="s">
        <v>1108</v>
      </c>
      <c r="B73" s="131"/>
      <c r="C73" s="131"/>
      <c r="D73" s="20"/>
      <c r="E73" s="92">
        <v>7</v>
      </c>
      <c r="F73" s="152" t="s">
        <v>233</v>
      </c>
      <c r="G73" s="153"/>
      <c r="H73" s="16"/>
      <c r="I73" s="16"/>
      <c r="J73" s="16"/>
      <c r="K73" s="16"/>
      <c r="L73" s="16"/>
      <c r="M73" s="16"/>
      <c r="N73" s="16"/>
      <c r="O73" s="16"/>
      <c r="P73" s="16"/>
      <c r="Q73" s="16"/>
      <c r="R73" s="17">
        <f t="shared" si="5"/>
        <v>0</v>
      </c>
      <c r="S73" s="13"/>
      <c r="T73" s="131"/>
      <c r="U73" s="13"/>
      <c r="V73" s="13"/>
      <c r="W73" s="13"/>
      <c r="X73" s="13"/>
    </row>
    <row r="74" spans="1:24">
      <c r="A74" s="131" t="s">
        <v>1109</v>
      </c>
      <c r="B74" s="131"/>
      <c r="C74" s="131"/>
      <c r="D74" s="20"/>
      <c r="E74" s="92">
        <v>8</v>
      </c>
      <c r="F74" s="152" t="s">
        <v>989</v>
      </c>
      <c r="G74" s="153"/>
      <c r="H74" s="16"/>
      <c r="I74" s="16"/>
      <c r="J74" s="16"/>
      <c r="K74" s="16"/>
      <c r="L74" s="16"/>
      <c r="M74" s="16"/>
      <c r="N74" s="16"/>
      <c r="O74" s="16"/>
      <c r="P74" s="16"/>
      <c r="Q74" s="16"/>
      <c r="R74" s="17">
        <f t="shared" si="5"/>
        <v>0</v>
      </c>
      <c r="S74" s="13"/>
      <c r="T74" s="131"/>
      <c r="U74" s="13"/>
      <c r="V74" s="13"/>
      <c r="W74" s="13"/>
      <c r="X74" s="13"/>
    </row>
    <row r="75" spans="1:24">
      <c r="A75" s="131" t="s">
        <v>1110</v>
      </c>
      <c r="B75" s="131"/>
      <c r="C75" s="131"/>
      <c r="D75" s="20"/>
      <c r="E75" s="92">
        <v>9</v>
      </c>
      <c r="F75" s="152" t="s">
        <v>990</v>
      </c>
      <c r="G75" s="153"/>
      <c r="H75" s="16"/>
      <c r="I75" s="16"/>
      <c r="J75" s="16"/>
      <c r="K75" s="16"/>
      <c r="L75" s="16"/>
      <c r="M75" s="16"/>
      <c r="N75" s="16"/>
      <c r="O75" s="16"/>
      <c r="P75" s="16"/>
      <c r="Q75" s="16"/>
      <c r="R75" s="17">
        <f t="shared" si="5"/>
        <v>0</v>
      </c>
      <c r="S75" s="13"/>
      <c r="T75" s="131"/>
      <c r="U75" s="13"/>
      <c r="V75" s="13"/>
      <c r="W75" s="13"/>
      <c r="X75" s="13"/>
    </row>
    <row r="76" spans="1:24">
      <c r="A76" s="131" t="s">
        <v>1111</v>
      </c>
      <c r="B76" s="131"/>
      <c r="C76" s="131"/>
      <c r="D76" s="20"/>
      <c r="E76" s="92">
        <v>10</v>
      </c>
      <c r="F76" s="152" t="s">
        <v>991</v>
      </c>
      <c r="G76" s="153"/>
      <c r="H76" s="16"/>
      <c r="I76" s="16"/>
      <c r="J76" s="16"/>
      <c r="K76" s="16"/>
      <c r="L76" s="16"/>
      <c r="M76" s="16"/>
      <c r="N76" s="16"/>
      <c r="O76" s="16"/>
      <c r="P76" s="16"/>
      <c r="Q76" s="16"/>
      <c r="R76" s="17">
        <f t="shared" si="5"/>
        <v>0</v>
      </c>
      <c r="S76" s="13"/>
      <c r="T76" s="131"/>
      <c r="U76" s="13"/>
      <c r="V76" s="13"/>
      <c r="W76" s="13"/>
      <c r="X76" s="13"/>
    </row>
    <row r="77" spans="1:24" ht="30" customHeight="1">
      <c r="A77" s="131" t="s">
        <v>1112</v>
      </c>
      <c r="B77" s="131"/>
      <c r="C77" s="131"/>
      <c r="D77" s="20"/>
      <c r="E77" s="92">
        <v>11</v>
      </c>
      <c r="F77" s="152" t="s">
        <v>992</v>
      </c>
      <c r="G77" s="153"/>
      <c r="H77" s="16"/>
      <c r="I77" s="16"/>
      <c r="J77" s="16"/>
      <c r="K77" s="16"/>
      <c r="L77" s="16"/>
      <c r="M77" s="16"/>
      <c r="N77" s="16"/>
      <c r="O77" s="16"/>
      <c r="P77" s="16"/>
      <c r="Q77" s="16"/>
      <c r="R77" s="17">
        <f t="shared" si="5"/>
        <v>0</v>
      </c>
      <c r="S77" s="13"/>
      <c r="T77" s="131"/>
      <c r="U77" s="13"/>
      <c r="V77" s="13"/>
      <c r="W77" s="13"/>
      <c r="X77" s="13"/>
    </row>
    <row r="78" spans="1:24">
      <c r="A78" s="131" t="s">
        <v>1113</v>
      </c>
      <c r="B78" s="131"/>
      <c r="C78" s="131"/>
      <c r="D78" s="20"/>
      <c r="E78" s="92">
        <v>12</v>
      </c>
      <c r="F78" s="152" t="s">
        <v>993</v>
      </c>
      <c r="G78" s="153"/>
      <c r="H78" s="16"/>
      <c r="I78" s="16"/>
      <c r="J78" s="16"/>
      <c r="K78" s="16"/>
      <c r="L78" s="16"/>
      <c r="M78" s="16"/>
      <c r="N78" s="16"/>
      <c r="O78" s="16"/>
      <c r="P78" s="16"/>
      <c r="Q78" s="16"/>
      <c r="R78" s="17">
        <f t="shared" si="5"/>
        <v>0</v>
      </c>
      <c r="S78" s="13"/>
      <c r="T78" s="131"/>
      <c r="U78" s="13"/>
      <c r="V78" s="13"/>
      <c r="W78" s="13"/>
      <c r="X78" s="13"/>
    </row>
    <row r="79" spans="1:24">
      <c r="A79" s="131" t="s">
        <v>1114</v>
      </c>
      <c r="B79" s="131"/>
      <c r="C79" s="131"/>
      <c r="D79" s="20"/>
      <c r="E79" s="92">
        <v>13</v>
      </c>
      <c r="F79" s="152" t="s">
        <v>994</v>
      </c>
      <c r="G79" s="153"/>
      <c r="H79" s="17">
        <f>SUM(H90:H91)</f>
        <v>0</v>
      </c>
      <c r="I79" s="17">
        <f t="shared" ref="I79:Q79" si="7">SUM(I90:I91)</f>
        <v>0</v>
      </c>
      <c r="J79" s="17">
        <f t="shared" si="7"/>
        <v>0</v>
      </c>
      <c r="K79" s="17">
        <f t="shared" si="7"/>
        <v>0</v>
      </c>
      <c r="L79" s="17">
        <f t="shared" si="7"/>
        <v>0</v>
      </c>
      <c r="M79" s="17">
        <f t="shared" si="7"/>
        <v>0</v>
      </c>
      <c r="N79" s="17">
        <f t="shared" si="7"/>
        <v>0</v>
      </c>
      <c r="O79" s="17">
        <f t="shared" si="7"/>
        <v>0</v>
      </c>
      <c r="P79" s="17">
        <f t="shared" si="7"/>
        <v>0</v>
      </c>
      <c r="Q79" s="17">
        <f t="shared" si="7"/>
        <v>0</v>
      </c>
      <c r="R79" s="17">
        <f t="shared" si="5"/>
        <v>0</v>
      </c>
      <c r="S79" s="13"/>
      <c r="T79" s="131"/>
      <c r="U79" s="13"/>
      <c r="V79" s="13"/>
      <c r="W79" s="13"/>
      <c r="X79" s="13"/>
    </row>
    <row r="80" spans="1:24" hidden="1">
      <c r="A80" s="131"/>
      <c r="B80" s="131"/>
      <c r="C80" s="131" t="s">
        <v>971</v>
      </c>
      <c r="D80" s="13"/>
      <c r="E80" s="13"/>
      <c r="F80" s="13"/>
      <c r="G80" s="13"/>
      <c r="H80" s="13"/>
      <c r="I80" s="13"/>
      <c r="J80" s="13"/>
      <c r="K80" s="13"/>
      <c r="L80" s="13"/>
      <c r="M80" s="13"/>
      <c r="N80" s="13"/>
      <c r="O80" s="13"/>
      <c r="P80" s="13"/>
      <c r="Q80" s="13"/>
      <c r="R80" s="13"/>
      <c r="S80" s="13"/>
      <c r="T80" s="131"/>
      <c r="U80" s="13"/>
      <c r="V80" s="13"/>
      <c r="W80" s="13"/>
      <c r="X80" s="13"/>
    </row>
    <row r="81" spans="1:24" hidden="1">
      <c r="A81" s="131"/>
      <c r="B81" s="131"/>
      <c r="C81" s="131" t="s">
        <v>974</v>
      </c>
      <c r="D81" s="131"/>
      <c r="E81" s="131"/>
      <c r="F81" s="131"/>
      <c r="G81" s="131"/>
      <c r="H81" s="131"/>
      <c r="I81" s="131"/>
      <c r="J81" s="131"/>
      <c r="K81" s="131"/>
      <c r="L81" s="131"/>
      <c r="M81" s="131"/>
      <c r="N81" s="131"/>
      <c r="O81" s="131"/>
      <c r="P81" s="131"/>
      <c r="Q81" s="131"/>
      <c r="R81" s="131"/>
      <c r="S81" s="131"/>
      <c r="T81" s="131" t="s">
        <v>975</v>
      </c>
      <c r="U81" s="13"/>
      <c r="V81" s="13"/>
      <c r="W81" s="13"/>
      <c r="X81" s="13"/>
    </row>
    <row r="82" spans="1:24" hidden="1">
      <c r="A82" s="13"/>
      <c r="B82" s="13"/>
      <c r="C82" s="13"/>
      <c r="D82" s="13"/>
      <c r="E82" s="13"/>
      <c r="F82" s="13"/>
      <c r="G82" s="13"/>
      <c r="H82" s="13"/>
      <c r="I82" s="13"/>
      <c r="J82" s="13"/>
      <c r="K82" s="13"/>
      <c r="L82" s="13"/>
      <c r="M82" s="13"/>
      <c r="N82" s="13"/>
      <c r="O82" s="13"/>
      <c r="P82" s="13"/>
      <c r="Q82" s="13"/>
      <c r="R82" s="13"/>
      <c r="S82" s="13"/>
      <c r="T82" s="13"/>
    </row>
    <row r="83" spans="1:24" hidden="1">
      <c r="A83" s="131"/>
      <c r="B83" s="131"/>
      <c r="C83" s="131" t="s">
        <v>550</v>
      </c>
      <c r="D83" s="131"/>
      <c r="E83" s="131"/>
      <c r="F83" s="131"/>
      <c r="G83" s="131"/>
      <c r="H83" s="131"/>
      <c r="I83" s="131"/>
      <c r="J83" s="131"/>
      <c r="K83" s="131"/>
      <c r="L83" s="131"/>
      <c r="M83" s="131"/>
      <c r="N83" s="131"/>
      <c r="O83" s="131"/>
      <c r="P83" s="131"/>
      <c r="Q83" s="131"/>
      <c r="R83" s="131"/>
      <c r="S83" s="131"/>
      <c r="T83" s="131"/>
      <c r="U83" s="13"/>
      <c r="V83" s="13"/>
      <c r="W83" s="13"/>
      <c r="X83" s="13"/>
    </row>
    <row r="84" spans="1:24" hidden="1">
      <c r="A84" s="131"/>
      <c r="B84" s="131"/>
      <c r="C84" s="131"/>
      <c r="D84" s="131"/>
      <c r="E84" s="131"/>
      <c r="F84" s="131"/>
      <c r="G84" s="131"/>
      <c r="H84" s="131"/>
      <c r="I84" s="131"/>
      <c r="J84" s="131"/>
      <c r="K84" s="131"/>
      <c r="L84" s="131"/>
      <c r="M84" s="131"/>
      <c r="N84" s="131"/>
      <c r="O84" s="131"/>
      <c r="P84" s="131"/>
      <c r="Q84" s="131"/>
      <c r="R84" s="131"/>
      <c r="S84" s="131"/>
      <c r="T84" s="131"/>
      <c r="U84" s="13"/>
      <c r="V84" s="13"/>
      <c r="W84" s="13"/>
      <c r="X84" s="13"/>
    </row>
    <row r="85" spans="1:24" hidden="1">
      <c r="A85" s="131"/>
      <c r="B85" s="131"/>
      <c r="C85" s="131"/>
      <c r="D85" s="131" t="s">
        <v>328</v>
      </c>
      <c r="E85" s="131"/>
      <c r="F85" s="131"/>
      <c r="G85" s="131" t="s">
        <v>1092</v>
      </c>
      <c r="H85" s="131" t="s">
        <v>234</v>
      </c>
      <c r="I85" s="131" t="s">
        <v>235</v>
      </c>
      <c r="J85" s="131" t="s">
        <v>236</v>
      </c>
      <c r="K85" s="131" t="s">
        <v>237</v>
      </c>
      <c r="L85" s="131" t="s">
        <v>238</v>
      </c>
      <c r="M85" s="131" t="s">
        <v>239</v>
      </c>
      <c r="N85" s="131" t="s">
        <v>240</v>
      </c>
      <c r="O85" s="131" t="s">
        <v>241</v>
      </c>
      <c r="P85" s="131" t="s">
        <v>243</v>
      </c>
      <c r="Q85" s="131" t="s">
        <v>244</v>
      </c>
      <c r="R85" s="131" t="s">
        <v>245</v>
      </c>
      <c r="S85" s="131"/>
      <c r="T85" s="131"/>
      <c r="U85" s="13"/>
      <c r="V85" s="13"/>
      <c r="W85" s="13"/>
      <c r="X85" s="13"/>
    </row>
    <row r="86" spans="1:24" hidden="1">
      <c r="A86" s="131"/>
      <c r="B86" s="131"/>
      <c r="C86" s="131" t="s">
        <v>972</v>
      </c>
      <c r="D86" s="131" t="s">
        <v>284</v>
      </c>
      <c r="E86" s="131" t="s">
        <v>976</v>
      </c>
      <c r="F86" s="131" t="s">
        <v>976</v>
      </c>
      <c r="G86" s="131" t="s">
        <v>284</v>
      </c>
      <c r="H86" s="131"/>
      <c r="I86" s="131"/>
      <c r="J86" s="131"/>
      <c r="K86" s="131"/>
      <c r="L86" s="131"/>
      <c r="M86" s="131"/>
      <c r="N86" s="131"/>
      <c r="O86" s="131"/>
      <c r="P86" s="131"/>
      <c r="Q86" s="131"/>
      <c r="R86" s="131"/>
      <c r="S86" s="131" t="s">
        <v>971</v>
      </c>
      <c r="T86" s="131" t="s">
        <v>973</v>
      </c>
      <c r="U86" s="13"/>
      <c r="V86" s="13"/>
      <c r="W86" s="13"/>
      <c r="X86" s="13"/>
    </row>
    <row r="87" spans="1:24" hidden="1">
      <c r="A87" s="131"/>
      <c r="B87" s="131"/>
      <c r="C87" s="131" t="s">
        <v>268</v>
      </c>
      <c r="D87" s="13"/>
      <c r="E87" s="13"/>
      <c r="F87" s="13"/>
      <c r="G87" s="18" t="s">
        <v>267</v>
      </c>
      <c r="H87" s="19" t="s">
        <v>799</v>
      </c>
      <c r="I87" s="19" t="s">
        <v>799</v>
      </c>
      <c r="J87" s="19" t="s">
        <v>799</v>
      </c>
      <c r="K87" s="19" t="s">
        <v>799</v>
      </c>
      <c r="L87" s="19" t="s">
        <v>799</v>
      </c>
      <c r="M87" s="19" t="s">
        <v>799</v>
      </c>
      <c r="N87" s="19" t="s">
        <v>799</v>
      </c>
      <c r="O87" s="19" t="s">
        <v>799</v>
      </c>
      <c r="P87" s="19" t="s">
        <v>799</v>
      </c>
      <c r="Q87" s="19" t="s">
        <v>799</v>
      </c>
      <c r="R87" s="19" t="s">
        <v>799</v>
      </c>
      <c r="S87" s="13"/>
      <c r="T87" s="131"/>
      <c r="U87" s="13"/>
      <c r="V87" s="13"/>
      <c r="W87" s="13"/>
      <c r="X87" s="13"/>
    </row>
    <row r="88" spans="1:24" ht="60" hidden="1">
      <c r="A88" s="131"/>
      <c r="B88" s="131"/>
      <c r="C88" s="131" t="s">
        <v>266</v>
      </c>
      <c r="D88" s="13"/>
      <c r="E88" s="13"/>
      <c r="F88" s="13"/>
      <c r="G88" s="18" t="s">
        <v>265</v>
      </c>
      <c r="H88" s="19" t="s">
        <v>796</v>
      </c>
      <c r="I88" s="19" t="s">
        <v>796</v>
      </c>
      <c r="J88" s="19" t="s">
        <v>796</v>
      </c>
      <c r="K88" s="19" t="s">
        <v>796</v>
      </c>
      <c r="L88" s="19" t="s">
        <v>796</v>
      </c>
      <c r="M88" s="19" t="s">
        <v>796</v>
      </c>
      <c r="N88" s="19" t="s">
        <v>796</v>
      </c>
      <c r="O88" s="19" t="s">
        <v>796</v>
      </c>
      <c r="P88" s="19" t="s">
        <v>796</v>
      </c>
      <c r="Q88" s="19" t="s">
        <v>796</v>
      </c>
      <c r="R88" s="19" t="s">
        <v>796</v>
      </c>
      <c r="S88" s="13"/>
      <c r="T88" s="131"/>
      <c r="U88" s="13"/>
      <c r="V88" s="13"/>
      <c r="W88" s="13"/>
      <c r="X88" s="13"/>
    </row>
    <row r="89" spans="1:24" hidden="1">
      <c r="A89" s="131"/>
      <c r="B89" s="131"/>
      <c r="C89" s="131" t="s">
        <v>971</v>
      </c>
      <c r="D89" s="13"/>
      <c r="E89" s="13"/>
      <c r="F89" s="13"/>
      <c r="G89" s="13"/>
      <c r="H89" s="13"/>
      <c r="I89" s="13"/>
      <c r="J89" s="13"/>
      <c r="K89" s="13"/>
      <c r="L89" s="13"/>
      <c r="M89" s="13"/>
      <c r="N89" s="13"/>
      <c r="O89" s="13"/>
      <c r="P89" s="13"/>
      <c r="Q89" s="13"/>
      <c r="R89" s="13"/>
      <c r="S89" s="13"/>
      <c r="T89" s="131"/>
      <c r="U89" s="13"/>
      <c r="V89" s="13"/>
      <c r="W89" s="13"/>
      <c r="X89" s="13"/>
    </row>
    <row r="90" spans="1:24">
      <c r="A90" s="131" t="s">
        <v>1114</v>
      </c>
      <c r="B90" s="131"/>
      <c r="C90" s="136"/>
      <c r="D90" s="20"/>
      <c r="E90" s="93"/>
      <c r="F90" s="11"/>
      <c r="G90" s="20"/>
      <c r="H90" s="16"/>
      <c r="I90" s="16"/>
      <c r="J90" s="16"/>
      <c r="K90" s="16"/>
      <c r="L90" s="16"/>
      <c r="M90" s="16"/>
      <c r="N90" s="16"/>
      <c r="O90" s="16"/>
      <c r="P90" s="16"/>
      <c r="Q90" s="16"/>
      <c r="R90" s="17">
        <f>H90+I90+J90+K90+L90+M90+N90+O90+P90+Q90</f>
        <v>0</v>
      </c>
      <c r="S90" s="13"/>
      <c r="T90" s="131"/>
      <c r="U90" s="13"/>
      <c r="V90" s="13"/>
      <c r="W90" s="13"/>
      <c r="X90" s="13"/>
    </row>
    <row r="91" spans="1:24">
      <c r="A91" s="131"/>
      <c r="B91" s="131"/>
      <c r="C91" s="131" t="s">
        <v>971</v>
      </c>
      <c r="D91" s="13"/>
      <c r="E91" s="157" t="s">
        <v>559</v>
      </c>
      <c r="F91" s="158"/>
      <c r="G91" s="158"/>
      <c r="H91" s="158"/>
      <c r="I91" s="158"/>
      <c r="J91" s="158"/>
      <c r="K91" s="158"/>
      <c r="L91" s="158"/>
      <c r="M91" s="158"/>
      <c r="N91" s="158"/>
      <c r="O91" s="158"/>
      <c r="P91" s="158"/>
      <c r="Q91" s="158"/>
      <c r="R91" s="159"/>
      <c r="S91" s="13"/>
      <c r="T91" s="131"/>
      <c r="U91" s="13"/>
      <c r="V91" s="13"/>
      <c r="W91" s="13"/>
      <c r="X91" s="13"/>
    </row>
    <row r="92" spans="1:24" hidden="1">
      <c r="A92" s="131"/>
      <c r="B92" s="131"/>
      <c r="C92" s="131" t="s">
        <v>974</v>
      </c>
      <c r="D92" s="131"/>
      <c r="E92" s="131"/>
      <c r="F92" s="131"/>
      <c r="G92" s="131"/>
      <c r="H92" s="131"/>
      <c r="I92" s="131"/>
      <c r="J92" s="131"/>
      <c r="K92" s="131"/>
      <c r="L92" s="131"/>
      <c r="M92" s="131"/>
      <c r="N92" s="131"/>
      <c r="O92" s="131"/>
      <c r="P92" s="131"/>
      <c r="Q92" s="131"/>
      <c r="R92" s="131"/>
      <c r="S92" s="131"/>
      <c r="T92" s="131" t="s">
        <v>975</v>
      </c>
      <c r="U92" s="13"/>
      <c r="V92" s="13"/>
      <c r="W92" s="13"/>
      <c r="X92" s="13"/>
    </row>
    <row r="93" spans="1:24" hidden="1">
      <c r="A93" s="13"/>
      <c r="B93" s="13"/>
      <c r="C93" s="13"/>
      <c r="D93" s="13"/>
      <c r="E93" s="13"/>
      <c r="F93" s="13"/>
      <c r="G93" s="13"/>
      <c r="H93" s="13"/>
      <c r="I93" s="13"/>
      <c r="J93" s="13"/>
      <c r="K93" s="13"/>
      <c r="L93" s="13"/>
      <c r="M93" s="13"/>
      <c r="N93" s="13"/>
      <c r="O93" s="13"/>
      <c r="P93" s="13"/>
      <c r="Q93" s="13"/>
      <c r="R93" s="13"/>
      <c r="S93" s="13"/>
      <c r="T93" s="13"/>
    </row>
    <row r="94" spans="1:24" hidden="1">
      <c r="A94" s="131"/>
      <c r="B94" s="131"/>
      <c r="C94" s="131" t="s">
        <v>551</v>
      </c>
      <c r="D94" s="131"/>
      <c r="E94" s="131"/>
      <c r="F94" s="131"/>
      <c r="G94" s="131"/>
      <c r="H94" s="131"/>
      <c r="I94" s="131"/>
      <c r="J94" s="131"/>
      <c r="K94" s="131"/>
      <c r="L94" s="131"/>
      <c r="M94" s="131"/>
      <c r="N94" s="131"/>
      <c r="O94" s="131"/>
      <c r="P94" s="131"/>
      <c r="Q94" s="131"/>
      <c r="R94" s="131"/>
      <c r="S94" s="131"/>
      <c r="T94" s="131"/>
      <c r="U94" s="13"/>
      <c r="V94" s="13"/>
      <c r="W94" s="13"/>
      <c r="X94" s="13"/>
    </row>
    <row r="95" spans="1:24" hidden="1">
      <c r="A95" s="131"/>
      <c r="B95" s="131"/>
      <c r="C95" s="131"/>
      <c r="D95" s="131"/>
      <c r="E95" s="131"/>
      <c r="F95" s="131"/>
      <c r="G95" s="131"/>
      <c r="H95" s="131"/>
      <c r="I95" s="131"/>
      <c r="J95" s="131"/>
      <c r="K95" s="131"/>
      <c r="L95" s="131"/>
      <c r="M95" s="131"/>
      <c r="N95" s="131"/>
      <c r="O95" s="131"/>
      <c r="P95" s="131"/>
      <c r="Q95" s="131"/>
      <c r="R95" s="131"/>
      <c r="S95" s="131"/>
      <c r="T95" s="131"/>
      <c r="U95" s="13"/>
      <c r="V95" s="13"/>
      <c r="W95" s="13"/>
      <c r="X95" s="13"/>
    </row>
    <row r="96" spans="1:24" hidden="1">
      <c r="A96" s="131"/>
      <c r="B96" s="131"/>
      <c r="C96" s="131"/>
      <c r="D96" s="131" t="s">
        <v>328</v>
      </c>
      <c r="E96" s="131"/>
      <c r="F96" s="131"/>
      <c r="G96" s="131"/>
      <c r="H96" s="131" t="s">
        <v>234</v>
      </c>
      <c r="I96" s="131" t="s">
        <v>235</v>
      </c>
      <c r="J96" s="131" t="s">
        <v>236</v>
      </c>
      <c r="K96" s="131" t="s">
        <v>237</v>
      </c>
      <c r="L96" s="131" t="s">
        <v>238</v>
      </c>
      <c r="M96" s="131" t="s">
        <v>239</v>
      </c>
      <c r="N96" s="131" t="s">
        <v>240</v>
      </c>
      <c r="O96" s="131" t="s">
        <v>241</v>
      </c>
      <c r="P96" s="131" t="s">
        <v>243</v>
      </c>
      <c r="Q96" s="131" t="s">
        <v>244</v>
      </c>
      <c r="R96" s="131" t="s">
        <v>245</v>
      </c>
      <c r="S96" s="131"/>
      <c r="T96" s="131"/>
      <c r="U96" s="13"/>
      <c r="V96" s="13"/>
      <c r="W96" s="13"/>
      <c r="X96" s="13"/>
    </row>
    <row r="97" spans="1:24" hidden="1">
      <c r="A97" s="131"/>
      <c r="B97" s="131"/>
      <c r="C97" s="131" t="s">
        <v>972</v>
      </c>
      <c r="D97" s="131" t="s">
        <v>284</v>
      </c>
      <c r="E97" s="131" t="s">
        <v>976</v>
      </c>
      <c r="F97" s="131" t="s">
        <v>976</v>
      </c>
      <c r="G97" s="131" t="s">
        <v>976</v>
      </c>
      <c r="H97" s="131"/>
      <c r="I97" s="131"/>
      <c r="J97" s="131"/>
      <c r="K97" s="131"/>
      <c r="L97" s="131"/>
      <c r="M97" s="131"/>
      <c r="N97" s="131"/>
      <c r="O97" s="131"/>
      <c r="P97" s="131"/>
      <c r="Q97" s="131"/>
      <c r="R97" s="131"/>
      <c r="S97" s="131" t="s">
        <v>971</v>
      </c>
      <c r="T97" s="131" t="s">
        <v>973</v>
      </c>
      <c r="U97" s="13"/>
      <c r="V97" s="13"/>
      <c r="W97" s="13"/>
      <c r="X97" s="13"/>
    </row>
    <row r="98" spans="1:24" hidden="1">
      <c r="A98" s="131"/>
      <c r="B98" s="131"/>
      <c r="C98" s="131" t="s">
        <v>268</v>
      </c>
      <c r="D98" s="13"/>
      <c r="E98" s="13"/>
      <c r="F98" s="13"/>
      <c r="G98" s="18" t="s">
        <v>267</v>
      </c>
      <c r="H98" s="19" t="s">
        <v>799</v>
      </c>
      <c r="I98" s="19" t="s">
        <v>799</v>
      </c>
      <c r="J98" s="19" t="s">
        <v>799</v>
      </c>
      <c r="K98" s="19" t="s">
        <v>799</v>
      </c>
      <c r="L98" s="19" t="s">
        <v>799</v>
      </c>
      <c r="M98" s="19" t="s">
        <v>799</v>
      </c>
      <c r="N98" s="19" t="s">
        <v>799</v>
      </c>
      <c r="O98" s="19" t="s">
        <v>799</v>
      </c>
      <c r="P98" s="19" t="s">
        <v>799</v>
      </c>
      <c r="Q98" s="19" t="s">
        <v>799</v>
      </c>
      <c r="R98" s="19" t="s">
        <v>799</v>
      </c>
      <c r="S98" s="13"/>
      <c r="T98" s="131"/>
      <c r="U98" s="13"/>
      <c r="V98" s="13"/>
      <c r="W98" s="13"/>
      <c r="X98" s="13"/>
    </row>
    <row r="99" spans="1:24" ht="60" hidden="1">
      <c r="A99" s="131"/>
      <c r="B99" s="131"/>
      <c r="C99" s="131" t="s">
        <v>266</v>
      </c>
      <c r="D99" s="13"/>
      <c r="E99" s="13"/>
      <c r="F99" s="13"/>
      <c r="G99" s="18" t="s">
        <v>265</v>
      </c>
      <c r="H99" s="19" t="s">
        <v>796</v>
      </c>
      <c r="I99" s="19" t="s">
        <v>796</v>
      </c>
      <c r="J99" s="19" t="s">
        <v>796</v>
      </c>
      <c r="K99" s="19" t="s">
        <v>796</v>
      </c>
      <c r="L99" s="19" t="s">
        <v>796</v>
      </c>
      <c r="M99" s="19" t="s">
        <v>796</v>
      </c>
      <c r="N99" s="19" t="s">
        <v>796</v>
      </c>
      <c r="O99" s="19" t="s">
        <v>796</v>
      </c>
      <c r="P99" s="19" t="s">
        <v>796</v>
      </c>
      <c r="Q99" s="19" t="s">
        <v>796</v>
      </c>
      <c r="R99" s="19" t="s">
        <v>796</v>
      </c>
      <c r="S99" s="13"/>
      <c r="T99" s="131"/>
      <c r="U99" s="13"/>
      <c r="V99" s="13"/>
      <c r="W99" s="13"/>
      <c r="X99" s="13"/>
    </row>
    <row r="100" spans="1:24" hidden="1">
      <c r="A100" s="131"/>
      <c r="B100" s="131"/>
      <c r="C100" s="131" t="s">
        <v>971</v>
      </c>
      <c r="D100" s="13"/>
      <c r="E100" s="13"/>
      <c r="F100" s="13"/>
      <c r="G100" s="13"/>
      <c r="H100" s="13"/>
      <c r="I100" s="13"/>
      <c r="J100" s="13"/>
      <c r="K100" s="13"/>
      <c r="L100" s="13"/>
      <c r="M100" s="13"/>
      <c r="N100" s="13"/>
      <c r="O100" s="13"/>
      <c r="P100" s="13"/>
      <c r="Q100" s="13"/>
      <c r="R100" s="13"/>
      <c r="S100" s="13"/>
      <c r="T100" s="131"/>
      <c r="U100" s="13"/>
      <c r="V100" s="13"/>
      <c r="W100" s="13"/>
      <c r="X100" s="13"/>
    </row>
    <row r="101" spans="1:24">
      <c r="A101" s="131" t="s">
        <v>1115</v>
      </c>
      <c r="B101" s="131"/>
      <c r="C101" s="131"/>
      <c r="D101" s="20"/>
      <c r="E101" s="93"/>
      <c r="F101" s="11" t="s">
        <v>995</v>
      </c>
      <c r="G101" s="11" t="s">
        <v>1011</v>
      </c>
      <c r="H101" s="17">
        <f t="shared" ref="H101:Q101" si="8">H31+H32+H33+H38+H66+H70+H73+H74+H75+H76+H77+H78+H79</f>
        <v>0</v>
      </c>
      <c r="I101" s="17">
        <f t="shared" si="8"/>
        <v>0</v>
      </c>
      <c r="J101" s="17">
        <f t="shared" si="8"/>
        <v>0</v>
      </c>
      <c r="K101" s="17">
        <f t="shared" si="8"/>
        <v>0</v>
      </c>
      <c r="L101" s="17">
        <f t="shared" si="8"/>
        <v>0</v>
      </c>
      <c r="M101" s="17">
        <f t="shared" si="8"/>
        <v>0</v>
      </c>
      <c r="N101" s="17">
        <f t="shared" si="8"/>
        <v>0</v>
      </c>
      <c r="O101" s="17">
        <f t="shared" si="8"/>
        <v>0</v>
      </c>
      <c r="P101" s="17">
        <f t="shared" si="8"/>
        <v>0</v>
      </c>
      <c r="Q101" s="17">
        <f t="shared" si="8"/>
        <v>0</v>
      </c>
      <c r="R101" s="17">
        <f>H101+I101+J101+K101+L101+M101+N101+O101+P101+Q101</f>
        <v>0</v>
      </c>
      <c r="S101" s="13"/>
      <c r="T101" s="131"/>
      <c r="U101" s="13"/>
      <c r="V101" s="13"/>
      <c r="W101" s="13"/>
      <c r="X101" s="13"/>
    </row>
    <row r="102" spans="1:24">
      <c r="A102" s="131" t="s">
        <v>1126</v>
      </c>
      <c r="B102" s="131"/>
      <c r="C102" s="131"/>
      <c r="D102" s="20"/>
      <c r="E102" s="93"/>
      <c r="F102" s="11" t="s">
        <v>996</v>
      </c>
      <c r="G102" s="11" t="s">
        <v>1012</v>
      </c>
      <c r="H102" s="17">
        <f>H101</f>
        <v>0</v>
      </c>
      <c r="I102" s="17">
        <f>H102+I101</f>
        <v>0</v>
      </c>
      <c r="J102" s="17">
        <f t="shared" ref="J102:Q102" si="9">I102+J101</f>
        <v>0</v>
      </c>
      <c r="K102" s="17">
        <f t="shared" si="9"/>
        <v>0</v>
      </c>
      <c r="L102" s="17">
        <f t="shared" si="9"/>
        <v>0</v>
      </c>
      <c r="M102" s="17">
        <f t="shared" si="9"/>
        <v>0</v>
      </c>
      <c r="N102" s="17">
        <f t="shared" si="9"/>
        <v>0</v>
      </c>
      <c r="O102" s="17">
        <f t="shared" si="9"/>
        <v>0</v>
      </c>
      <c r="P102" s="17">
        <f t="shared" si="9"/>
        <v>0</v>
      </c>
      <c r="Q102" s="17">
        <f t="shared" si="9"/>
        <v>0</v>
      </c>
      <c r="R102" s="17">
        <f>Q102</f>
        <v>0</v>
      </c>
      <c r="S102" s="13"/>
      <c r="T102" s="131"/>
      <c r="U102" s="13"/>
      <c r="V102" s="13"/>
      <c r="W102" s="13"/>
      <c r="X102" s="13"/>
    </row>
    <row r="103" spans="1:24">
      <c r="A103" s="131"/>
      <c r="B103" s="131"/>
      <c r="C103" s="131" t="s">
        <v>971</v>
      </c>
      <c r="D103" s="13"/>
      <c r="E103" s="13"/>
      <c r="F103" s="13"/>
      <c r="G103" s="13"/>
      <c r="H103" s="13"/>
      <c r="I103" s="13"/>
      <c r="J103" s="13"/>
      <c r="K103" s="13"/>
      <c r="L103" s="13"/>
      <c r="M103" s="13"/>
      <c r="N103" s="13"/>
      <c r="O103" s="13"/>
      <c r="P103" s="13"/>
      <c r="Q103" s="13"/>
      <c r="R103" s="13"/>
      <c r="S103" s="13"/>
      <c r="T103" s="131"/>
      <c r="U103" s="13"/>
      <c r="V103" s="13"/>
      <c r="W103" s="13"/>
      <c r="X103" s="13"/>
    </row>
    <row r="104" spans="1:24">
      <c r="A104" s="131"/>
      <c r="B104" s="131"/>
      <c r="C104" s="131" t="s">
        <v>974</v>
      </c>
      <c r="D104" s="131"/>
      <c r="E104" s="131"/>
      <c r="F104" s="131"/>
      <c r="G104" s="131"/>
      <c r="H104" s="131"/>
      <c r="I104" s="131"/>
      <c r="J104" s="131"/>
      <c r="K104" s="131"/>
      <c r="L104" s="131"/>
      <c r="M104" s="131"/>
      <c r="N104" s="131"/>
      <c r="O104" s="131"/>
      <c r="P104" s="131"/>
      <c r="Q104" s="131"/>
      <c r="R104" s="131"/>
      <c r="S104" s="131"/>
      <c r="T104" s="131" t="s">
        <v>975</v>
      </c>
      <c r="U104" s="13"/>
      <c r="V104" s="13"/>
      <c r="W104" s="13"/>
      <c r="X104" s="13"/>
    </row>
    <row r="105" spans="1:24" hidden="1">
      <c r="A105" s="13"/>
      <c r="B105" s="13"/>
      <c r="C105" s="13"/>
      <c r="D105" s="13"/>
      <c r="E105" s="13"/>
      <c r="F105" s="13"/>
      <c r="G105" s="13"/>
      <c r="H105" s="13"/>
      <c r="I105" s="13"/>
      <c r="J105" s="13"/>
      <c r="K105" s="13"/>
      <c r="L105" s="13"/>
      <c r="M105" s="13"/>
      <c r="N105" s="13"/>
      <c r="O105" s="13"/>
      <c r="P105" s="13"/>
      <c r="Q105" s="13"/>
      <c r="R105" s="13"/>
      <c r="S105" s="13"/>
      <c r="T105" s="13"/>
    </row>
    <row r="106" spans="1:24" hidden="1">
      <c r="A106" s="13"/>
      <c r="B106" s="13"/>
      <c r="C106" s="13"/>
      <c r="D106" s="13"/>
      <c r="E106" s="13"/>
      <c r="F106" s="13"/>
      <c r="G106" s="13"/>
      <c r="H106" s="13"/>
      <c r="I106" s="13"/>
      <c r="J106" s="13"/>
      <c r="K106" s="13"/>
      <c r="L106" s="13"/>
      <c r="M106" s="13"/>
      <c r="N106" s="13"/>
      <c r="O106" s="13"/>
      <c r="P106" s="13"/>
      <c r="Q106" s="13"/>
      <c r="R106" s="13"/>
      <c r="S106" s="13"/>
      <c r="T106" s="13"/>
    </row>
    <row r="107" spans="1:24" hidden="1"/>
    <row r="108" spans="1:24" hidden="1">
      <c r="A108" s="131"/>
      <c r="B108" s="131"/>
      <c r="C108" s="131" t="s">
        <v>246</v>
      </c>
      <c r="D108" s="131"/>
      <c r="E108" s="131"/>
      <c r="F108" s="131"/>
      <c r="G108" s="131"/>
      <c r="H108" s="131"/>
      <c r="I108" s="131"/>
      <c r="J108" s="131"/>
      <c r="K108" s="131"/>
      <c r="L108" s="131"/>
      <c r="M108" s="131"/>
      <c r="N108" s="131"/>
      <c r="O108" s="131"/>
      <c r="P108" s="131"/>
      <c r="Q108" s="131"/>
      <c r="R108" s="131"/>
      <c r="S108" s="131"/>
      <c r="T108" s="131"/>
    </row>
    <row r="109" spans="1:24" hidden="1">
      <c r="A109" s="131"/>
      <c r="B109" s="131"/>
      <c r="C109" s="131"/>
      <c r="D109" s="131"/>
      <c r="E109" s="131"/>
      <c r="F109" s="131"/>
      <c r="G109" s="131"/>
      <c r="H109" s="131"/>
      <c r="I109" s="131"/>
      <c r="J109" s="131"/>
      <c r="K109" s="131"/>
      <c r="L109" s="131"/>
      <c r="M109" s="131"/>
      <c r="N109" s="131"/>
      <c r="O109" s="131"/>
      <c r="P109" s="131"/>
      <c r="Q109" s="131"/>
      <c r="R109" s="131"/>
      <c r="S109" s="131"/>
      <c r="T109" s="131"/>
    </row>
    <row r="110" spans="1:24" hidden="1">
      <c r="A110" s="131"/>
      <c r="B110" s="131"/>
      <c r="C110" s="131"/>
      <c r="D110" s="131" t="s">
        <v>328</v>
      </c>
      <c r="E110" s="131"/>
      <c r="F110" s="131"/>
      <c r="G110" s="131"/>
      <c r="H110" s="131" t="s">
        <v>234</v>
      </c>
      <c r="I110" s="131" t="s">
        <v>235</v>
      </c>
      <c r="J110" s="131" t="s">
        <v>236</v>
      </c>
      <c r="K110" s="131" t="s">
        <v>237</v>
      </c>
      <c r="L110" s="131" t="s">
        <v>238</v>
      </c>
      <c r="M110" s="131" t="s">
        <v>239</v>
      </c>
      <c r="N110" s="131" t="s">
        <v>240</v>
      </c>
      <c r="O110" s="131" t="s">
        <v>241</v>
      </c>
      <c r="P110" s="131" t="s">
        <v>243</v>
      </c>
      <c r="Q110" s="131" t="s">
        <v>244</v>
      </c>
      <c r="R110" s="131" t="s">
        <v>245</v>
      </c>
      <c r="S110" s="131"/>
      <c r="T110" s="131"/>
    </row>
    <row r="111" spans="1:24" hidden="1">
      <c r="A111" s="131"/>
      <c r="B111" s="131"/>
      <c r="C111" s="131" t="s">
        <v>972</v>
      </c>
      <c r="D111" s="131" t="s">
        <v>284</v>
      </c>
      <c r="E111" s="131" t="s">
        <v>976</v>
      </c>
      <c r="F111" s="131" t="s">
        <v>976</v>
      </c>
      <c r="G111" s="131" t="s">
        <v>976</v>
      </c>
      <c r="H111" s="131"/>
      <c r="I111" s="131"/>
      <c r="J111" s="131"/>
      <c r="K111" s="131"/>
      <c r="L111" s="131"/>
      <c r="M111" s="131"/>
      <c r="N111" s="131"/>
      <c r="O111" s="131"/>
      <c r="P111" s="131"/>
      <c r="Q111" s="131"/>
      <c r="R111" s="131"/>
      <c r="S111" s="131" t="s">
        <v>971</v>
      </c>
      <c r="T111" s="131" t="s">
        <v>973</v>
      </c>
    </row>
    <row r="112" spans="1:24" hidden="1">
      <c r="A112" s="131"/>
      <c r="B112" s="131"/>
      <c r="C112" s="131" t="s">
        <v>268</v>
      </c>
      <c r="D112" s="13"/>
      <c r="E112" s="13"/>
      <c r="F112" s="13"/>
      <c r="G112" s="18" t="s">
        <v>267</v>
      </c>
      <c r="H112" s="19" t="s">
        <v>799</v>
      </c>
      <c r="I112" s="19" t="s">
        <v>799</v>
      </c>
      <c r="J112" s="19" t="s">
        <v>799</v>
      </c>
      <c r="K112" s="19" t="s">
        <v>799</v>
      </c>
      <c r="L112" s="19" t="s">
        <v>799</v>
      </c>
      <c r="M112" s="19" t="s">
        <v>799</v>
      </c>
      <c r="N112" s="19" t="s">
        <v>799</v>
      </c>
      <c r="O112" s="19" t="s">
        <v>799</v>
      </c>
      <c r="P112" s="19" t="s">
        <v>799</v>
      </c>
      <c r="Q112" s="19" t="s">
        <v>799</v>
      </c>
      <c r="R112" s="19" t="s">
        <v>799</v>
      </c>
      <c r="S112" s="13"/>
      <c r="T112" s="131"/>
    </row>
    <row r="113" spans="1:20" ht="60" hidden="1">
      <c r="A113" s="131"/>
      <c r="B113" s="131"/>
      <c r="C113" s="131" t="s">
        <v>266</v>
      </c>
      <c r="D113" s="13"/>
      <c r="E113" s="13"/>
      <c r="F113" s="13"/>
      <c r="G113" s="18" t="s">
        <v>265</v>
      </c>
      <c r="H113" s="19" t="s">
        <v>796</v>
      </c>
      <c r="I113" s="19" t="s">
        <v>796</v>
      </c>
      <c r="J113" s="19" t="s">
        <v>796</v>
      </c>
      <c r="K113" s="19" t="s">
        <v>796</v>
      </c>
      <c r="L113" s="19" t="s">
        <v>796</v>
      </c>
      <c r="M113" s="19" t="s">
        <v>796</v>
      </c>
      <c r="N113" s="19" t="s">
        <v>796</v>
      </c>
      <c r="O113" s="19" t="s">
        <v>796</v>
      </c>
      <c r="P113" s="19" t="s">
        <v>796</v>
      </c>
      <c r="Q113" s="19" t="s">
        <v>796</v>
      </c>
      <c r="R113" s="19" t="s">
        <v>796</v>
      </c>
      <c r="S113" s="13"/>
      <c r="T113" s="131"/>
    </row>
    <row r="114" spans="1:20" ht="15" customHeight="1">
      <c r="A114" s="131"/>
      <c r="B114" s="131"/>
      <c r="C114" s="131" t="s">
        <v>976</v>
      </c>
      <c r="D114" s="13"/>
      <c r="E114" s="170" t="s">
        <v>248</v>
      </c>
      <c r="F114" s="170"/>
      <c r="G114" s="170"/>
      <c r="H114" s="170"/>
      <c r="I114" s="170"/>
      <c r="J114" s="170"/>
      <c r="K114" s="170"/>
      <c r="L114" s="170"/>
      <c r="M114" s="170"/>
      <c r="N114" s="170"/>
      <c r="O114" s="170"/>
      <c r="P114" s="170"/>
      <c r="Q114" s="170"/>
      <c r="R114" s="170"/>
      <c r="T114" s="131"/>
    </row>
    <row r="115" spans="1:20" ht="15" customHeight="1">
      <c r="A115" s="131"/>
      <c r="B115" s="131"/>
      <c r="C115" s="131" t="s">
        <v>976</v>
      </c>
      <c r="D115" s="13"/>
      <c r="E115" s="151" t="s">
        <v>1168</v>
      </c>
      <c r="F115" s="151"/>
      <c r="G115" s="151"/>
      <c r="H115" s="151"/>
      <c r="I115" s="151"/>
      <c r="J115" s="151"/>
      <c r="K115" s="151"/>
      <c r="L115" s="151"/>
      <c r="M115" s="151"/>
      <c r="N115" s="151"/>
      <c r="O115" s="151"/>
      <c r="P115" s="151"/>
      <c r="Q115" s="151"/>
      <c r="R115" s="151"/>
      <c r="T115" s="131"/>
    </row>
    <row r="116" spans="1:20" ht="45">
      <c r="A116" s="131"/>
      <c r="B116" s="131"/>
      <c r="C116" s="131" t="s">
        <v>976</v>
      </c>
      <c r="D116" s="13"/>
      <c r="E116" s="169" t="s">
        <v>1130</v>
      </c>
      <c r="F116" s="169"/>
      <c r="G116" s="169"/>
      <c r="H116" s="22" t="s">
        <v>1013</v>
      </c>
      <c r="I116" s="22" t="s">
        <v>1014</v>
      </c>
      <c r="J116" s="22" t="s">
        <v>1015</v>
      </c>
      <c r="K116" s="22" t="s">
        <v>1016</v>
      </c>
      <c r="L116" s="22" t="s">
        <v>1150</v>
      </c>
      <c r="M116" s="22" t="s">
        <v>1018</v>
      </c>
      <c r="N116" s="22" t="s">
        <v>1019</v>
      </c>
      <c r="O116" s="22" t="s">
        <v>1148</v>
      </c>
      <c r="P116" s="22" t="s">
        <v>1147</v>
      </c>
      <c r="Q116" s="22" t="s">
        <v>1149</v>
      </c>
      <c r="R116" s="22" t="s">
        <v>1023</v>
      </c>
      <c r="T116" s="131"/>
    </row>
    <row r="117" spans="1:20" hidden="1">
      <c r="A117" s="131"/>
      <c r="B117" s="131"/>
      <c r="C117" s="131" t="s">
        <v>971</v>
      </c>
      <c r="D117" s="13"/>
      <c r="E117" s="13"/>
      <c r="T117" s="131"/>
    </row>
    <row r="118" spans="1:20">
      <c r="A118" s="131" t="s">
        <v>1173</v>
      </c>
      <c r="B118" s="131"/>
      <c r="C118" s="131"/>
      <c r="D118" s="20"/>
      <c r="E118" s="92">
        <v>1</v>
      </c>
      <c r="F118" s="152" t="s">
        <v>1131</v>
      </c>
      <c r="G118" s="153"/>
      <c r="H118" s="16"/>
      <c r="I118" s="16"/>
      <c r="J118" s="16"/>
      <c r="K118" s="16"/>
      <c r="L118" s="16"/>
      <c r="M118" s="16"/>
      <c r="N118" s="16"/>
      <c r="O118" s="16"/>
      <c r="P118" s="16"/>
      <c r="Q118" s="16"/>
      <c r="R118" s="17">
        <f>H118+I118+J118+K118+L118+M118+N118+O118+P118+Q118</f>
        <v>0</v>
      </c>
      <c r="T118" s="131"/>
    </row>
    <row r="119" spans="1:20">
      <c r="A119" s="131" t="s">
        <v>1174</v>
      </c>
      <c r="B119" s="131"/>
      <c r="C119" s="131"/>
      <c r="D119" s="20"/>
      <c r="E119" s="92">
        <v>2</v>
      </c>
      <c r="F119" s="152" t="s">
        <v>249</v>
      </c>
      <c r="G119" s="153"/>
      <c r="H119" s="16"/>
      <c r="I119" s="16"/>
      <c r="J119" s="16"/>
      <c r="K119" s="16"/>
      <c r="L119" s="16"/>
      <c r="M119" s="16"/>
      <c r="N119" s="16"/>
      <c r="O119" s="16"/>
      <c r="P119" s="16"/>
      <c r="Q119" s="16"/>
      <c r="R119" s="17">
        <f t="shared" ref="R119:R139" si="10">H119+I119+J119+K119+L119+M119+N119+O119+P119+Q119</f>
        <v>0</v>
      </c>
      <c r="T119" s="131"/>
    </row>
    <row r="120" spans="1:20">
      <c r="A120" s="131" t="s">
        <v>1175</v>
      </c>
      <c r="B120" s="131"/>
      <c r="C120" s="131"/>
      <c r="D120" s="20"/>
      <c r="E120" s="154">
        <v>3</v>
      </c>
      <c r="F120" s="152" t="s">
        <v>1152</v>
      </c>
      <c r="G120" s="153"/>
      <c r="H120" s="17">
        <f>H121+H122</f>
        <v>0</v>
      </c>
      <c r="I120" s="17">
        <f t="shared" ref="I120:Q120" si="11">I121+I122</f>
        <v>0</v>
      </c>
      <c r="J120" s="17">
        <f t="shared" si="11"/>
        <v>0</v>
      </c>
      <c r="K120" s="17">
        <f t="shared" si="11"/>
        <v>0</v>
      </c>
      <c r="L120" s="17">
        <f t="shared" si="11"/>
        <v>0</v>
      </c>
      <c r="M120" s="17">
        <f t="shared" si="11"/>
        <v>0</v>
      </c>
      <c r="N120" s="17">
        <f t="shared" si="11"/>
        <v>0</v>
      </c>
      <c r="O120" s="17">
        <f t="shared" si="11"/>
        <v>0</v>
      </c>
      <c r="P120" s="17">
        <f t="shared" si="11"/>
        <v>0</v>
      </c>
      <c r="Q120" s="17">
        <f t="shared" si="11"/>
        <v>0</v>
      </c>
      <c r="R120" s="17">
        <f t="shared" si="10"/>
        <v>0</v>
      </c>
      <c r="T120" s="131"/>
    </row>
    <row r="121" spans="1:20">
      <c r="A121" s="131" t="s">
        <v>1176</v>
      </c>
      <c r="B121" s="131"/>
      <c r="C121" s="131"/>
      <c r="D121" s="20"/>
      <c r="E121" s="155"/>
      <c r="F121" s="11" t="s">
        <v>980</v>
      </c>
      <c r="G121" s="11" t="s">
        <v>1133</v>
      </c>
      <c r="H121" s="16"/>
      <c r="I121" s="16"/>
      <c r="J121" s="16"/>
      <c r="K121" s="16"/>
      <c r="L121" s="16"/>
      <c r="M121" s="16"/>
      <c r="N121" s="16"/>
      <c r="O121" s="16"/>
      <c r="P121" s="16"/>
      <c r="Q121" s="16"/>
      <c r="R121" s="17">
        <f t="shared" si="10"/>
        <v>0</v>
      </c>
      <c r="T121" s="131"/>
    </row>
    <row r="122" spans="1:20" ht="45" customHeight="1">
      <c r="A122" s="131" t="s">
        <v>5</v>
      </c>
      <c r="B122" s="131"/>
      <c r="C122" s="131"/>
      <c r="D122" s="20"/>
      <c r="E122" s="156"/>
      <c r="F122" s="11" t="s">
        <v>981</v>
      </c>
      <c r="G122" s="11" t="s">
        <v>1029</v>
      </c>
      <c r="H122" s="16"/>
      <c r="I122" s="16"/>
      <c r="J122" s="16"/>
      <c r="K122" s="16"/>
      <c r="L122" s="16"/>
      <c r="M122" s="16"/>
      <c r="N122" s="16"/>
      <c r="O122" s="16"/>
      <c r="P122" s="16"/>
      <c r="Q122" s="16"/>
      <c r="R122" s="17">
        <f t="shared" si="10"/>
        <v>0</v>
      </c>
      <c r="T122" s="131"/>
    </row>
    <row r="123" spans="1:20" ht="45" customHeight="1">
      <c r="A123" s="131" t="s">
        <v>6</v>
      </c>
      <c r="B123" s="131"/>
      <c r="C123" s="131"/>
      <c r="D123" s="20"/>
      <c r="E123" s="92">
        <v>4</v>
      </c>
      <c r="F123" s="152" t="s">
        <v>1153</v>
      </c>
      <c r="G123" s="153"/>
      <c r="H123" s="16"/>
      <c r="I123" s="16"/>
      <c r="J123" s="16"/>
      <c r="K123" s="16"/>
      <c r="L123" s="16"/>
      <c r="M123" s="16"/>
      <c r="N123" s="16"/>
      <c r="O123" s="16"/>
      <c r="P123" s="16"/>
      <c r="Q123" s="16"/>
      <c r="R123" s="17">
        <f t="shared" si="10"/>
        <v>0</v>
      </c>
      <c r="T123" s="131"/>
    </row>
    <row r="124" spans="1:20">
      <c r="A124" s="131" t="s">
        <v>7</v>
      </c>
      <c r="B124" s="131"/>
      <c r="C124" s="131"/>
      <c r="D124" s="20"/>
      <c r="E124" s="154">
        <v>5</v>
      </c>
      <c r="F124" s="152" t="s">
        <v>1151</v>
      </c>
      <c r="G124" s="153"/>
      <c r="H124" s="17">
        <f>H125+H126+H127</f>
        <v>0</v>
      </c>
      <c r="I124" s="17">
        <f t="shared" ref="I124:Q124" si="12">I125+I126+I127</f>
        <v>0</v>
      </c>
      <c r="J124" s="17">
        <f t="shared" si="12"/>
        <v>0</v>
      </c>
      <c r="K124" s="17">
        <f t="shared" si="12"/>
        <v>0</v>
      </c>
      <c r="L124" s="17">
        <f t="shared" si="12"/>
        <v>0</v>
      </c>
      <c r="M124" s="17">
        <f t="shared" si="12"/>
        <v>0</v>
      </c>
      <c r="N124" s="17">
        <f t="shared" si="12"/>
        <v>0</v>
      </c>
      <c r="O124" s="17">
        <f t="shared" si="12"/>
        <v>0</v>
      </c>
      <c r="P124" s="17">
        <f t="shared" si="12"/>
        <v>0</v>
      </c>
      <c r="Q124" s="17">
        <f t="shared" si="12"/>
        <v>0</v>
      </c>
      <c r="R124" s="17">
        <f t="shared" si="10"/>
        <v>0</v>
      </c>
      <c r="T124" s="131"/>
    </row>
    <row r="125" spans="1:20" ht="45">
      <c r="A125" s="131" t="s">
        <v>8</v>
      </c>
      <c r="B125" s="131"/>
      <c r="C125" s="131"/>
      <c r="D125" s="20"/>
      <c r="E125" s="155"/>
      <c r="F125" s="11" t="s">
        <v>980</v>
      </c>
      <c r="G125" s="11" t="s">
        <v>1154</v>
      </c>
      <c r="H125" s="16"/>
      <c r="I125" s="16"/>
      <c r="J125" s="16"/>
      <c r="K125" s="16"/>
      <c r="L125" s="16"/>
      <c r="M125" s="16"/>
      <c r="N125" s="16"/>
      <c r="O125" s="16"/>
      <c r="P125" s="16"/>
      <c r="Q125" s="16"/>
      <c r="R125" s="17">
        <f t="shared" si="10"/>
        <v>0</v>
      </c>
      <c r="T125" s="131"/>
    </row>
    <row r="126" spans="1:20" ht="45">
      <c r="A126" s="131" t="s">
        <v>9</v>
      </c>
      <c r="B126" s="131"/>
      <c r="C126" s="131"/>
      <c r="D126" s="20"/>
      <c r="E126" s="155"/>
      <c r="F126" s="11" t="s">
        <v>981</v>
      </c>
      <c r="G126" s="11" t="s">
        <v>1155</v>
      </c>
      <c r="H126" s="16"/>
      <c r="I126" s="16"/>
      <c r="J126" s="16"/>
      <c r="K126" s="16"/>
      <c r="L126" s="16"/>
      <c r="M126" s="16"/>
      <c r="N126" s="16"/>
      <c r="O126" s="16"/>
      <c r="P126" s="16"/>
      <c r="Q126" s="16"/>
      <c r="R126" s="17">
        <f t="shared" si="10"/>
        <v>0</v>
      </c>
      <c r="T126" s="131"/>
    </row>
    <row r="127" spans="1:20">
      <c r="A127" s="131" t="s">
        <v>10</v>
      </c>
      <c r="B127" s="131"/>
      <c r="C127" s="131"/>
      <c r="D127" s="20"/>
      <c r="E127" s="156"/>
      <c r="F127" s="11" t="s">
        <v>997</v>
      </c>
      <c r="G127" s="12" t="s">
        <v>1134</v>
      </c>
      <c r="H127" s="16"/>
      <c r="I127" s="16"/>
      <c r="J127" s="16"/>
      <c r="K127" s="16"/>
      <c r="L127" s="16"/>
      <c r="M127" s="16"/>
      <c r="N127" s="16"/>
      <c r="O127" s="16"/>
      <c r="P127" s="16"/>
      <c r="Q127" s="16"/>
      <c r="R127" s="17">
        <f t="shared" si="10"/>
        <v>0</v>
      </c>
      <c r="T127" s="131"/>
    </row>
    <row r="128" spans="1:20" ht="30" customHeight="1">
      <c r="A128" s="131" t="s">
        <v>11</v>
      </c>
      <c r="B128" s="131"/>
      <c r="C128" s="131"/>
      <c r="D128" s="20"/>
      <c r="E128" s="92">
        <v>6</v>
      </c>
      <c r="F128" s="152" t="s">
        <v>1156</v>
      </c>
      <c r="G128" s="153"/>
      <c r="H128" s="16"/>
      <c r="I128" s="16"/>
      <c r="J128" s="16"/>
      <c r="K128" s="16"/>
      <c r="L128" s="16"/>
      <c r="M128" s="16"/>
      <c r="N128" s="16"/>
      <c r="O128" s="16"/>
      <c r="P128" s="16"/>
      <c r="Q128" s="16"/>
      <c r="R128" s="17">
        <f t="shared" si="10"/>
        <v>0</v>
      </c>
      <c r="T128" s="131"/>
    </row>
    <row r="129" spans="1:24">
      <c r="A129" s="131" t="s">
        <v>12</v>
      </c>
      <c r="B129" s="131"/>
      <c r="C129" s="131"/>
      <c r="D129" s="20"/>
      <c r="E129" s="92">
        <v>7</v>
      </c>
      <c r="F129" s="152" t="s">
        <v>1135</v>
      </c>
      <c r="G129" s="153"/>
      <c r="H129" s="16"/>
      <c r="I129" s="16"/>
      <c r="J129" s="16"/>
      <c r="K129" s="16"/>
      <c r="L129" s="16"/>
      <c r="M129" s="16"/>
      <c r="N129" s="16"/>
      <c r="O129" s="16"/>
      <c r="P129" s="16"/>
      <c r="Q129" s="16"/>
      <c r="R129" s="17">
        <f t="shared" si="10"/>
        <v>0</v>
      </c>
      <c r="T129" s="131"/>
    </row>
    <row r="130" spans="1:24">
      <c r="A130" s="131" t="s">
        <v>403</v>
      </c>
      <c r="B130" s="131"/>
      <c r="C130" s="131"/>
      <c r="D130" s="20"/>
      <c r="E130" s="154">
        <v>8</v>
      </c>
      <c r="F130" s="152" t="s">
        <v>1136</v>
      </c>
      <c r="G130" s="153"/>
      <c r="H130" s="17">
        <f>H131+H132</f>
        <v>0</v>
      </c>
      <c r="I130" s="17">
        <f t="shared" ref="I130:Q130" si="13">I131+I132</f>
        <v>0</v>
      </c>
      <c r="J130" s="17">
        <f t="shared" si="13"/>
        <v>0</v>
      </c>
      <c r="K130" s="17">
        <f t="shared" si="13"/>
        <v>0</v>
      </c>
      <c r="L130" s="17">
        <f t="shared" si="13"/>
        <v>0</v>
      </c>
      <c r="M130" s="17">
        <f t="shared" si="13"/>
        <v>0</v>
      </c>
      <c r="N130" s="17">
        <f t="shared" si="13"/>
        <v>0</v>
      </c>
      <c r="O130" s="17">
        <f t="shared" si="13"/>
        <v>0</v>
      </c>
      <c r="P130" s="17">
        <f t="shared" si="13"/>
        <v>0</v>
      </c>
      <c r="Q130" s="17">
        <f t="shared" si="13"/>
        <v>0</v>
      </c>
      <c r="R130" s="17">
        <f t="shared" si="10"/>
        <v>0</v>
      </c>
      <c r="T130" s="131"/>
    </row>
    <row r="131" spans="1:24">
      <c r="A131" s="131" t="s">
        <v>14</v>
      </c>
      <c r="B131" s="131"/>
      <c r="C131" s="131"/>
      <c r="D131" s="20"/>
      <c r="E131" s="155"/>
      <c r="F131" s="11" t="s">
        <v>980</v>
      </c>
      <c r="G131" s="11" t="s">
        <v>1137</v>
      </c>
      <c r="H131" s="16"/>
      <c r="I131" s="16"/>
      <c r="J131" s="16"/>
      <c r="K131" s="16"/>
      <c r="L131" s="16"/>
      <c r="M131" s="16"/>
      <c r="N131" s="16"/>
      <c r="O131" s="16"/>
      <c r="P131" s="16"/>
      <c r="Q131" s="16"/>
      <c r="R131" s="17">
        <f t="shared" si="10"/>
        <v>0</v>
      </c>
      <c r="T131" s="131"/>
    </row>
    <row r="132" spans="1:24">
      <c r="A132" s="131" t="s">
        <v>15</v>
      </c>
      <c r="B132" s="131"/>
      <c r="C132" s="131"/>
      <c r="D132" s="20"/>
      <c r="E132" s="156"/>
      <c r="F132" s="11" t="s">
        <v>981</v>
      </c>
      <c r="G132" s="11" t="s">
        <v>1008</v>
      </c>
      <c r="H132" s="16"/>
      <c r="I132" s="16"/>
      <c r="J132" s="16"/>
      <c r="K132" s="16"/>
      <c r="L132" s="16"/>
      <c r="M132" s="16"/>
      <c r="N132" s="16"/>
      <c r="O132" s="16"/>
      <c r="P132" s="16"/>
      <c r="Q132" s="16"/>
      <c r="R132" s="17">
        <f t="shared" si="10"/>
        <v>0</v>
      </c>
      <c r="T132" s="131"/>
    </row>
    <row r="133" spans="1:24">
      <c r="A133" s="131" t="s">
        <v>16</v>
      </c>
      <c r="B133" s="131"/>
      <c r="C133" s="131"/>
      <c r="D133" s="20"/>
      <c r="E133" s="92">
        <v>9</v>
      </c>
      <c r="F133" s="152" t="s">
        <v>1138</v>
      </c>
      <c r="G133" s="153"/>
      <c r="H133" s="16"/>
      <c r="I133" s="16"/>
      <c r="J133" s="16"/>
      <c r="K133" s="16"/>
      <c r="L133" s="16"/>
      <c r="M133" s="16"/>
      <c r="N133" s="16"/>
      <c r="O133" s="16"/>
      <c r="P133" s="16"/>
      <c r="Q133" s="16"/>
      <c r="R133" s="17">
        <f t="shared" si="10"/>
        <v>0</v>
      </c>
      <c r="T133" s="131"/>
    </row>
    <row r="134" spans="1:24" ht="29.25" customHeight="1">
      <c r="A134" s="131" t="s">
        <v>17</v>
      </c>
      <c r="B134" s="131"/>
      <c r="C134" s="131"/>
      <c r="D134" s="20"/>
      <c r="E134" s="92">
        <v>10</v>
      </c>
      <c r="F134" s="152" t="s">
        <v>1157</v>
      </c>
      <c r="G134" s="153"/>
      <c r="H134" s="16"/>
      <c r="I134" s="16"/>
      <c r="J134" s="16"/>
      <c r="K134" s="16"/>
      <c r="L134" s="16"/>
      <c r="M134" s="16"/>
      <c r="N134" s="16"/>
      <c r="O134" s="16"/>
      <c r="P134" s="16"/>
      <c r="Q134" s="16"/>
      <c r="R134" s="17">
        <f t="shared" si="10"/>
        <v>0</v>
      </c>
      <c r="T134" s="131"/>
    </row>
    <row r="135" spans="1:24">
      <c r="A135" s="131" t="s">
        <v>18</v>
      </c>
      <c r="B135" s="131"/>
      <c r="C135" s="131"/>
      <c r="D135" s="20"/>
      <c r="E135" s="92">
        <v>11</v>
      </c>
      <c r="F135" s="152" t="s">
        <v>991</v>
      </c>
      <c r="G135" s="153"/>
      <c r="H135" s="16"/>
      <c r="I135" s="16"/>
      <c r="J135" s="16"/>
      <c r="K135" s="16"/>
      <c r="L135" s="16"/>
      <c r="M135" s="16"/>
      <c r="N135" s="16"/>
      <c r="O135" s="16"/>
      <c r="P135" s="16"/>
      <c r="Q135" s="16"/>
      <c r="R135" s="17">
        <f t="shared" si="10"/>
        <v>0</v>
      </c>
      <c r="T135" s="131"/>
    </row>
    <row r="136" spans="1:24">
      <c r="A136" s="131" t="s">
        <v>19</v>
      </c>
      <c r="B136" s="131"/>
      <c r="C136" s="131"/>
      <c r="D136" s="20"/>
      <c r="E136" s="92">
        <v>12</v>
      </c>
      <c r="F136" s="152" t="s">
        <v>1146</v>
      </c>
      <c r="G136" s="153"/>
      <c r="H136" s="16"/>
      <c r="I136" s="16"/>
      <c r="J136" s="16"/>
      <c r="K136" s="16"/>
      <c r="L136" s="16"/>
      <c r="M136" s="16"/>
      <c r="N136" s="16"/>
      <c r="O136" s="16"/>
      <c r="P136" s="16"/>
      <c r="Q136" s="16"/>
      <c r="R136" s="17">
        <f t="shared" si="10"/>
        <v>0</v>
      </c>
      <c r="T136" s="131"/>
    </row>
    <row r="137" spans="1:24">
      <c r="A137" s="131" t="s">
        <v>20</v>
      </c>
      <c r="B137" s="131"/>
      <c r="C137" s="131"/>
      <c r="D137" s="20"/>
      <c r="E137" s="92">
        <v>13</v>
      </c>
      <c r="F137" s="152" t="s">
        <v>1163</v>
      </c>
      <c r="G137" s="153"/>
      <c r="H137" s="16"/>
      <c r="I137" s="16"/>
      <c r="J137" s="16"/>
      <c r="K137" s="16"/>
      <c r="L137" s="16"/>
      <c r="M137" s="16"/>
      <c r="N137" s="16"/>
      <c r="O137" s="16"/>
      <c r="P137" s="16"/>
      <c r="Q137" s="16"/>
      <c r="R137" s="17">
        <f t="shared" si="10"/>
        <v>0</v>
      </c>
      <c r="T137" s="131"/>
    </row>
    <row r="138" spans="1:24">
      <c r="A138" s="131" t="s">
        <v>21</v>
      </c>
      <c r="B138" s="131"/>
      <c r="C138" s="131"/>
      <c r="D138" s="20"/>
      <c r="E138" s="92">
        <v>14</v>
      </c>
      <c r="F138" s="152" t="s">
        <v>1164</v>
      </c>
      <c r="G138" s="153"/>
      <c r="H138" s="16"/>
      <c r="I138" s="16"/>
      <c r="J138" s="16"/>
      <c r="K138" s="16"/>
      <c r="L138" s="16"/>
      <c r="M138" s="16"/>
      <c r="N138" s="16"/>
      <c r="O138" s="16"/>
      <c r="P138" s="16"/>
      <c r="Q138" s="16"/>
      <c r="R138" s="17">
        <f t="shared" si="10"/>
        <v>0</v>
      </c>
      <c r="T138" s="131"/>
    </row>
    <row r="139" spans="1:24">
      <c r="A139" s="131" t="s">
        <v>22</v>
      </c>
      <c r="B139" s="131"/>
      <c r="C139" s="131"/>
      <c r="D139" s="20"/>
      <c r="E139" s="92">
        <v>15</v>
      </c>
      <c r="F139" s="152" t="s">
        <v>994</v>
      </c>
      <c r="G139" s="153"/>
      <c r="H139" s="17">
        <f>SUM(H150:H151)</f>
        <v>0</v>
      </c>
      <c r="I139" s="17">
        <f t="shared" ref="I139:Q139" si="14">SUM(I150:I151)</f>
        <v>0</v>
      </c>
      <c r="J139" s="17">
        <f t="shared" si="14"/>
        <v>0</v>
      </c>
      <c r="K139" s="17">
        <f t="shared" si="14"/>
        <v>0</v>
      </c>
      <c r="L139" s="17">
        <f t="shared" si="14"/>
        <v>0</v>
      </c>
      <c r="M139" s="17">
        <f t="shared" si="14"/>
        <v>0</v>
      </c>
      <c r="N139" s="17">
        <f t="shared" si="14"/>
        <v>0</v>
      </c>
      <c r="O139" s="17">
        <f t="shared" si="14"/>
        <v>0</v>
      </c>
      <c r="P139" s="17">
        <f t="shared" si="14"/>
        <v>0</v>
      </c>
      <c r="Q139" s="17">
        <f t="shared" si="14"/>
        <v>0</v>
      </c>
      <c r="R139" s="17">
        <f t="shared" si="10"/>
        <v>0</v>
      </c>
      <c r="T139" s="131"/>
    </row>
    <row r="140" spans="1:24" hidden="1">
      <c r="A140" s="131"/>
      <c r="B140" s="131"/>
      <c r="C140" s="131" t="s">
        <v>971</v>
      </c>
      <c r="D140" s="13"/>
      <c r="E140" s="13"/>
      <c r="T140" s="131"/>
    </row>
    <row r="141" spans="1:24" hidden="1">
      <c r="A141" s="131"/>
      <c r="B141" s="131"/>
      <c r="C141" s="131" t="s">
        <v>974</v>
      </c>
      <c r="D141" s="131"/>
      <c r="E141" s="131"/>
      <c r="F141" s="131"/>
      <c r="G141" s="131"/>
      <c r="H141" s="131"/>
      <c r="I141" s="131"/>
      <c r="J141" s="131"/>
      <c r="K141" s="131"/>
      <c r="L141" s="131"/>
      <c r="M141" s="131"/>
      <c r="N141" s="131"/>
      <c r="O141" s="131"/>
      <c r="P141" s="131"/>
      <c r="Q141" s="131"/>
      <c r="R141" s="131"/>
      <c r="S141" s="131"/>
      <c r="T141" s="131" t="s">
        <v>975</v>
      </c>
    </row>
    <row r="142" spans="1:24" hidden="1">
      <c r="A142" s="13"/>
      <c r="B142" s="13"/>
      <c r="C142" s="13"/>
      <c r="D142" s="13"/>
      <c r="E142" s="13"/>
      <c r="F142" s="13"/>
      <c r="G142" s="13"/>
      <c r="H142" s="13"/>
      <c r="I142" s="13"/>
      <c r="J142" s="13"/>
      <c r="K142" s="13"/>
      <c r="L142" s="13"/>
      <c r="M142" s="13"/>
      <c r="N142" s="13"/>
      <c r="O142" s="13"/>
      <c r="P142" s="13"/>
      <c r="Q142" s="13"/>
      <c r="R142" s="13"/>
      <c r="S142" s="13"/>
      <c r="T142" s="13"/>
    </row>
    <row r="143" spans="1:24" hidden="1">
      <c r="A143" s="131"/>
      <c r="B143" s="131"/>
      <c r="C143" s="131" t="s">
        <v>273</v>
      </c>
      <c r="D143" s="131"/>
      <c r="E143" s="131"/>
      <c r="F143" s="131"/>
      <c r="G143" s="131"/>
      <c r="H143" s="131"/>
      <c r="I143" s="131"/>
      <c r="J143" s="131"/>
      <c r="K143" s="131"/>
      <c r="L143" s="131"/>
      <c r="M143" s="131"/>
      <c r="N143" s="131"/>
      <c r="O143" s="131"/>
      <c r="P143" s="131"/>
      <c r="Q143" s="131"/>
      <c r="R143" s="131"/>
      <c r="S143" s="131"/>
      <c r="T143" s="131"/>
      <c r="U143" s="13"/>
      <c r="V143" s="13"/>
      <c r="W143" s="13"/>
      <c r="X143" s="13"/>
    </row>
    <row r="144" spans="1:24" hidden="1">
      <c r="A144" s="131"/>
      <c r="B144" s="131"/>
      <c r="C144" s="131"/>
      <c r="D144" s="131"/>
      <c r="E144" s="131"/>
      <c r="F144" s="131"/>
      <c r="G144" s="131"/>
      <c r="H144" s="131"/>
      <c r="I144" s="131"/>
      <c r="J144" s="131"/>
      <c r="K144" s="131"/>
      <c r="L144" s="131"/>
      <c r="M144" s="131"/>
      <c r="N144" s="131"/>
      <c r="O144" s="131"/>
      <c r="P144" s="131"/>
      <c r="Q144" s="131"/>
      <c r="R144" s="131"/>
      <c r="S144" s="131"/>
      <c r="T144" s="131"/>
      <c r="U144" s="13"/>
      <c r="V144" s="13"/>
      <c r="W144" s="13"/>
      <c r="X144" s="13"/>
    </row>
    <row r="145" spans="1:24" hidden="1">
      <c r="A145" s="131"/>
      <c r="B145" s="131"/>
      <c r="C145" s="131"/>
      <c r="D145" s="131" t="s">
        <v>328</v>
      </c>
      <c r="E145" s="131"/>
      <c r="F145" s="131"/>
      <c r="G145" s="131" t="s">
        <v>275</v>
      </c>
      <c r="H145" s="131" t="s">
        <v>234</v>
      </c>
      <c r="I145" s="131" t="s">
        <v>235</v>
      </c>
      <c r="J145" s="131" t="s">
        <v>236</v>
      </c>
      <c r="K145" s="131" t="s">
        <v>237</v>
      </c>
      <c r="L145" s="131" t="s">
        <v>238</v>
      </c>
      <c r="M145" s="131" t="s">
        <v>239</v>
      </c>
      <c r="N145" s="131" t="s">
        <v>240</v>
      </c>
      <c r="O145" s="131" t="s">
        <v>241</v>
      </c>
      <c r="P145" s="131" t="s">
        <v>243</v>
      </c>
      <c r="Q145" s="131" t="s">
        <v>244</v>
      </c>
      <c r="R145" s="131" t="s">
        <v>245</v>
      </c>
      <c r="S145" s="131"/>
      <c r="T145" s="131"/>
      <c r="U145" s="13"/>
      <c r="V145" s="13"/>
      <c r="W145" s="13"/>
      <c r="X145" s="13"/>
    </row>
    <row r="146" spans="1:24" hidden="1">
      <c r="A146" s="131"/>
      <c r="B146" s="131"/>
      <c r="C146" s="131" t="s">
        <v>972</v>
      </c>
      <c r="D146" s="131" t="s">
        <v>284</v>
      </c>
      <c r="E146" s="131" t="s">
        <v>976</v>
      </c>
      <c r="F146" s="131" t="s">
        <v>976</v>
      </c>
      <c r="G146" s="131" t="s">
        <v>284</v>
      </c>
      <c r="H146" s="131"/>
      <c r="I146" s="131"/>
      <c r="J146" s="131"/>
      <c r="K146" s="131"/>
      <c r="L146" s="131"/>
      <c r="M146" s="131"/>
      <c r="N146" s="131"/>
      <c r="O146" s="131"/>
      <c r="P146" s="131"/>
      <c r="Q146" s="131"/>
      <c r="R146" s="131"/>
      <c r="S146" s="131" t="s">
        <v>971</v>
      </c>
      <c r="T146" s="131" t="s">
        <v>973</v>
      </c>
      <c r="U146" s="13"/>
      <c r="V146" s="13"/>
      <c r="W146" s="13"/>
      <c r="X146" s="13"/>
    </row>
    <row r="147" spans="1:24" hidden="1">
      <c r="A147" s="131"/>
      <c r="B147" s="131"/>
      <c r="C147" s="131" t="s">
        <v>268</v>
      </c>
      <c r="D147" s="13"/>
      <c r="E147" s="13"/>
      <c r="F147" s="13"/>
      <c r="G147" s="18" t="s">
        <v>267</v>
      </c>
      <c r="H147" s="19" t="s">
        <v>799</v>
      </c>
      <c r="I147" s="19" t="s">
        <v>799</v>
      </c>
      <c r="J147" s="19" t="s">
        <v>799</v>
      </c>
      <c r="K147" s="19" t="s">
        <v>799</v>
      </c>
      <c r="L147" s="19" t="s">
        <v>799</v>
      </c>
      <c r="M147" s="19" t="s">
        <v>799</v>
      </c>
      <c r="N147" s="19" t="s">
        <v>799</v>
      </c>
      <c r="O147" s="19" t="s">
        <v>799</v>
      </c>
      <c r="P147" s="19" t="s">
        <v>799</v>
      </c>
      <c r="Q147" s="19" t="s">
        <v>799</v>
      </c>
      <c r="R147" s="19" t="s">
        <v>799</v>
      </c>
      <c r="S147" s="13"/>
      <c r="T147" s="131"/>
      <c r="U147" s="13"/>
      <c r="V147" s="13"/>
      <c r="W147" s="13"/>
      <c r="X147" s="13"/>
    </row>
    <row r="148" spans="1:24" ht="60" hidden="1">
      <c r="A148" s="131"/>
      <c r="B148" s="131"/>
      <c r="C148" s="131" t="s">
        <v>266</v>
      </c>
      <c r="D148" s="13"/>
      <c r="E148" s="13"/>
      <c r="F148" s="13"/>
      <c r="G148" s="18" t="s">
        <v>265</v>
      </c>
      <c r="H148" s="19" t="s">
        <v>796</v>
      </c>
      <c r="I148" s="19" t="s">
        <v>796</v>
      </c>
      <c r="J148" s="19" t="s">
        <v>796</v>
      </c>
      <c r="K148" s="19" t="s">
        <v>796</v>
      </c>
      <c r="L148" s="19" t="s">
        <v>796</v>
      </c>
      <c r="M148" s="19" t="s">
        <v>796</v>
      </c>
      <c r="N148" s="19" t="s">
        <v>796</v>
      </c>
      <c r="O148" s="19" t="s">
        <v>796</v>
      </c>
      <c r="P148" s="19" t="s">
        <v>796</v>
      </c>
      <c r="Q148" s="19" t="s">
        <v>796</v>
      </c>
      <c r="R148" s="19" t="s">
        <v>796</v>
      </c>
      <c r="S148" s="13"/>
      <c r="T148" s="131"/>
      <c r="U148" s="13"/>
      <c r="V148" s="13"/>
      <c r="W148" s="13"/>
      <c r="X148" s="13"/>
    </row>
    <row r="149" spans="1:24" hidden="1">
      <c r="A149" s="131"/>
      <c r="B149" s="131"/>
      <c r="C149" s="131" t="s">
        <v>971</v>
      </c>
      <c r="D149" s="13"/>
      <c r="E149" s="13"/>
      <c r="F149" s="13"/>
      <c r="G149" s="13"/>
      <c r="H149" s="13"/>
      <c r="I149" s="13"/>
      <c r="J149" s="13"/>
      <c r="K149" s="13"/>
      <c r="L149" s="13"/>
      <c r="M149" s="13"/>
      <c r="N149" s="13"/>
      <c r="O149" s="13"/>
      <c r="P149" s="13"/>
      <c r="Q149" s="13"/>
      <c r="R149" s="13"/>
      <c r="S149" s="13"/>
      <c r="T149" s="131"/>
      <c r="U149" s="13"/>
      <c r="V149" s="13"/>
      <c r="W149" s="13"/>
      <c r="X149" s="13"/>
    </row>
    <row r="150" spans="1:24">
      <c r="A150" s="131" t="s">
        <v>22</v>
      </c>
      <c r="B150" s="131"/>
      <c r="C150" s="136"/>
      <c r="D150" s="20"/>
      <c r="E150" s="93"/>
      <c r="F150" s="11"/>
      <c r="G150" s="20"/>
      <c r="H150" s="16"/>
      <c r="I150" s="16"/>
      <c r="J150" s="16"/>
      <c r="K150" s="16"/>
      <c r="L150" s="16"/>
      <c r="M150" s="16"/>
      <c r="N150" s="16"/>
      <c r="O150" s="16"/>
      <c r="P150" s="16"/>
      <c r="Q150" s="16"/>
      <c r="R150" s="17">
        <f>H150+I150+J150+K150+L150+M150+N150+O150+P150+Q150</f>
        <v>0</v>
      </c>
      <c r="S150" s="13"/>
      <c r="T150" s="131"/>
      <c r="U150" s="13"/>
      <c r="V150" s="13"/>
      <c r="W150" s="13"/>
      <c r="X150" s="13"/>
    </row>
    <row r="151" spans="1:24">
      <c r="A151" s="131"/>
      <c r="B151" s="131"/>
      <c r="C151" s="131" t="s">
        <v>971</v>
      </c>
      <c r="D151" s="13"/>
      <c r="E151" s="157" t="s">
        <v>559</v>
      </c>
      <c r="F151" s="158"/>
      <c r="G151" s="158"/>
      <c r="H151" s="158"/>
      <c r="I151" s="158"/>
      <c r="J151" s="158"/>
      <c r="K151" s="158"/>
      <c r="L151" s="158"/>
      <c r="M151" s="158"/>
      <c r="N151" s="158"/>
      <c r="O151" s="158"/>
      <c r="P151" s="158"/>
      <c r="Q151" s="158"/>
      <c r="R151" s="159"/>
      <c r="S151" s="13"/>
      <c r="T151" s="131"/>
      <c r="U151" s="13"/>
      <c r="V151" s="13"/>
      <c r="W151" s="13"/>
      <c r="X151" s="13"/>
    </row>
    <row r="152" spans="1:24" hidden="1">
      <c r="A152" s="131"/>
      <c r="B152" s="131"/>
      <c r="C152" s="131" t="s">
        <v>974</v>
      </c>
      <c r="D152" s="131"/>
      <c r="E152" s="131"/>
      <c r="F152" s="131"/>
      <c r="G152" s="131"/>
      <c r="H152" s="131"/>
      <c r="I152" s="131"/>
      <c r="J152" s="131"/>
      <c r="K152" s="131"/>
      <c r="L152" s="131"/>
      <c r="M152" s="131"/>
      <c r="N152" s="131"/>
      <c r="O152" s="131"/>
      <c r="P152" s="131"/>
      <c r="Q152" s="131"/>
      <c r="R152" s="131"/>
      <c r="S152" s="131"/>
      <c r="T152" s="131" t="s">
        <v>975</v>
      </c>
      <c r="U152" s="13"/>
      <c r="V152" s="13"/>
      <c r="W152" s="13"/>
      <c r="X152" s="13"/>
    </row>
    <row r="153" spans="1:24" hidden="1">
      <c r="A153" s="13"/>
      <c r="B153" s="13"/>
      <c r="C153" s="13"/>
      <c r="D153" s="13"/>
      <c r="E153" s="13"/>
      <c r="F153" s="13"/>
      <c r="G153" s="13"/>
      <c r="H153" s="13"/>
      <c r="I153" s="13"/>
      <c r="J153" s="13"/>
      <c r="K153" s="13"/>
      <c r="L153" s="13"/>
      <c r="M153" s="13"/>
      <c r="N153" s="13"/>
      <c r="O153" s="13"/>
      <c r="P153" s="13"/>
      <c r="Q153" s="13"/>
      <c r="R153" s="13"/>
      <c r="S153" s="13"/>
      <c r="T153" s="13"/>
    </row>
    <row r="154" spans="1:24" hidden="1">
      <c r="A154" s="131"/>
      <c r="B154" s="131"/>
      <c r="C154" s="131" t="s">
        <v>274</v>
      </c>
      <c r="D154" s="131"/>
      <c r="E154" s="131"/>
      <c r="F154" s="131"/>
      <c r="G154" s="131"/>
      <c r="H154" s="131"/>
      <c r="I154" s="131"/>
      <c r="J154" s="131"/>
      <c r="K154" s="131"/>
      <c r="L154" s="131"/>
      <c r="M154" s="131"/>
      <c r="N154" s="131"/>
      <c r="O154" s="131"/>
      <c r="P154" s="131"/>
      <c r="Q154" s="131"/>
      <c r="R154" s="131"/>
      <c r="S154" s="131"/>
      <c r="T154" s="131"/>
      <c r="U154" s="13"/>
      <c r="V154" s="13"/>
      <c r="W154" s="13"/>
      <c r="X154" s="13"/>
    </row>
    <row r="155" spans="1:24" hidden="1">
      <c r="A155" s="131"/>
      <c r="B155" s="131"/>
      <c r="C155" s="131"/>
      <c r="D155" s="131"/>
      <c r="E155" s="131"/>
      <c r="F155" s="131"/>
      <c r="G155" s="131"/>
      <c r="H155" s="131"/>
      <c r="I155" s="131"/>
      <c r="J155" s="131"/>
      <c r="K155" s="131"/>
      <c r="L155" s="131"/>
      <c r="M155" s="131"/>
      <c r="N155" s="131"/>
      <c r="O155" s="131"/>
      <c r="P155" s="131"/>
      <c r="Q155" s="131"/>
      <c r="R155" s="131"/>
      <c r="S155" s="131"/>
      <c r="T155" s="131"/>
      <c r="U155" s="13"/>
      <c r="V155" s="13"/>
      <c r="W155" s="13"/>
      <c r="X155" s="13"/>
    </row>
    <row r="156" spans="1:24" hidden="1">
      <c r="A156" s="131"/>
      <c r="B156" s="131"/>
      <c r="C156" s="131"/>
      <c r="D156" s="131" t="s">
        <v>328</v>
      </c>
      <c r="E156" s="131"/>
      <c r="F156" s="131"/>
      <c r="G156" s="131"/>
      <c r="H156" s="131" t="s">
        <v>234</v>
      </c>
      <c r="I156" s="131" t="s">
        <v>235</v>
      </c>
      <c r="J156" s="131" t="s">
        <v>236</v>
      </c>
      <c r="K156" s="131" t="s">
        <v>237</v>
      </c>
      <c r="L156" s="131" t="s">
        <v>238</v>
      </c>
      <c r="M156" s="131" t="s">
        <v>239</v>
      </c>
      <c r="N156" s="131" t="s">
        <v>240</v>
      </c>
      <c r="O156" s="131" t="s">
        <v>241</v>
      </c>
      <c r="P156" s="131" t="s">
        <v>243</v>
      </c>
      <c r="Q156" s="131" t="s">
        <v>244</v>
      </c>
      <c r="R156" s="131" t="s">
        <v>245</v>
      </c>
      <c r="S156" s="131"/>
      <c r="T156" s="131"/>
      <c r="U156" s="13"/>
      <c r="V156" s="13"/>
      <c r="W156" s="13"/>
      <c r="X156" s="13"/>
    </row>
    <row r="157" spans="1:24" hidden="1">
      <c r="A157" s="131"/>
      <c r="B157" s="131"/>
      <c r="C157" s="131" t="s">
        <v>972</v>
      </c>
      <c r="D157" s="131" t="s">
        <v>284</v>
      </c>
      <c r="E157" s="131" t="s">
        <v>976</v>
      </c>
      <c r="F157" s="131" t="s">
        <v>976</v>
      </c>
      <c r="G157" s="131" t="s">
        <v>976</v>
      </c>
      <c r="H157" s="131"/>
      <c r="I157" s="131"/>
      <c r="J157" s="131"/>
      <c r="K157" s="131"/>
      <c r="L157" s="131"/>
      <c r="M157" s="131"/>
      <c r="N157" s="131"/>
      <c r="O157" s="131"/>
      <c r="P157" s="131"/>
      <c r="Q157" s="131"/>
      <c r="R157" s="131"/>
      <c r="S157" s="131" t="s">
        <v>971</v>
      </c>
      <c r="T157" s="131" t="s">
        <v>973</v>
      </c>
      <c r="U157" s="13"/>
      <c r="V157" s="13"/>
      <c r="W157" s="13"/>
      <c r="X157" s="13"/>
    </row>
    <row r="158" spans="1:24" hidden="1">
      <c r="A158" s="131"/>
      <c r="B158" s="131"/>
      <c r="C158" s="131" t="s">
        <v>268</v>
      </c>
      <c r="D158" s="13"/>
      <c r="E158" s="13"/>
      <c r="F158" s="13"/>
      <c r="G158" s="18" t="s">
        <v>267</v>
      </c>
      <c r="H158" s="19" t="s">
        <v>799</v>
      </c>
      <c r="I158" s="19" t="s">
        <v>799</v>
      </c>
      <c r="J158" s="19" t="s">
        <v>799</v>
      </c>
      <c r="K158" s="19" t="s">
        <v>799</v>
      </c>
      <c r="L158" s="19" t="s">
        <v>799</v>
      </c>
      <c r="M158" s="19" t="s">
        <v>799</v>
      </c>
      <c r="N158" s="19" t="s">
        <v>799</v>
      </c>
      <c r="O158" s="19" t="s">
        <v>799</v>
      </c>
      <c r="P158" s="19" t="s">
        <v>799</v>
      </c>
      <c r="Q158" s="19" t="s">
        <v>799</v>
      </c>
      <c r="R158" s="19" t="s">
        <v>799</v>
      </c>
      <c r="S158" s="13"/>
      <c r="T158" s="131"/>
      <c r="U158" s="13"/>
      <c r="V158" s="13"/>
      <c r="W158" s="13"/>
      <c r="X158" s="13"/>
    </row>
    <row r="159" spans="1:24" ht="60" hidden="1">
      <c r="A159" s="131"/>
      <c r="B159" s="131"/>
      <c r="C159" s="131" t="s">
        <v>266</v>
      </c>
      <c r="D159" s="13"/>
      <c r="E159" s="13"/>
      <c r="F159" s="13"/>
      <c r="G159" s="18" t="s">
        <v>265</v>
      </c>
      <c r="H159" s="19" t="s">
        <v>796</v>
      </c>
      <c r="I159" s="19" t="s">
        <v>796</v>
      </c>
      <c r="J159" s="19" t="s">
        <v>796</v>
      </c>
      <c r="K159" s="19" t="s">
        <v>796</v>
      </c>
      <c r="L159" s="19" t="s">
        <v>796</v>
      </c>
      <c r="M159" s="19" t="s">
        <v>796</v>
      </c>
      <c r="N159" s="19" t="s">
        <v>796</v>
      </c>
      <c r="O159" s="19" t="s">
        <v>796</v>
      </c>
      <c r="P159" s="19" t="s">
        <v>796</v>
      </c>
      <c r="Q159" s="19" t="s">
        <v>796</v>
      </c>
      <c r="R159" s="19" t="s">
        <v>796</v>
      </c>
      <c r="S159" s="13"/>
      <c r="T159" s="131"/>
      <c r="U159" s="13"/>
      <c r="V159" s="13"/>
      <c r="W159" s="13"/>
      <c r="X159" s="13"/>
    </row>
    <row r="160" spans="1:24" hidden="1">
      <c r="A160" s="131"/>
      <c r="B160" s="131"/>
      <c r="C160" s="131" t="s">
        <v>971</v>
      </c>
      <c r="D160" s="13"/>
      <c r="E160" s="13"/>
      <c r="F160" s="13"/>
      <c r="G160" s="13"/>
      <c r="H160" s="13"/>
      <c r="I160" s="13"/>
      <c r="J160" s="13"/>
      <c r="K160" s="13"/>
      <c r="L160" s="13"/>
      <c r="M160" s="13"/>
      <c r="N160" s="13"/>
      <c r="O160" s="13"/>
      <c r="P160" s="13"/>
      <c r="Q160" s="13"/>
      <c r="R160" s="13"/>
      <c r="S160" s="13"/>
      <c r="T160" s="131"/>
      <c r="U160" s="13"/>
      <c r="V160" s="13"/>
      <c r="W160" s="13"/>
      <c r="X160" s="13"/>
    </row>
    <row r="161" spans="1:24">
      <c r="A161" s="131" t="s">
        <v>23</v>
      </c>
      <c r="B161" s="131"/>
      <c r="C161" s="131"/>
      <c r="D161" s="20"/>
      <c r="E161" s="154"/>
      <c r="F161" s="14" t="s">
        <v>1139</v>
      </c>
      <c r="G161" s="14" t="s">
        <v>1142</v>
      </c>
      <c r="H161" s="17">
        <f>H118+H119+H120+H123+H124+H128+H129+H130+H133+H134+H135+H136+H137+H138+H139</f>
        <v>0</v>
      </c>
      <c r="I161" s="17">
        <f t="shared" ref="I161:P161" si="15">I118+I119+I120+I123+I124+I128+I129+I130+I133+I134+I135+I136+I137+I138+I139</f>
        <v>0</v>
      </c>
      <c r="J161" s="17">
        <f t="shared" si="15"/>
        <v>0</v>
      </c>
      <c r="K161" s="17">
        <f t="shared" si="15"/>
        <v>0</v>
      </c>
      <c r="L161" s="17">
        <f t="shared" si="15"/>
        <v>0</v>
      </c>
      <c r="M161" s="17">
        <f t="shared" si="15"/>
        <v>0</v>
      </c>
      <c r="N161" s="17">
        <f t="shared" si="15"/>
        <v>0</v>
      </c>
      <c r="O161" s="17">
        <f>O118+O119+O120+O123+O124+O128+O129+O130+O133+O134+O135+O136+O137+O138+O139</f>
        <v>0</v>
      </c>
      <c r="P161" s="17">
        <f t="shared" si="15"/>
        <v>0</v>
      </c>
      <c r="Q161" s="17">
        <f>Q118+Q119+Q120+Q123+Q124+Q128+Q129+Q130+Q133+Q134+Q135+Q136+Q137+Q138+Q139</f>
        <v>0</v>
      </c>
      <c r="R161" s="17">
        <f>R118+R119+R120+R123+R124+R128+R129+R130+R133+R134+R135+R136+R137+R138+R139</f>
        <v>0</v>
      </c>
      <c r="S161" s="13"/>
      <c r="T161" s="131"/>
      <c r="U161" s="13"/>
      <c r="V161" s="13"/>
      <c r="W161" s="13"/>
      <c r="X161" s="13"/>
    </row>
    <row r="162" spans="1:24">
      <c r="A162" s="131" t="s">
        <v>24</v>
      </c>
      <c r="B162" s="131"/>
      <c r="C162" s="131"/>
      <c r="D162" s="20"/>
      <c r="E162" s="155"/>
      <c r="F162" s="14" t="s">
        <v>1140</v>
      </c>
      <c r="G162" s="14" t="s">
        <v>1143</v>
      </c>
      <c r="H162" s="17">
        <f t="shared" ref="H162:R162" si="16">H161-H101</f>
        <v>0</v>
      </c>
      <c r="I162" s="17">
        <f t="shared" si="16"/>
        <v>0</v>
      </c>
      <c r="J162" s="17">
        <f t="shared" si="16"/>
        <v>0</v>
      </c>
      <c r="K162" s="17">
        <f t="shared" si="16"/>
        <v>0</v>
      </c>
      <c r="L162" s="17">
        <f t="shared" si="16"/>
        <v>0</v>
      </c>
      <c r="M162" s="17">
        <f t="shared" si="16"/>
        <v>0</v>
      </c>
      <c r="N162" s="17">
        <f t="shared" si="16"/>
        <v>0</v>
      </c>
      <c r="O162" s="17">
        <f t="shared" si="16"/>
        <v>0</v>
      </c>
      <c r="P162" s="17">
        <f t="shared" si="16"/>
        <v>0</v>
      </c>
      <c r="Q162" s="17">
        <f t="shared" si="16"/>
        <v>0</v>
      </c>
      <c r="R162" s="17">
        <f t="shared" si="16"/>
        <v>0</v>
      </c>
      <c r="S162" s="13"/>
      <c r="T162" s="131"/>
      <c r="U162" s="13"/>
      <c r="V162" s="13"/>
      <c r="W162" s="13"/>
      <c r="X162" s="13"/>
    </row>
    <row r="163" spans="1:24" ht="30">
      <c r="A163" s="131" t="s">
        <v>25</v>
      </c>
      <c r="B163" s="131"/>
      <c r="C163" s="131"/>
      <c r="D163" s="20"/>
      <c r="E163" s="155"/>
      <c r="F163" s="14" t="s">
        <v>1141</v>
      </c>
      <c r="G163" s="14" t="s">
        <v>1165</v>
      </c>
      <c r="H163" s="61">
        <f t="shared" ref="H163:R163" si="17">ROUND((IF(H101&gt;0,H162/H101,0)),4)</f>
        <v>0</v>
      </c>
      <c r="I163" s="61">
        <f t="shared" si="17"/>
        <v>0</v>
      </c>
      <c r="J163" s="61">
        <f t="shared" si="17"/>
        <v>0</v>
      </c>
      <c r="K163" s="61">
        <f t="shared" si="17"/>
        <v>0</v>
      </c>
      <c r="L163" s="61">
        <f t="shared" si="17"/>
        <v>0</v>
      </c>
      <c r="M163" s="61">
        <f t="shared" si="17"/>
        <v>0</v>
      </c>
      <c r="N163" s="61">
        <f t="shared" si="17"/>
        <v>0</v>
      </c>
      <c r="O163" s="61">
        <f t="shared" si="17"/>
        <v>0</v>
      </c>
      <c r="P163" s="61">
        <f t="shared" si="17"/>
        <v>0</v>
      </c>
      <c r="Q163" s="61">
        <f t="shared" si="17"/>
        <v>0</v>
      </c>
      <c r="R163" s="61">
        <f t="shared" si="17"/>
        <v>0</v>
      </c>
      <c r="S163" s="13"/>
      <c r="T163" s="131"/>
      <c r="U163" s="13"/>
      <c r="V163" s="13"/>
      <c r="W163" s="13"/>
      <c r="X163" s="13"/>
    </row>
    <row r="164" spans="1:24">
      <c r="A164" s="131" t="s">
        <v>26</v>
      </c>
      <c r="B164" s="131"/>
      <c r="C164" s="131"/>
      <c r="D164" s="20"/>
      <c r="E164" s="155"/>
      <c r="F164" s="14" t="s">
        <v>1144</v>
      </c>
      <c r="G164" s="14" t="s">
        <v>1166</v>
      </c>
      <c r="H164" s="17">
        <f>H162</f>
        <v>0</v>
      </c>
      <c r="I164" s="17">
        <f t="shared" ref="I164:Q164" si="18">H164+I162</f>
        <v>0</v>
      </c>
      <c r="J164" s="17">
        <f t="shared" si="18"/>
        <v>0</v>
      </c>
      <c r="K164" s="17">
        <f t="shared" si="18"/>
        <v>0</v>
      </c>
      <c r="L164" s="17">
        <f t="shared" si="18"/>
        <v>0</v>
      </c>
      <c r="M164" s="17">
        <f t="shared" si="18"/>
        <v>0</v>
      </c>
      <c r="N164" s="17">
        <f t="shared" si="18"/>
        <v>0</v>
      </c>
      <c r="O164" s="17">
        <f t="shared" si="18"/>
        <v>0</v>
      </c>
      <c r="P164" s="17">
        <f t="shared" si="18"/>
        <v>0</v>
      </c>
      <c r="Q164" s="17">
        <f t="shared" si="18"/>
        <v>0</v>
      </c>
      <c r="R164" s="17">
        <f>Q164</f>
        <v>0</v>
      </c>
      <c r="S164" s="13"/>
      <c r="T164" s="131"/>
      <c r="U164" s="13"/>
      <c r="V164" s="13"/>
      <c r="W164" s="13"/>
      <c r="X164" s="13"/>
    </row>
    <row r="165" spans="1:24" ht="45">
      <c r="A165" s="131" t="s">
        <v>27</v>
      </c>
      <c r="B165" s="131"/>
      <c r="C165" s="131"/>
      <c r="D165" s="20"/>
      <c r="E165" s="156"/>
      <c r="F165" s="14" t="s">
        <v>1145</v>
      </c>
      <c r="G165" s="14" t="s">
        <v>1167</v>
      </c>
      <c r="H165" s="61">
        <f t="shared" ref="H165:R165" si="19">ROUND((IF(H102&gt;0,H164/H102,0)),4)</f>
        <v>0</v>
      </c>
      <c r="I165" s="61">
        <f t="shared" si="19"/>
        <v>0</v>
      </c>
      <c r="J165" s="61">
        <f t="shared" si="19"/>
        <v>0</v>
      </c>
      <c r="K165" s="61">
        <f t="shared" si="19"/>
        <v>0</v>
      </c>
      <c r="L165" s="61">
        <f t="shared" si="19"/>
        <v>0</v>
      </c>
      <c r="M165" s="61">
        <f t="shared" si="19"/>
        <v>0</v>
      </c>
      <c r="N165" s="61">
        <f t="shared" si="19"/>
        <v>0</v>
      </c>
      <c r="O165" s="61">
        <f t="shared" si="19"/>
        <v>0</v>
      </c>
      <c r="P165" s="61">
        <f t="shared" si="19"/>
        <v>0</v>
      </c>
      <c r="Q165" s="61">
        <f t="shared" si="19"/>
        <v>0</v>
      </c>
      <c r="R165" s="61">
        <f t="shared" si="19"/>
        <v>0</v>
      </c>
      <c r="S165" s="13"/>
      <c r="T165" s="131"/>
      <c r="U165" s="13"/>
      <c r="V165" s="13"/>
      <c r="W165" s="13"/>
      <c r="X165" s="13"/>
    </row>
    <row r="166" spans="1:24">
      <c r="A166" s="131"/>
      <c r="B166" s="131"/>
      <c r="C166" s="131"/>
      <c r="D166" s="20"/>
      <c r="E166" s="157" t="s">
        <v>261</v>
      </c>
      <c r="F166" s="158"/>
      <c r="G166" s="158"/>
      <c r="H166" s="158"/>
      <c r="I166" s="158"/>
      <c r="J166" s="158"/>
      <c r="K166" s="158"/>
      <c r="L166" s="158"/>
      <c r="M166" s="158"/>
      <c r="N166" s="158"/>
      <c r="O166" s="158"/>
      <c r="P166" s="158"/>
      <c r="Q166" s="158"/>
      <c r="R166" s="159"/>
      <c r="S166" s="13"/>
      <c r="T166" s="131"/>
      <c r="U166" s="13"/>
      <c r="V166" s="13"/>
      <c r="W166" s="13"/>
      <c r="X166" s="13"/>
    </row>
    <row r="167" spans="1:24">
      <c r="A167" s="131"/>
      <c r="B167" s="131"/>
      <c r="C167" s="131" t="s">
        <v>971</v>
      </c>
      <c r="D167" s="13"/>
      <c r="E167" s="13"/>
      <c r="F167" s="13"/>
      <c r="G167" s="13"/>
      <c r="H167" s="13"/>
      <c r="I167" s="13"/>
      <c r="J167" s="13"/>
      <c r="K167" s="13"/>
      <c r="L167" s="13"/>
      <c r="M167" s="13"/>
      <c r="N167" s="13"/>
      <c r="O167" s="13"/>
      <c r="P167" s="13"/>
      <c r="Q167" s="13"/>
      <c r="R167" s="13"/>
      <c r="S167" s="13"/>
      <c r="T167" s="131"/>
      <c r="U167" s="13"/>
      <c r="V167" s="13"/>
      <c r="W167" s="13"/>
      <c r="X167" s="13"/>
    </row>
    <row r="168" spans="1:24">
      <c r="A168" s="131"/>
      <c r="B168" s="131"/>
      <c r="C168" s="131" t="s">
        <v>974</v>
      </c>
      <c r="D168" s="131"/>
      <c r="E168" s="131"/>
      <c r="F168" s="131"/>
      <c r="G168" s="131"/>
      <c r="H168" s="131"/>
      <c r="I168" s="131"/>
      <c r="J168" s="131"/>
      <c r="K168" s="131"/>
      <c r="L168" s="131"/>
      <c r="M168" s="131"/>
      <c r="N168" s="131"/>
      <c r="O168" s="131"/>
      <c r="P168" s="131"/>
      <c r="Q168" s="131"/>
      <c r="R168" s="131"/>
      <c r="S168" s="131"/>
      <c r="T168" s="131" t="s">
        <v>975</v>
      </c>
      <c r="U168" s="13"/>
      <c r="V168" s="13"/>
      <c r="W168" s="13"/>
      <c r="X168" s="13"/>
    </row>
    <row r="169" spans="1:24" hidden="1">
      <c r="A169" s="13"/>
      <c r="B169" s="13"/>
      <c r="C169" s="13"/>
      <c r="D169" s="13"/>
      <c r="E169" s="13"/>
      <c r="F169" s="13"/>
      <c r="G169" s="13"/>
      <c r="H169" s="13"/>
      <c r="I169" s="13"/>
      <c r="J169" s="13"/>
      <c r="K169" s="13"/>
      <c r="L169" s="13"/>
      <c r="M169" s="13"/>
      <c r="N169" s="13"/>
      <c r="O169" s="13"/>
      <c r="P169" s="13"/>
      <c r="Q169" s="13"/>
      <c r="R169" s="13"/>
      <c r="S169" s="13"/>
      <c r="T169" s="13"/>
    </row>
    <row r="170" spans="1:24" hidden="1">
      <c r="A170" s="13"/>
      <c r="B170" s="13"/>
      <c r="C170" s="13"/>
      <c r="D170" s="13"/>
      <c r="E170" s="13"/>
      <c r="F170" s="13"/>
      <c r="G170" s="13"/>
      <c r="H170" s="13"/>
      <c r="I170" s="13"/>
      <c r="J170" s="13"/>
      <c r="K170" s="13"/>
      <c r="L170" s="13"/>
      <c r="M170" s="13"/>
      <c r="N170" s="13"/>
      <c r="O170" s="13"/>
      <c r="P170" s="13"/>
      <c r="Q170" s="13"/>
      <c r="R170" s="13"/>
      <c r="S170" s="13"/>
      <c r="T170" s="13"/>
    </row>
    <row r="171" spans="1:24" hidden="1"/>
    <row r="172" spans="1:24" hidden="1">
      <c r="A172" s="131"/>
      <c r="B172" s="131"/>
      <c r="C172" s="131" t="s">
        <v>260</v>
      </c>
      <c r="D172" s="131"/>
      <c r="E172" s="131"/>
      <c r="F172" s="131"/>
      <c r="G172" s="131"/>
      <c r="H172" s="131"/>
      <c r="I172" s="131"/>
      <c r="J172" s="131"/>
      <c r="K172" s="131"/>
      <c r="L172" s="131"/>
      <c r="M172" s="131"/>
      <c r="N172" s="131"/>
      <c r="O172" s="131"/>
      <c r="P172" s="131"/>
      <c r="Q172" s="131"/>
      <c r="R172" s="131"/>
      <c r="S172" s="131"/>
      <c r="T172" s="131"/>
    </row>
    <row r="173" spans="1:24" hidden="1">
      <c r="A173" s="131"/>
      <c r="B173" s="131"/>
      <c r="C173" s="131"/>
      <c r="D173" s="131"/>
      <c r="E173" s="131"/>
      <c r="F173" s="131"/>
      <c r="G173" s="131"/>
      <c r="H173" s="131"/>
      <c r="I173" s="131"/>
      <c r="J173" s="131"/>
      <c r="K173" s="131"/>
      <c r="L173" s="131"/>
      <c r="M173" s="131"/>
      <c r="N173" s="131"/>
      <c r="O173" s="131"/>
      <c r="P173" s="131"/>
      <c r="Q173" s="131"/>
      <c r="R173" s="131"/>
      <c r="S173" s="131"/>
      <c r="T173" s="131"/>
    </row>
    <row r="174" spans="1:24" hidden="1">
      <c r="A174" s="131"/>
      <c r="B174" s="131"/>
      <c r="C174" s="131"/>
      <c r="D174" s="131" t="s">
        <v>328</v>
      </c>
      <c r="E174" s="131"/>
      <c r="F174" s="131"/>
      <c r="G174" s="131"/>
      <c r="H174" s="131" t="s">
        <v>234</v>
      </c>
      <c r="I174" s="131" t="s">
        <v>235</v>
      </c>
      <c r="J174" s="131" t="s">
        <v>236</v>
      </c>
      <c r="K174" s="131" t="s">
        <v>237</v>
      </c>
      <c r="L174" s="131" t="s">
        <v>238</v>
      </c>
      <c r="M174" s="131" t="s">
        <v>239</v>
      </c>
      <c r="N174" s="131" t="s">
        <v>240</v>
      </c>
      <c r="O174" s="131" t="s">
        <v>241</v>
      </c>
      <c r="P174" s="131" t="s">
        <v>243</v>
      </c>
      <c r="Q174" s="131" t="s">
        <v>244</v>
      </c>
      <c r="R174" s="131" t="s">
        <v>245</v>
      </c>
      <c r="S174" s="131"/>
      <c r="T174" s="131"/>
    </row>
    <row r="175" spans="1:24" hidden="1">
      <c r="A175" s="131"/>
      <c r="B175" s="131"/>
      <c r="C175" s="131" t="s">
        <v>972</v>
      </c>
      <c r="D175" s="131" t="s">
        <v>284</v>
      </c>
      <c r="E175" s="131" t="s">
        <v>976</v>
      </c>
      <c r="F175" s="131" t="s">
        <v>976</v>
      </c>
      <c r="G175" s="131" t="s">
        <v>976</v>
      </c>
      <c r="H175" s="131"/>
      <c r="I175" s="131"/>
      <c r="J175" s="131"/>
      <c r="K175" s="131"/>
      <c r="L175" s="131"/>
      <c r="M175" s="131"/>
      <c r="N175" s="131"/>
      <c r="O175" s="131"/>
      <c r="P175" s="131"/>
      <c r="Q175" s="131"/>
      <c r="R175" s="131"/>
      <c r="S175" s="131" t="s">
        <v>971</v>
      </c>
      <c r="T175" s="131" t="s">
        <v>973</v>
      </c>
    </row>
    <row r="176" spans="1:24" ht="60" hidden="1">
      <c r="A176" s="131"/>
      <c r="B176" s="131"/>
      <c r="C176" s="131" t="s">
        <v>266</v>
      </c>
      <c r="D176" s="13"/>
      <c r="E176" s="13"/>
      <c r="F176" s="13"/>
      <c r="G176" s="18" t="s">
        <v>265</v>
      </c>
      <c r="H176" s="19" t="s">
        <v>796</v>
      </c>
      <c r="I176" s="19" t="s">
        <v>796</v>
      </c>
      <c r="J176" s="19" t="s">
        <v>796</v>
      </c>
      <c r="K176" s="19" t="s">
        <v>796</v>
      </c>
      <c r="L176" s="19" t="s">
        <v>796</v>
      </c>
      <c r="M176" s="19" t="s">
        <v>796</v>
      </c>
      <c r="N176" s="19" t="s">
        <v>796</v>
      </c>
      <c r="O176" s="19" t="s">
        <v>796</v>
      </c>
      <c r="P176" s="19" t="s">
        <v>796</v>
      </c>
      <c r="Q176" s="19" t="s">
        <v>796</v>
      </c>
      <c r="R176" s="19" t="s">
        <v>796</v>
      </c>
      <c r="S176" s="13"/>
      <c r="T176" s="131"/>
    </row>
    <row r="177" spans="1:20" hidden="1">
      <c r="A177" s="131"/>
      <c r="B177" s="131"/>
      <c r="C177" s="131" t="s">
        <v>268</v>
      </c>
      <c r="D177" s="13"/>
      <c r="E177" s="13"/>
      <c r="F177" s="13"/>
      <c r="G177" s="18" t="s">
        <v>267</v>
      </c>
      <c r="H177" s="19" t="s">
        <v>799</v>
      </c>
      <c r="I177" s="19" t="s">
        <v>799</v>
      </c>
      <c r="J177" s="19" t="s">
        <v>799</v>
      </c>
      <c r="K177" s="19" t="s">
        <v>799</v>
      </c>
      <c r="L177" s="19" t="s">
        <v>799</v>
      </c>
      <c r="M177" s="19" t="s">
        <v>799</v>
      </c>
      <c r="N177" s="19" t="s">
        <v>799</v>
      </c>
      <c r="O177" s="19" t="s">
        <v>799</v>
      </c>
      <c r="P177" s="19" t="s">
        <v>799</v>
      </c>
      <c r="Q177" s="19" t="s">
        <v>799</v>
      </c>
      <c r="R177" s="19" t="s">
        <v>799</v>
      </c>
      <c r="S177" s="13"/>
      <c r="T177" s="131"/>
    </row>
    <row r="178" spans="1:20" ht="15" customHeight="1">
      <c r="A178" s="131"/>
      <c r="B178" s="131"/>
      <c r="C178" s="131" t="s">
        <v>976</v>
      </c>
      <c r="D178" s="13"/>
      <c r="E178" s="157" t="s">
        <v>490</v>
      </c>
      <c r="F178" s="158"/>
      <c r="G178" s="158"/>
      <c r="H178" s="158"/>
      <c r="I178" s="158"/>
      <c r="J178" s="158"/>
      <c r="K178" s="158"/>
      <c r="L178" s="38"/>
      <c r="M178" s="38"/>
      <c r="N178" s="38"/>
      <c r="O178" s="38"/>
      <c r="P178" s="38"/>
      <c r="Q178" s="194" t="s">
        <v>492</v>
      </c>
      <c r="R178" s="150"/>
      <c r="T178" s="131"/>
    </row>
    <row r="179" spans="1:20" ht="15" customHeight="1">
      <c r="A179" s="131"/>
      <c r="B179" s="131"/>
      <c r="C179" s="131" t="s">
        <v>976</v>
      </c>
      <c r="D179" s="13"/>
      <c r="E179" s="151" t="s">
        <v>247</v>
      </c>
      <c r="F179" s="151"/>
      <c r="G179" s="151"/>
      <c r="H179" s="151"/>
      <c r="I179" s="151"/>
      <c r="J179" s="151"/>
      <c r="K179" s="151"/>
      <c r="L179" s="151"/>
      <c r="M179" s="151"/>
      <c r="N179" s="151"/>
      <c r="O179" s="151"/>
      <c r="P179" s="151"/>
      <c r="Q179" s="151"/>
      <c r="R179" s="151"/>
      <c r="T179" s="131"/>
    </row>
    <row r="180" spans="1:20" ht="45">
      <c r="A180" s="131"/>
      <c r="B180" s="131"/>
      <c r="C180" s="131" t="s">
        <v>976</v>
      </c>
      <c r="D180" s="13"/>
      <c r="E180" s="169" t="s">
        <v>1130</v>
      </c>
      <c r="F180" s="169"/>
      <c r="G180" s="169"/>
      <c r="H180" s="22" t="s">
        <v>1013</v>
      </c>
      <c r="I180" s="22" t="s">
        <v>1014</v>
      </c>
      <c r="J180" s="22" t="s">
        <v>1015</v>
      </c>
      <c r="K180" s="22" t="s">
        <v>1016</v>
      </c>
      <c r="L180" s="22" t="s">
        <v>253</v>
      </c>
      <c r="M180" s="22" t="s">
        <v>1018</v>
      </c>
      <c r="N180" s="22" t="s">
        <v>254</v>
      </c>
      <c r="O180" s="22" t="s">
        <v>1020</v>
      </c>
      <c r="P180" s="22" t="s">
        <v>255</v>
      </c>
      <c r="Q180" s="22" t="s">
        <v>1022</v>
      </c>
      <c r="R180" s="22" t="s">
        <v>1023</v>
      </c>
      <c r="T180" s="131"/>
    </row>
    <row r="181" spans="1:20">
      <c r="A181" s="131"/>
      <c r="B181" s="131"/>
      <c r="C181" s="131" t="s">
        <v>971</v>
      </c>
      <c r="D181" s="13"/>
      <c r="E181" s="13"/>
      <c r="T181" s="131"/>
    </row>
    <row r="182" spans="1:20">
      <c r="A182" s="131" t="s">
        <v>258</v>
      </c>
      <c r="B182" s="131"/>
      <c r="C182" s="131"/>
      <c r="D182" s="20"/>
      <c r="E182" s="157" t="s">
        <v>264</v>
      </c>
      <c r="F182" s="158"/>
      <c r="G182" s="159"/>
      <c r="H182" s="16"/>
      <c r="I182" s="16"/>
      <c r="J182" s="16"/>
      <c r="K182" s="16"/>
      <c r="L182" s="16"/>
      <c r="M182" s="16"/>
      <c r="N182" s="16"/>
      <c r="O182" s="16"/>
      <c r="P182" s="16"/>
      <c r="Q182" s="16"/>
      <c r="R182" s="17">
        <f>H182+I182+J182+K182+L182+M182+N182+O182+P182+Q182</f>
        <v>0</v>
      </c>
      <c r="T182" s="131"/>
    </row>
    <row r="183" spans="1:20" ht="30" customHeight="1">
      <c r="A183" s="131" t="s">
        <v>259</v>
      </c>
      <c r="B183" s="131"/>
      <c r="C183" s="131"/>
      <c r="D183" s="20"/>
      <c r="E183" s="157" t="s">
        <v>252</v>
      </c>
      <c r="F183" s="158"/>
      <c r="G183" s="159"/>
      <c r="H183" s="60"/>
      <c r="I183" s="60"/>
      <c r="J183" s="60"/>
      <c r="K183" s="60"/>
      <c r="L183" s="60"/>
      <c r="M183" s="60"/>
      <c r="N183" s="60"/>
      <c r="O183" s="60"/>
      <c r="P183" s="60"/>
      <c r="Q183" s="60"/>
      <c r="R183" s="61">
        <f>H183+I183+J183+K183+L183+M183+N183+O183+P183+Q183</f>
        <v>0</v>
      </c>
      <c r="T183" s="131"/>
    </row>
    <row r="184" spans="1:20" ht="78" customHeight="1">
      <c r="A184" s="131"/>
      <c r="B184" s="131"/>
      <c r="C184" s="131"/>
      <c r="D184" s="20"/>
      <c r="E184" s="152" t="s">
        <v>357</v>
      </c>
      <c r="F184" s="195"/>
      <c r="G184" s="195"/>
      <c r="H184" s="195"/>
      <c r="I184" s="195"/>
      <c r="J184" s="195"/>
      <c r="K184" s="195"/>
      <c r="L184" s="195"/>
      <c r="M184" s="195"/>
      <c r="N184" s="195"/>
      <c r="O184" s="195"/>
      <c r="P184" s="195"/>
      <c r="Q184" s="195"/>
      <c r="R184" s="153"/>
      <c r="T184" s="131"/>
    </row>
    <row r="185" spans="1:20">
      <c r="A185" s="131"/>
      <c r="B185" s="131"/>
      <c r="C185" s="131" t="s">
        <v>971</v>
      </c>
      <c r="D185" s="13"/>
      <c r="E185" s="13"/>
      <c r="T185" s="131"/>
    </row>
    <row r="186" spans="1:20">
      <c r="A186" s="131"/>
      <c r="B186" s="131"/>
      <c r="C186" s="131" t="s">
        <v>974</v>
      </c>
      <c r="D186" s="131"/>
      <c r="E186" s="131"/>
      <c r="F186" s="131"/>
      <c r="G186" s="131"/>
      <c r="H186" s="131"/>
      <c r="I186" s="131"/>
      <c r="J186" s="131"/>
      <c r="K186" s="131"/>
      <c r="L186" s="131"/>
      <c r="M186" s="131"/>
      <c r="N186" s="131"/>
      <c r="O186" s="131"/>
      <c r="P186" s="131"/>
      <c r="Q186" s="131"/>
      <c r="R186" s="131"/>
      <c r="S186" s="131"/>
      <c r="T186" s="131" t="s">
        <v>975</v>
      </c>
    </row>
  </sheetData>
  <sheetProtection password="A44A" sheet="1" objects="1" scenarios="1"/>
  <mergeCells count="61">
    <mergeCell ref="E116:G116"/>
    <mergeCell ref="E130:E132"/>
    <mergeCell ref="Q178:R178"/>
    <mergeCell ref="F134:G134"/>
    <mergeCell ref="F137:G137"/>
    <mergeCell ref="E161:E165"/>
    <mergeCell ref="F135:G135"/>
    <mergeCell ref="F133:G133"/>
    <mergeCell ref="F136:G136"/>
    <mergeCell ref="F138:G138"/>
    <mergeCell ref="E166:R166"/>
    <mergeCell ref="E124:E127"/>
    <mergeCell ref="F123:G123"/>
    <mergeCell ref="E184:R184"/>
    <mergeCell ref="F128:G128"/>
    <mergeCell ref="F129:G129"/>
    <mergeCell ref="F130:G130"/>
    <mergeCell ref="E183:G183"/>
    <mergeCell ref="E182:G182"/>
    <mergeCell ref="E178:K178"/>
    <mergeCell ref="E180:G180"/>
    <mergeCell ref="E179:R179"/>
    <mergeCell ref="E151:R151"/>
    <mergeCell ref="F139:G139"/>
    <mergeCell ref="H14:J14"/>
    <mergeCell ref="F31:G31"/>
    <mergeCell ref="F33:G33"/>
    <mergeCell ref="E14:G14"/>
    <mergeCell ref="F124:G124"/>
    <mergeCell ref="F118:G118"/>
    <mergeCell ref="F119:G119"/>
    <mergeCell ref="F74:G74"/>
    <mergeCell ref="F75:G75"/>
    <mergeCell ref="F73:G73"/>
    <mergeCell ref="E15:J15"/>
    <mergeCell ref="F38:G38"/>
    <mergeCell ref="E66:E69"/>
    <mergeCell ref="F66:G66"/>
    <mergeCell ref="E27:R27"/>
    <mergeCell ref="E28:R28"/>
    <mergeCell ref="D1:R1"/>
    <mergeCell ref="E10:J10"/>
    <mergeCell ref="E11:J11"/>
    <mergeCell ref="E13:G13"/>
    <mergeCell ref="H13:J13"/>
    <mergeCell ref="E29:G29"/>
    <mergeCell ref="E70:E72"/>
    <mergeCell ref="F70:G70"/>
    <mergeCell ref="E120:E122"/>
    <mergeCell ref="F78:G78"/>
    <mergeCell ref="F32:G32"/>
    <mergeCell ref="F76:G76"/>
    <mergeCell ref="E115:R115"/>
    <mergeCell ref="E114:R114"/>
    <mergeCell ref="E33:E37"/>
    <mergeCell ref="E38:E42"/>
    <mergeCell ref="F120:G120"/>
    <mergeCell ref="F79:G79"/>
    <mergeCell ref="E91:R91"/>
    <mergeCell ref="F77:G77"/>
    <mergeCell ref="E54:R54"/>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H79">
      <formula1>0</formula1>
      <formula2>99999999999999900</formula2>
    </dataValidation>
    <dataValidation type="decimal" allowBlank="1" showInputMessage="1" showErrorMessage="1" errorTitle="Input Error" error="Please enter a numeric value between 0 and 99999999999999999" sqref="I79">
      <formula1>0</formula1>
      <formula2>99999999999999900</formula2>
    </dataValidation>
    <dataValidation type="decimal" allowBlank="1" showInputMessage="1" showErrorMessage="1" errorTitle="Input Error" error="Please enter a numeric value between 0 and 99999999999999999" sqref="J79">
      <formula1>0</formula1>
      <formula2>99999999999999900</formula2>
    </dataValidation>
    <dataValidation type="decimal" allowBlank="1" showInputMessage="1" showErrorMessage="1" errorTitle="Input Error" error="Please enter a numeric value between 0 and 99999999999999999" sqref="K79">
      <formula1>0</formula1>
      <formula2>99999999999999900</formula2>
    </dataValidation>
    <dataValidation type="decimal" allowBlank="1" showInputMessage="1" showErrorMessage="1" errorTitle="Input Error" error="Please enter a numeric value between 0 and 99999999999999999" sqref="L79">
      <formula1>0</formula1>
      <formula2>99999999999999900</formula2>
    </dataValidation>
    <dataValidation type="decimal" allowBlank="1" showInputMessage="1" showErrorMessage="1" errorTitle="Input Error" error="Please enter a numeric value between 0 and 99999999999999999" sqref="M79">
      <formula1>0</formula1>
      <formula2>99999999999999900</formula2>
    </dataValidation>
    <dataValidation type="decimal" allowBlank="1" showInputMessage="1" showErrorMessage="1" errorTitle="Input Error" error="Please enter a numeric value between 0 and 99999999999999999" sqref="N79">
      <formula1>0</formula1>
      <formula2>99999999999999900</formula2>
    </dataValidation>
    <dataValidation type="decimal" allowBlank="1" showInputMessage="1" showErrorMessage="1" errorTitle="Input Error" error="Please enter a numeric value between 0 and 99999999999999999" sqref="O79">
      <formula1>0</formula1>
      <formula2>99999999999999900</formula2>
    </dataValidation>
    <dataValidation type="decimal" allowBlank="1" showInputMessage="1" showErrorMessage="1" errorTitle="Input Error" error="Please enter a numeric value between 0 and 99999999999999999" sqref="P79">
      <formula1>0</formula1>
      <formula2>99999999999999900</formula2>
    </dataValidation>
    <dataValidation type="decimal" allowBlank="1" showInputMessage="1" showErrorMessage="1" errorTitle="Input Error" error="Please enter a numeric value between 0 and 99999999999999999" sqref="Q79">
      <formula1>0</formula1>
      <formula2>99999999999999900</formula2>
    </dataValidation>
    <dataValidation type="decimal" allowBlank="1" showInputMessage="1" showErrorMessage="1" errorTitle="Input Error" error="Please enter a numeric value between 0 and 99999999999999999" sqref="R79">
      <formula1>0</formula1>
      <formula2>99999999999999900</formula2>
    </dataValidation>
    <dataValidation type="decimal" allowBlank="1" showInputMessage="1" showErrorMessage="1" errorTitle="Input Error" error="Please enter a numeric value between 0 and 99999999999999999" sqref="H90">
      <formula1>0</formula1>
      <formula2>99999999999999900</formula2>
    </dataValidation>
    <dataValidation type="decimal" allowBlank="1" showInputMessage="1" showErrorMessage="1" errorTitle="Input Error" error="Please enter a numeric value between 0 and 99999999999999999" sqref="I90">
      <formula1>0</formula1>
      <formula2>99999999999999900</formula2>
    </dataValidation>
    <dataValidation type="decimal" allowBlank="1" showInputMessage="1" showErrorMessage="1" errorTitle="Input Error" error="Please enter a numeric value between 0 and 99999999999999999" sqref="J90">
      <formula1>0</formula1>
      <formula2>99999999999999900</formula2>
    </dataValidation>
    <dataValidation type="decimal" allowBlank="1" showInputMessage="1" showErrorMessage="1" errorTitle="Input Error" error="Please enter a numeric value between 0 and 99999999999999999" sqref="K90">
      <formula1>0</formula1>
      <formula2>99999999999999900</formula2>
    </dataValidation>
    <dataValidation type="decimal" allowBlank="1" showInputMessage="1" showErrorMessage="1" errorTitle="Input Error" error="Please enter a numeric value between 0 and 99999999999999999" sqref="L90">
      <formula1>0</formula1>
      <formula2>99999999999999900</formula2>
    </dataValidation>
    <dataValidation type="decimal" allowBlank="1" showInputMessage="1" showErrorMessage="1" errorTitle="Input Error" error="Please enter a numeric value between 0 and 99999999999999999" sqref="M90">
      <formula1>0</formula1>
      <formula2>99999999999999900</formula2>
    </dataValidation>
    <dataValidation type="decimal" allowBlank="1" showInputMessage="1" showErrorMessage="1" errorTitle="Input Error" error="Please enter a numeric value between 0 and 99999999999999999" sqref="N90">
      <formula1>0</formula1>
      <formula2>99999999999999900</formula2>
    </dataValidation>
    <dataValidation type="decimal" allowBlank="1" showInputMessage="1" showErrorMessage="1" errorTitle="Input Error" error="Please enter a numeric value between 0 and 99999999999999999" sqref="O90">
      <formula1>0</formula1>
      <formula2>99999999999999900</formula2>
    </dataValidation>
    <dataValidation type="decimal" allowBlank="1" showInputMessage="1" showErrorMessage="1" errorTitle="Input Error" error="Please enter a numeric value between 0 and 99999999999999999" sqref="P90">
      <formula1>0</formula1>
      <formula2>99999999999999900</formula2>
    </dataValidation>
    <dataValidation type="decimal" allowBlank="1" showInputMessage="1" showErrorMessage="1" errorTitle="Input Error" error="Please enter a numeric value between 0 and 99999999999999999" sqref="Q90">
      <formula1>0</formula1>
      <formula2>99999999999999900</formula2>
    </dataValidation>
    <dataValidation type="decimal" allowBlank="1" showInputMessage="1" showErrorMessage="1" errorTitle="Input Error" error="Please enter a numeric value between 0 and 99999999999999999" sqref="R90">
      <formula1>0</formula1>
      <formula2>99999999999999900</formula2>
    </dataValidation>
    <dataValidation type="decimal" allowBlank="1" showInputMessage="1" showErrorMessage="1" errorTitle="Input Error" error="Please enter a numeric value between 0 and 99999999999999999" sqref="H101">
      <formula1>0</formula1>
      <formula2>99999999999999900</formula2>
    </dataValidation>
    <dataValidation type="decimal" allowBlank="1" showInputMessage="1" showErrorMessage="1" errorTitle="Input Error" error="Please enter a numeric value between 0 and 99999999999999999" sqref="I101">
      <formula1>0</formula1>
      <formula2>99999999999999900</formula2>
    </dataValidation>
    <dataValidation type="decimal" allowBlank="1" showInputMessage="1" showErrorMessage="1" errorTitle="Input Error" error="Please enter a numeric value between 0 and 99999999999999999" sqref="J101">
      <formula1>0</formula1>
      <formula2>99999999999999900</formula2>
    </dataValidation>
    <dataValidation type="decimal" allowBlank="1" showInputMessage="1" showErrorMessage="1" errorTitle="Input Error" error="Please enter a numeric value between 0 and 99999999999999999" sqref="K101">
      <formula1>0</formula1>
      <formula2>99999999999999900</formula2>
    </dataValidation>
    <dataValidation type="decimal" allowBlank="1" showInputMessage="1" showErrorMessage="1" errorTitle="Input Error" error="Please enter a numeric value between 0 and 99999999999999999" sqref="L101">
      <formula1>0</formula1>
      <formula2>99999999999999900</formula2>
    </dataValidation>
    <dataValidation type="decimal" allowBlank="1" showInputMessage="1" showErrorMessage="1" errorTitle="Input Error" error="Please enter a numeric value between 0 and 99999999999999999" sqref="M101">
      <formula1>0</formula1>
      <formula2>99999999999999900</formula2>
    </dataValidation>
    <dataValidation type="decimal" allowBlank="1" showInputMessage="1" showErrorMessage="1" errorTitle="Input Error" error="Please enter a numeric value between 0 and 99999999999999999" sqref="N101">
      <formula1>0</formula1>
      <formula2>99999999999999900</formula2>
    </dataValidation>
    <dataValidation type="decimal" allowBlank="1" showInputMessage="1" showErrorMessage="1" errorTitle="Input Error" error="Please enter a numeric value between 0 and 99999999999999999" sqref="O101">
      <formula1>0</formula1>
      <formula2>99999999999999900</formula2>
    </dataValidation>
    <dataValidation type="decimal" allowBlank="1" showInputMessage="1" showErrorMessage="1" errorTitle="Input Error" error="Please enter a numeric value between 0 and 99999999999999999" sqref="P101">
      <formula1>0</formula1>
      <formula2>99999999999999900</formula2>
    </dataValidation>
    <dataValidation type="decimal" allowBlank="1" showInputMessage="1" showErrorMessage="1" errorTitle="Input Error" error="Please enter a numeric value between 0 and 99999999999999999" sqref="Q101">
      <formula1>0</formula1>
      <formula2>99999999999999900</formula2>
    </dataValidation>
    <dataValidation type="decimal" allowBlank="1" showInputMessage="1" showErrorMessage="1" errorTitle="Input Error" error="Please enter a numeric value between 0 and 99999999999999999" sqref="R101">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38">
      <formula1>0</formula1>
      <formula2>99999999999999900</formula2>
    </dataValidation>
    <dataValidation type="decimal" allowBlank="1" showInputMessage="1" showErrorMessage="1" errorTitle="Input Error" error="Please enter a numeric value between 0 and 99999999999999999" sqref="I138">
      <formula1>0</formula1>
      <formula2>99999999999999900</formula2>
    </dataValidation>
    <dataValidation type="decimal" allowBlank="1" showInputMessage="1" showErrorMessage="1" errorTitle="Input Error" error="Please enter a numeric value between 0 and 99999999999999999" sqref="J138">
      <formula1>0</formula1>
      <formula2>99999999999999900</formula2>
    </dataValidation>
    <dataValidation type="decimal" allowBlank="1" showInputMessage="1" showErrorMessage="1" errorTitle="Input Error" error="Please enter a numeric value between 0 and 99999999999999999" sqref="K138">
      <formula1>0</formula1>
      <formula2>99999999999999900</formula2>
    </dataValidation>
    <dataValidation type="decimal" allowBlank="1" showInputMessage="1" showErrorMessage="1" errorTitle="Input Error" error="Please enter a numeric value between 0 and 99999999999999999" sqref="L138">
      <formula1>0</formula1>
      <formula2>99999999999999900</formula2>
    </dataValidation>
    <dataValidation type="decimal" allowBlank="1" showInputMessage="1" showErrorMessage="1" errorTitle="Input Error" error="Please enter a numeric value between 0 and 99999999999999999" sqref="M138">
      <formula1>0</formula1>
      <formula2>99999999999999900</formula2>
    </dataValidation>
    <dataValidation type="decimal" allowBlank="1" showInputMessage="1" showErrorMessage="1" errorTitle="Input Error" error="Please enter a numeric value between 0 and 99999999999999999" sqref="N138">
      <formula1>0</formula1>
      <formula2>99999999999999900</formula2>
    </dataValidation>
    <dataValidation type="decimal" allowBlank="1" showInputMessage="1" showErrorMessage="1" errorTitle="Input Error" error="Please enter a numeric value between 0 and 99999999999999999" sqref="O138">
      <formula1>0</formula1>
      <formula2>99999999999999900</formula2>
    </dataValidation>
    <dataValidation type="decimal" allowBlank="1" showInputMessage="1" showErrorMessage="1" errorTitle="Input Error" error="Please enter a numeric value between 0 and 99999999999999999" sqref="P138">
      <formula1>0</formula1>
      <formula2>99999999999999900</formula2>
    </dataValidation>
    <dataValidation type="decimal" allowBlank="1" showInputMessage="1" showErrorMessage="1" errorTitle="Input Error" error="Please enter a numeric value between 0 and 99999999999999999" sqref="Q138">
      <formula1>0</formula1>
      <formula2>99999999999999900</formula2>
    </dataValidation>
    <dataValidation type="decimal" allowBlank="1" showInputMessage="1" showErrorMessage="1" errorTitle="Input Error" error="Please enter a numeric value between 0 and 99999999999999999" sqref="R138">
      <formula1>0</formula1>
      <formula2>99999999999999900</formula2>
    </dataValidation>
    <dataValidation type="decimal" allowBlank="1" showInputMessage="1" showErrorMessage="1" errorTitle="Input Error" error="Please enter a numeric value between 0 and 99999999999999999" sqref="H139">
      <formula1>0</formula1>
      <formula2>99999999999999900</formula2>
    </dataValidation>
    <dataValidation type="decimal" allowBlank="1" showInputMessage="1" showErrorMessage="1" errorTitle="Input Error" error="Please enter a numeric value between 0 and 99999999999999999" sqref="I139">
      <formula1>0</formula1>
      <formula2>99999999999999900</formula2>
    </dataValidation>
    <dataValidation type="decimal" allowBlank="1" showInputMessage="1" showErrorMessage="1" errorTitle="Input Error" error="Please enter a numeric value between 0 and 99999999999999999" sqref="J139">
      <formula1>0</formula1>
      <formula2>99999999999999900</formula2>
    </dataValidation>
    <dataValidation type="decimal" allowBlank="1" showInputMessage="1" showErrorMessage="1" errorTitle="Input Error" error="Please enter a numeric value between 0 and 99999999999999999" sqref="K139">
      <formula1>0</formula1>
      <formula2>99999999999999900</formula2>
    </dataValidation>
    <dataValidation type="decimal" allowBlank="1" showInputMessage="1" showErrorMessage="1" errorTitle="Input Error" error="Please enter a numeric value between 0 and 99999999999999999" sqref="L139">
      <formula1>0</formula1>
      <formula2>99999999999999900</formula2>
    </dataValidation>
    <dataValidation type="decimal" allowBlank="1" showInputMessage="1" showErrorMessage="1" errorTitle="Input Error" error="Please enter a numeric value between 0 and 99999999999999999" sqref="M139">
      <formula1>0</formula1>
      <formula2>99999999999999900</formula2>
    </dataValidation>
    <dataValidation type="decimal" allowBlank="1" showInputMessage="1" showErrorMessage="1" errorTitle="Input Error" error="Please enter a numeric value between 0 and 99999999999999999" sqref="N139">
      <formula1>0</formula1>
      <formula2>99999999999999900</formula2>
    </dataValidation>
    <dataValidation type="decimal" allowBlank="1" showInputMessage="1" showErrorMessage="1" errorTitle="Input Error" error="Please enter a numeric value between 0 and 99999999999999999" sqref="O139">
      <formula1>0</formula1>
      <formula2>99999999999999900</formula2>
    </dataValidation>
    <dataValidation type="decimal" allowBlank="1" showInputMessage="1" showErrorMessage="1" errorTitle="Input Error" error="Please enter a numeric value between 0 and 99999999999999999" sqref="P139">
      <formula1>0</formula1>
      <formula2>99999999999999900</formula2>
    </dataValidation>
    <dataValidation type="decimal" allowBlank="1" showInputMessage="1" showErrorMessage="1" errorTitle="Input Error" error="Please enter a numeric value between 0 and 99999999999999999" sqref="Q139">
      <formula1>0</formula1>
      <formula2>99999999999999900</formula2>
    </dataValidation>
    <dataValidation type="decimal" allowBlank="1" showInputMessage="1" showErrorMessage="1" errorTitle="Input Error" error="Please enter a numeric value between 0 and 99999999999999999" sqref="R139">
      <formula1>0</formula1>
      <formula2>99999999999999900</formula2>
    </dataValidation>
    <dataValidation type="decimal" allowBlank="1" showInputMessage="1" showErrorMessage="1" errorTitle="Input Error" error="Please enter a numeric value between 0 and 99999999999999999" sqref="H150">
      <formula1>0</formula1>
      <formula2>99999999999999900</formula2>
    </dataValidation>
    <dataValidation type="decimal" allowBlank="1" showInputMessage="1" showErrorMessage="1" errorTitle="Input Error" error="Please enter a numeric value between 0 and 99999999999999999" sqref="I150">
      <formula1>0</formula1>
      <formula2>99999999999999900</formula2>
    </dataValidation>
    <dataValidation type="decimal" allowBlank="1" showInputMessage="1" showErrorMessage="1" errorTitle="Input Error" error="Please enter a numeric value between 0 and 99999999999999999" sqref="J150">
      <formula1>0</formula1>
      <formula2>99999999999999900</formula2>
    </dataValidation>
    <dataValidation type="decimal" allowBlank="1" showInputMessage="1" showErrorMessage="1" errorTitle="Input Error" error="Please enter a numeric value between 0 and 99999999999999999" sqref="K150">
      <formula1>0</formula1>
      <formula2>99999999999999900</formula2>
    </dataValidation>
    <dataValidation type="decimal" allowBlank="1" showInputMessage="1" showErrorMessage="1" errorTitle="Input Error" error="Please enter a numeric value between 0 and 99999999999999999" sqref="L150">
      <formula1>0</formula1>
      <formula2>99999999999999900</formula2>
    </dataValidation>
    <dataValidation type="decimal" allowBlank="1" showInputMessage="1" showErrorMessage="1" errorTitle="Input Error" error="Please enter a numeric value between 0 and 99999999999999999" sqref="M150">
      <formula1>0</formula1>
      <formula2>99999999999999900</formula2>
    </dataValidation>
    <dataValidation type="decimal" allowBlank="1" showInputMessage="1" showErrorMessage="1" errorTitle="Input Error" error="Please enter a numeric value between 0 and 99999999999999999" sqref="N150">
      <formula1>0</formula1>
      <formula2>99999999999999900</formula2>
    </dataValidation>
    <dataValidation type="decimal" allowBlank="1" showInputMessage="1" showErrorMessage="1" errorTitle="Input Error" error="Please enter a numeric value between 0 and 99999999999999999" sqref="O150">
      <formula1>0</formula1>
      <formula2>99999999999999900</formula2>
    </dataValidation>
    <dataValidation type="decimal" allowBlank="1" showInputMessage="1" showErrorMessage="1" errorTitle="Input Error" error="Please enter a numeric value between 0 and 99999999999999999" sqref="P150">
      <formula1>0</formula1>
      <formula2>99999999999999900</formula2>
    </dataValidation>
    <dataValidation type="decimal" allowBlank="1" showInputMessage="1" showErrorMessage="1" errorTitle="Input Error" error="Please enter a numeric value between 0 and 99999999999999999" sqref="Q150">
      <formula1>0</formula1>
      <formula2>99999999999999900</formula2>
    </dataValidation>
    <dataValidation type="decimal" allowBlank="1" showInputMessage="1" showErrorMessage="1" errorTitle="Input Error" error="Please enter a numeric value between 0 and 99999999999999999" sqref="R15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64">
      <formula1>0</formula1>
      <formula2>99999999999999900</formula2>
    </dataValidation>
    <dataValidation type="decimal" allowBlank="1" showInputMessage="1" showErrorMessage="1" errorTitle="Input Error" error="Please enter a numeric value between 0 and 99999999999999999" sqref="I164">
      <formula1>0</formula1>
      <formula2>99999999999999900</formula2>
    </dataValidation>
    <dataValidation type="decimal" allowBlank="1" showInputMessage="1" showErrorMessage="1" errorTitle="Input Error" error="Please enter a numeric value between 0 and 99999999999999999" sqref="J164">
      <formula1>0</formula1>
      <formula2>99999999999999900</formula2>
    </dataValidation>
    <dataValidation type="decimal" allowBlank="1" showInputMessage="1" showErrorMessage="1" errorTitle="Input Error" error="Please enter a numeric value between 0 and 99999999999999999" sqref="K164">
      <formula1>0</formula1>
      <formula2>99999999999999900</formula2>
    </dataValidation>
    <dataValidation type="decimal" allowBlank="1" showInputMessage="1" showErrorMessage="1" errorTitle="Input Error" error="Please enter a numeric value between 0 and 99999999999999999" sqref="L164">
      <formula1>0</formula1>
      <formula2>99999999999999900</formula2>
    </dataValidation>
    <dataValidation type="decimal" allowBlank="1" showInputMessage="1" showErrorMessage="1" errorTitle="Input Error" error="Please enter a numeric value between 0 and 99999999999999999" sqref="M164">
      <formula1>0</formula1>
      <formula2>99999999999999900</formula2>
    </dataValidation>
    <dataValidation type="decimal" allowBlank="1" showInputMessage="1" showErrorMessage="1" errorTitle="Input Error" error="Please enter a numeric value between 0 and 99999999999999999" sqref="N164">
      <formula1>0</formula1>
      <formula2>99999999999999900</formula2>
    </dataValidation>
    <dataValidation type="decimal" allowBlank="1" showInputMessage="1" showErrorMessage="1" errorTitle="Input Error" error="Please enter a numeric value between 0 and 99999999999999999" sqref="O164">
      <formula1>0</formula1>
      <formula2>99999999999999900</formula2>
    </dataValidation>
    <dataValidation type="decimal" allowBlank="1" showInputMessage="1" showErrorMessage="1" errorTitle="Input Error" error="Please enter a numeric value between 0 and 99999999999999999" sqref="P164">
      <formula1>0</formula1>
      <formula2>99999999999999900</formula2>
    </dataValidation>
    <dataValidation type="decimal" allowBlank="1" showInputMessage="1" showErrorMessage="1" errorTitle="Input Error" error="Please enter a numeric value between 0 and 99999999999999999" sqref="Q164">
      <formula1>0</formula1>
      <formula2>99999999999999900</formula2>
    </dataValidation>
    <dataValidation type="decimal" allowBlank="1" showInputMessage="1" showErrorMessage="1" errorTitle="Input Error" error="Please enter a numeric value between 0 and 99999999999999999" sqref="R164">
      <formula1>0</formula1>
      <formula2>99999999999999900</formula2>
    </dataValidation>
    <dataValidation type="decimal" allowBlank="1" showInputMessage="1" showErrorMessage="1" errorTitle="Input Error" error="Please enter a numeric value between 0 and 99999999999999999" sqref="H165">
      <formula1>0</formula1>
      <formula2>99999999999999900</formula2>
    </dataValidation>
    <dataValidation type="decimal" allowBlank="1" showInputMessage="1" showErrorMessage="1" errorTitle="Input Error" error="Please enter a numeric value between 0 and 99999999999999999" sqref="I165">
      <formula1>0</formula1>
      <formula2>99999999999999900</formula2>
    </dataValidation>
    <dataValidation type="decimal" allowBlank="1" showInputMessage="1" showErrorMessage="1" errorTitle="Input Error" error="Please enter a numeric value between 0 and 99999999999999999" sqref="J165">
      <formula1>0</formula1>
      <formula2>99999999999999900</formula2>
    </dataValidation>
    <dataValidation type="decimal" allowBlank="1" showInputMessage="1" showErrorMessage="1" errorTitle="Input Error" error="Please enter a numeric value between 0 and 99999999999999999" sqref="K165">
      <formula1>0</formula1>
      <formula2>99999999999999900</formula2>
    </dataValidation>
    <dataValidation type="decimal" allowBlank="1" showInputMessage="1" showErrorMessage="1" errorTitle="Input Error" error="Please enter a numeric value between 0 and 99999999999999999" sqref="L165">
      <formula1>0</formula1>
      <formula2>99999999999999900</formula2>
    </dataValidation>
    <dataValidation type="decimal" allowBlank="1" showInputMessage="1" showErrorMessage="1" errorTitle="Input Error" error="Please enter a numeric value between 0 and 99999999999999999" sqref="M165">
      <formula1>0</formula1>
      <formula2>99999999999999900</formula2>
    </dataValidation>
    <dataValidation type="decimal" allowBlank="1" showInputMessage="1" showErrorMessage="1" errorTitle="Input Error" error="Please enter a numeric value between 0 and 99999999999999999" sqref="N165">
      <formula1>0</formula1>
      <formula2>99999999999999900</formula2>
    </dataValidation>
    <dataValidation type="decimal" allowBlank="1" showInputMessage="1" showErrorMessage="1" errorTitle="Input Error" error="Please enter a numeric value between 0 and 99999999999999999" sqref="O165">
      <formula1>0</formula1>
      <formula2>99999999999999900</formula2>
    </dataValidation>
    <dataValidation type="decimal" allowBlank="1" showInputMessage="1" showErrorMessage="1" errorTitle="Input Error" error="Please enter a numeric value between 0 and 99999999999999999" sqref="P165">
      <formula1>0</formula1>
      <formula2>99999999999999900</formula2>
    </dataValidation>
    <dataValidation type="decimal" allowBlank="1" showInputMessage="1" showErrorMessage="1" errorTitle="Input Error" error="Please enter a numeric value between 0 and 99999999999999999" sqref="Q165">
      <formula1>0</formula1>
      <formula2>99999999999999900</formula2>
    </dataValidation>
    <dataValidation type="decimal" allowBlank="1" showInputMessage="1" showErrorMessage="1" errorTitle="Input Error" error="Please enter a numeric value between 0 and 99999999999999999" sqref="R165">
      <formula1>0</formula1>
      <formula2>99999999999999900</formula2>
    </dataValidation>
    <dataValidation type="decimal" allowBlank="1" showInputMessage="1" showErrorMessage="1" errorTitle="Input Error" error="Please enter a numeric value between 0 and 99999999999999999" sqref="H182">
      <formula1>0</formula1>
      <formula2>99999999999999900</formula2>
    </dataValidation>
    <dataValidation type="decimal" allowBlank="1" showInputMessage="1" showErrorMessage="1" errorTitle="Input Error" error="Please enter a numeric value between 0 and 99999999999999999" sqref="I182">
      <formula1>0</formula1>
      <formula2>99999999999999900</formula2>
    </dataValidation>
    <dataValidation type="decimal" allowBlank="1" showInputMessage="1" showErrorMessage="1" errorTitle="Input Error" error="Please enter a numeric value between 0 and 99999999999999999" sqref="J182">
      <formula1>0</formula1>
      <formula2>99999999999999900</formula2>
    </dataValidation>
    <dataValidation type="decimal" allowBlank="1" showInputMessage="1" showErrorMessage="1" errorTitle="Input Error" error="Please enter a numeric value between 0 and 99999999999999999" sqref="K182">
      <formula1>0</formula1>
      <formula2>99999999999999900</formula2>
    </dataValidation>
    <dataValidation type="decimal" allowBlank="1" showInputMessage="1" showErrorMessage="1" errorTitle="Input Error" error="Please enter a numeric value between 0 and 99999999999999999" sqref="L182">
      <formula1>0</formula1>
      <formula2>99999999999999900</formula2>
    </dataValidation>
    <dataValidation type="decimal" allowBlank="1" showInputMessage="1" showErrorMessage="1" errorTitle="Input Error" error="Please enter a numeric value between 0 and 99999999999999999" sqref="M182">
      <formula1>0</formula1>
      <formula2>99999999999999900</formula2>
    </dataValidation>
    <dataValidation type="decimal" allowBlank="1" showInputMessage="1" showErrorMessage="1" errorTitle="Input Error" error="Please enter a numeric value between 0 and 99999999999999999" sqref="N182">
      <formula1>0</formula1>
      <formula2>99999999999999900</formula2>
    </dataValidation>
    <dataValidation type="decimal" allowBlank="1" showInputMessage="1" showErrorMessage="1" errorTitle="Input Error" error="Please enter a numeric value between 0 and 99999999999999999" sqref="O182">
      <formula1>0</formula1>
      <formula2>99999999999999900</formula2>
    </dataValidation>
    <dataValidation type="decimal" allowBlank="1" showInputMessage="1" showErrorMessage="1" errorTitle="Input Error" error="Please enter a numeric value between 0 and 99999999999999999" sqref="P182">
      <formula1>0</formula1>
      <formula2>99999999999999900</formula2>
    </dataValidation>
    <dataValidation type="decimal" allowBlank="1" showInputMessage="1" showErrorMessage="1" errorTitle="Input Error" error="Please enter a numeric value between 0 and 99999999999999999" sqref="Q182">
      <formula1>0</formula1>
      <formula2>99999999999999900</formula2>
    </dataValidation>
    <dataValidation type="decimal" allowBlank="1" showInputMessage="1" showErrorMessage="1" errorTitle="Input Error" error="Please enter a numeric value between 0 and 99999999999999999" sqref="R182">
      <formula1>0</formula1>
      <formula2>99999999999999900</formula2>
    </dataValidation>
    <dataValidation type="decimal" allowBlank="1" showInputMessage="1" showErrorMessage="1" errorTitle="Input Error" error="Please enter a numeric value between 0 and 99999999999999999" sqref="H183">
      <formula1>0</formula1>
      <formula2>99999999999999900</formula2>
    </dataValidation>
    <dataValidation type="decimal" allowBlank="1" showInputMessage="1" showErrorMessage="1" errorTitle="Input Error" error="Please enter a numeric value between 0 and 99999999999999999" sqref="I183">
      <formula1>0</formula1>
      <formula2>99999999999999900</formula2>
    </dataValidation>
    <dataValidation type="decimal" allowBlank="1" showInputMessage="1" showErrorMessage="1" errorTitle="Input Error" error="Please enter a numeric value between 0 and 99999999999999999" sqref="J183">
      <formula1>0</formula1>
      <formula2>99999999999999900</formula2>
    </dataValidation>
    <dataValidation type="decimal" allowBlank="1" showInputMessage="1" showErrorMessage="1" errorTitle="Input Error" error="Please enter a numeric value between 0 and 99999999999999999" sqref="K183">
      <formula1>0</formula1>
      <formula2>99999999999999900</formula2>
    </dataValidation>
    <dataValidation type="decimal" allowBlank="1" showInputMessage="1" showErrorMessage="1" errorTitle="Input Error" error="Please enter a numeric value between 0 and 99999999999999999" sqref="L183">
      <formula1>0</formula1>
      <formula2>99999999999999900</formula2>
    </dataValidation>
    <dataValidation type="decimal" allowBlank="1" showInputMessage="1" showErrorMessage="1" errorTitle="Input Error" error="Please enter a numeric value between 0 and 99999999999999999" sqref="M183">
      <formula1>0</formula1>
      <formula2>99999999999999900</formula2>
    </dataValidation>
    <dataValidation type="decimal" allowBlank="1" showInputMessage="1" showErrorMessage="1" errorTitle="Input Error" error="Please enter a numeric value between 0 and 99999999999999999" sqref="N183">
      <formula1>0</formula1>
      <formula2>99999999999999900</formula2>
    </dataValidation>
    <dataValidation type="decimal" allowBlank="1" showInputMessage="1" showErrorMessage="1" errorTitle="Input Error" error="Please enter a numeric value between 0 and 99999999999999999" sqref="O183">
      <formula1>0</formula1>
      <formula2>99999999999999900</formula2>
    </dataValidation>
    <dataValidation type="decimal" allowBlank="1" showInputMessage="1" showErrorMessage="1" errorTitle="Input Error" error="Please enter a numeric value between 0 and 99999999999999999" sqref="P183">
      <formula1>0</formula1>
      <formula2>99999999999999900</formula2>
    </dataValidation>
    <dataValidation type="decimal" allowBlank="1" showInputMessage="1" showErrorMessage="1" errorTitle="Input Error" error="Please enter a numeric value between 0 and 99999999999999999" sqref="Q183">
      <formula1>0</formula1>
      <formula2>99999999999999900</formula2>
    </dataValidation>
    <dataValidation type="decimal" allowBlank="1" showInputMessage="1" showErrorMessage="1" errorTitle="Input Error" error="Please enter a numeric value between 0 and 99999999999999999" sqref="R183">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7.xml><?xml version="1.0" encoding="utf-8"?>
<worksheet xmlns="http://schemas.openxmlformats.org/spreadsheetml/2006/main" xmlns:r="http://schemas.openxmlformats.org/officeDocument/2006/relationships">
  <sheetPr codeName="Sheet16"/>
  <dimension ref="A1:Y184"/>
  <sheetViews>
    <sheetView windowProtection="1" showGridLines="0" topLeftCell="E1" workbookViewId="0">
      <selection sqref="A1:C1048576"/>
    </sheetView>
  </sheetViews>
  <sheetFormatPr defaultRowHeight="15"/>
  <cols>
    <col min="1" max="3" customWidth="true" hidden="true" width="9.140625" collapsed="true"/>
    <col min="4" max="4" customWidth="true" hidden="true" width="59.140625" collapsed="true"/>
    <col min="5" max="5" customWidth="true" width="5.5703125" collapsed="true"/>
    <col min="6" max="6" customWidth="true" width="4.5703125" collapsed="true"/>
    <col min="7" max="7" customWidth="true" width="22.140625" collapsed="true"/>
    <col min="8" max="8" customWidth="true" width="14.85546875" collapsed="true"/>
    <col min="9" max="9" customWidth="true" width="11.28515625" collapsed="true"/>
    <col min="10" max="10" customWidth="true" width="13.5703125" collapsed="true"/>
    <col min="12" max="12" customWidth="true" width="12.140625" collapsed="true"/>
    <col min="13" max="13" customWidth="true" width="14.5703125" collapsed="true"/>
    <col min="14" max="15" customWidth="true" width="13.7109375" collapsed="true"/>
    <col min="16" max="16" customWidth="true" width="15.0" collapsed="true"/>
    <col min="17" max="17" customWidth="true" width="11.85546875" collapsed="true"/>
    <col min="18" max="18" customWidth="true" width="12.28515625" collapsed="true"/>
  </cols>
  <sheetData>
    <row r="1" spans="1:18" ht="27.95" customHeight="1">
      <c r="A1" s="10" t="s">
        <v>553</v>
      </c>
      <c r="D1" s="148" t="s">
        <v>554</v>
      </c>
      <c r="E1" s="148"/>
      <c r="F1" s="148"/>
      <c r="G1" s="148"/>
      <c r="H1" s="148"/>
      <c r="I1" s="148"/>
      <c r="J1" s="148"/>
      <c r="K1" s="148"/>
      <c r="L1" s="148"/>
      <c r="M1" s="148"/>
      <c r="N1" s="148"/>
      <c r="O1" s="148"/>
      <c r="P1" s="148"/>
      <c r="Q1" s="148"/>
      <c r="R1" s="148"/>
    </row>
    <row r="3" spans="1:18">
      <c r="G3" s="21" t="s">
        <v>326</v>
      </c>
      <c r="H3" s="21" t="s">
        <v>324</v>
      </c>
      <c r="J3" s="21" t="s">
        <v>325</v>
      </c>
    </row>
    <row r="5" spans="1:18">
      <c r="H5" s="96" t="s">
        <v>1116</v>
      </c>
    </row>
    <row r="6" spans="1:18">
      <c r="A6" s="131"/>
      <c r="B6" s="131"/>
      <c r="C6" s="131" t="s">
        <v>317</v>
      </c>
      <c r="D6" s="131"/>
      <c r="E6" s="131"/>
      <c r="F6" s="131"/>
      <c r="G6" s="131"/>
      <c r="H6" s="131"/>
      <c r="I6" s="131"/>
      <c r="J6" s="131"/>
      <c r="K6" s="131"/>
      <c r="L6" s="131"/>
      <c r="M6" s="13"/>
    </row>
    <row r="7" spans="1:18" hidden="1">
      <c r="A7" s="131"/>
      <c r="B7" s="131"/>
      <c r="C7" s="131"/>
      <c r="D7" s="131"/>
      <c r="E7" s="131"/>
      <c r="F7" s="131"/>
      <c r="G7" s="131"/>
      <c r="H7" s="131"/>
      <c r="I7" s="131"/>
      <c r="J7" s="131"/>
      <c r="K7" s="131"/>
      <c r="L7" s="131"/>
      <c r="M7" s="13"/>
    </row>
    <row r="8" spans="1:18" hidden="1">
      <c r="A8" s="131"/>
      <c r="B8" s="131"/>
      <c r="C8" s="131"/>
      <c r="D8" s="131" t="s">
        <v>328</v>
      </c>
      <c r="E8" s="131"/>
      <c r="F8" s="131"/>
      <c r="G8" s="131"/>
      <c r="H8" s="131"/>
      <c r="I8" s="131"/>
      <c r="J8" s="131"/>
      <c r="K8" s="131"/>
      <c r="L8" s="131"/>
      <c r="M8" s="13"/>
    </row>
    <row r="9" spans="1:18" hidden="1">
      <c r="A9" s="131"/>
      <c r="B9" s="131"/>
      <c r="C9" s="131" t="s">
        <v>972</v>
      </c>
      <c r="D9" s="131" t="s">
        <v>284</v>
      </c>
      <c r="E9" s="131" t="s">
        <v>976</v>
      </c>
      <c r="F9" s="131" t="s">
        <v>976</v>
      </c>
      <c r="G9" s="131" t="s">
        <v>976</v>
      </c>
      <c r="H9" s="131"/>
      <c r="I9" s="131"/>
      <c r="J9" s="131"/>
      <c r="K9" s="131" t="s">
        <v>971</v>
      </c>
      <c r="L9" s="131" t="s">
        <v>973</v>
      </c>
      <c r="M9" s="13"/>
    </row>
    <row r="10" spans="1:18" ht="15" customHeight="1">
      <c r="A10" s="131"/>
      <c r="B10" s="131"/>
      <c r="C10" s="131" t="s">
        <v>976</v>
      </c>
      <c r="D10" s="13"/>
      <c r="E10" s="180" t="s">
        <v>322</v>
      </c>
      <c r="F10" s="180"/>
      <c r="G10" s="180"/>
      <c r="H10" s="180"/>
      <c r="I10" s="180"/>
      <c r="J10" s="180"/>
      <c r="K10" s="13"/>
      <c r="L10" s="131"/>
      <c r="M10" s="13"/>
    </row>
    <row r="11" spans="1:18" ht="15" customHeight="1">
      <c r="A11" s="131"/>
      <c r="B11" s="131"/>
      <c r="C11" s="131" t="s">
        <v>976</v>
      </c>
      <c r="D11" s="13"/>
      <c r="E11" s="196" t="str">
        <f>CONCATENATE("Selected Country : ",D13)</f>
        <v xml:space="preserve">Selected Country : </v>
      </c>
      <c r="F11" s="196"/>
      <c r="G11" s="196"/>
      <c r="H11" s="196"/>
      <c r="I11" s="196"/>
      <c r="J11" s="196"/>
      <c r="K11" s="13"/>
      <c r="L11" s="131"/>
      <c r="M11" s="13"/>
    </row>
    <row r="12" spans="1:18">
      <c r="A12" s="131"/>
      <c r="B12" s="131"/>
      <c r="C12" s="131" t="s">
        <v>971</v>
      </c>
      <c r="D12" s="13"/>
      <c r="L12" s="131"/>
      <c r="M12" s="13"/>
    </row>
    <row r="13" spans="1:18" ht="15" customHeight="1">
      <c r="A13" s="131" t="s">
        <v>318</v>
      </c>
      <c r="B13" s="131"/>
      <c r="C13" s="131"/>
      <c r="D13" s="20"/>
      <c r="E13" s="157" t="s">
        <v>314</v>
      </c>
      <c r="F13" s="158"/>
      <c r="G13" s="159"/>
      <c r="H13" s="163" t="str">
        <f>StartUp!D17</f>
        <v>AEBC</v>
      </c>
      <c r="I13" s="164"/>
      <c r="J13" s="165"/>
      <c r="L13" s="131"/>
      <c r="M13" s="13"/>
    </row>
    <row r="14" spans="1:18">
      <c r="A14" s="131" t="s">
        <v>320</v>
      </c>
      <c r="B14" s="131"/>
      <c r="C14" s="131"/>
      <c r="D14" s="20"/>
      <c r="E14" s="157" t="s">
        <v>315</v>
      </c>
      <c r="F14" s="158"/>
      <c r="G14" s="159"/>
      <c r="H14" s="160" t="str">
        <f>StartUp!G9</f>
        <v>31-Mar-2015</v>
      </c>
      <c r="I14" s="161"/>
      <c r="J14" s="162"/>
      <c r="L14" s="131"/>
      <c r="M14" s="13"/>
    </row>
    <row r="15" spans="1:18">
      <c r="A15" s="131"/>
      <c r="B15" s="131"/>
      <c r="C15" s="131"/>
      <c r="D15" s="49"/>
      <c r="E15" s="151" t="str">
        <f>CONCATENATE("Note: Enter only ",StartUp!D23," digits after decimal.")</f>
        <v>Note: Enter only 2 digits after decimal.</v>
      </c>
      <c r="F15" s="151"/>
      <c r="G15" s="151"/>
      <c r="H15" s="151"/>
      <c r="I15" s="151"/>
      <c r="J15" s="151"/>
      <c r="L15" s="131"/>
      <c r="M15" s="13"/>
    </row>
    <row r="16" spans="1:18">
      <c r="A16" s="131"/>
      <c r="B16" s="131"/>
      <c r="C16" s="131" t="s">
        <v>971</v>
      </c>
      <c r="D16" s="13"/>
      <c r="L16" s="131"/>
      <c r="M16" s="13"/>
    </row>
    <row r="17" spans="1:20">
      <c r="A17" s="131"/>
      <c r="B17" s="131"/>
      <c r="C17" s="131" t="s">
        <v>974</v>
      </c>
      <c r="D17" s="131"/>
      <c r="E17" s="131"/>
      <c r="F17" s="131"/>
      <c r="G17" s="131"/>
      <c r="H17" s="131"/>
      <c r="I17" s="131"/>
      <c r="J17" s="131"/>
      <c r="K17" s="131"/>
      <c r="L17" s="131" t="s">
        <v>975</v>
      </c>
      <c r="M17" s="13"/>
    </row>
    <row r="18" spans="1:20" hidden="1"/>
    <row r="19" spans="1:20" hidden="1"/>
    <row r="20" spans="1:20" hidden="1"/>
    <row r="21" spans="1:20" hidden="1">
      <c r="A21" s="131"/>
      <c r="B21" s="131"/>
      <c r="C21" s="131" t="s">
        <v>231</v>
      </c>
      <c r="D21" s="131"/>
      <c r="E21" s="131"/>
      <c r="F21" s="131"/>
      <c r="G21" s="131"/>
      <c r="H21" s="131"/>
      <c r="I21" s="131"/>
      <c r="J21" s="131"/>
      <c r="K21" s="131"/>
      <c r="L21" s="131"/>
      <c r="M21" s="131"/>
      <c r="N21" s="131"/>
      <c r="O21" s="131"/>
      <c r="P21" s="131"/>
      <c r="Q21" s="131"/>
      <c r="R21" s="131"/>
      <c r="S21" s="131"/>
      <c r="T21" s="131"/>
    </row>
    <row r="22" spans="1:20" hidden="1">
      <c r="A22" s="131"/>
      <c r="B22" s="131"/>
      <c r="C22" s="131"/>
      <c r="D22" s="131"/>
      <c r="E22" s="131"/>
      <c r="F22" s="131"/>
      <c r="G22" s="131"/>
      <c r="H22" s="131"/>
      <c r="I22" s="131"/>
      <c r="J22" s="131"/>
      <c r="K22" s="131"/>
      <c r="L22" s="131"/>
      <c r="M22" s="131"/>
      <c r="N22" s="131"/>
      <c r="O22" s="131"/>
      <c r="P22" s="131"/>
      <c r="Q22" s="131"/>
      <c r="R22" s="131"/>
      <c r="S22" s="131"/>
      <c r="T22" s="131"/>
    </row>
    <row r="23" spans="1:20" hidden="1">
      <c r="A23" s="131"/>
      <c r="B23" s="131"/>
      <c r="C23" s="131"/>
      <c r="D23" s="131" t="s">
        <v>328</v>
      </c>
      <c r="E23" s="131"/>
      <c r="F23" s="131"/>
      <c r="G23" s="131"/>
      <c r="H23" s="131" t="s">
        <v>493</v>
      </c>
      <c r="I23" s="131" t="s">
        <v>494</v>
      </c>
      <c r="J23" s="131" t="s">
        <v>496</v>
      </c>
      <c r="K23" s="131" t="s">
        <v>497</v>
      </c>
      <c r="L23" s="131" t="s">
        <v>495</v>
      </c>
      <c r="M23" s="131" t="s">
        <v>498</v>
      </c>
      <c r="N23" s="131" t="s">
        <v>539</v>
      </c>
      <c r="O23" s="131" t="s">
        <v>540</v>
      </c>
      <c r="P23" s="131" t="s">
        <v>541</v>
      </c>
      <c r="Q23" s="131" t="s">
        <v>542</v>
      </c>
      <c r="R23" s="131" t="s">
        <v>552</v>
      </c>
      <c r="S23" s="131"/>
      <c r="T23" s="131"/>
    </row>
    <row r="24" spans="1:20" hidden="1">
      <c r="A24" s="131"/>
      <c r="B24" s="131"/>
      <c r="C24" s="131" t="s">
        <v>972</v>
      </c>
      <c r="D24" s="131" t="s">
        <v>284</v>
      </c>
      <c r="E24" s="131" t="s">
        <v>976</v>
      </c>
      <c r="F24" s="131" t="s">
        <v>976</v>
      </c>
      <c r="G24" s="131" t="s">
        <v>976</v>
      </c>
      <c r="H24" s="131"/>
      <c r="I24" s="131"/>
      <c r="J24" s="131"/>
      <c r="K24" s="131"/>
      <c r="L24" s="131"/>
      <c r="M24" s="131"/>
      <c r="N24" s="131"/>
      <c r="O24" s="131"/>
      <c r="P24" s="131"/>
      <c r="Q24" s="131"/>
      <c r="R24" s="131"/>
      <c r="S24" s="131" t="s">
        <v>971</v>
      </c>
      <c r="T24" s="131" t="s">
        <v>973</v>
      </c>
    </row>
    <row r="25" spans="1:20" hidden="1">
      <c r="A25" s="131"/>
      <c r="B25" s="131"/>
      <c r="C25" s="131" t="s">
        <v>268</v>
      </c>
      <c r="D25" s="13"/>
      <c r="E25" s="13"/>
      <c r="F25" s="13"/>
      <c r="G25" s="18" t="s">
        <v>267</v>
      </c>
      <c r="H25" s="19" t="s">
        <v>799</v>
      </c>
      <c r="I25" s="19" t="s">
        <v>799</v>
      </c>
      <c r="J25" s="19" t="s">
        <v>799</v>
      </c>
      <c r="K25" s="19" t="s">
        <v>799</v>
      </c>
      <c r="L25" s="19" t="s">
        <v>799</v>
      </c>
      <c r="M25" s="19" t="s">
        <v>799</v>
      </c>
      <c r="N25" s="19" t="s">
        <v>799</v>
      </c>
      <c r="O25" s="19" t="s">
        <v>799</v>
      </c>
      <c r="P25" s="19" t="s">
        <v>799</v>
      </c>
      <c r="Q25" s="19" t="s">
        <v>799</v>
      </c>
      <c r="R25" s="19" t="s">
        <v>799</v>
      </c>
      <c r="S25" s="13"/>
      <c r="T25" s="131"/>
    </row>
    <row r="26" spans="1:20" ht="60" hidden="1">
      <c r="A26" s="131"/>
      <c r="B26" s="131"/>
      <c r="C26" s="131" t="s">
        <v>266</v>
      </c>
      <c r="D26" s="13"/>
      <c r="E26" s="13"/>
      <c r="F26" s="13"/>
      <c r="G26" s="18" t="s">
        <v>265</v>
      </c>
      <c r="H26" s="19" t="s">
        <v>796</v>
      </c>
      <c r="I26" s="19" t="s">
        <v>796</v>
      </c>
      <c r="J26" s="19" t="s">
        <v>796</v>
      </c>
      <c r="K26" s="19" t="s">
        <v>796</v>
      </c>
      <c r="L26" s="19" t="s">
        <v>796</v>
      </c>
      <c r="M26" s="19" t="s">
        <v>796</v>
      </c>
      <c r="N26" s="19" t="s">
        <v>796</v>
      </c>
      <c r="O26" s="19" t="s">
        <v>796</v>
      </c>
      <c r="P26" s="19" t="s">
        <v>796</v>
      </c>
      <c r="Q26" s="19" t="s">
        <v>796</v>
      </c>
      <c r="R26" s="19" t="s">
        <v>796</v>
      </c>
      <c r="S26" s="13"/>
      <c r="T26" s="131"/>
    </row>
    <row r="27" spans="1:20" ht="15" customHeight="1">
      <c r="A27" s="131"/>
      <c r="B27" s="131"/>
      <c r="C27" s="131" t="s">
        <v>976</v>
      </c>
      <c r="D27" s="13"/>
      <c r="E27" s="170" t="s">
        <v>248</v>
      </c>
      <c r="F27" s="170"/>
      <c r="G27" s="170"/>
      <c r="H27" s="170"/>
      <c r="I27" s="170"/>
      <c r="J27" s="170"/>
      <c r="K27" s="170"/>
      <c r="L27" s="170"/>
      <c r="M27" s="170"/>
      <c r="N27" s="170"/>
      <c r="O27" s="170"/>
      <c r="P27" s="170"/>
      <c r="Q27" s="170"/>
      <c r="R27" s="170"/>
      <c r="T27" s="131"/>
    </row>
    <row r="28" spans="1:20" ht="15" customHeight="1">
      <c r="A28" s="131"/>
      <c r="B28" s="131"/>
      <c r="C28" s="131" t="s">
        <v>976</v>
      </c>
      <c r="D28" s="13"/>
      <c r="E28" s="151" t="s">
        <v>247</v>
      </c>
      <c r="F28" s="151"/>
      <c r="G28" s="151"/>
      <c r="H28" s="151"/>
      <c r="I28" s="151"/>
      <c r="J28" s="151"/>
      <c r="K28" s="151"/>
      <c r="L28" s="151"/>
      <c r="M28" s="151"/>
      <c r="N28" s="151"/>
      <c r="O28" s="151"/>
      <c r="P28" s="151"/>
      <c r="Q28" s="151"/>
      <c r="R28" s="151"/>
      <c r="T28" s="131"/>
    </row>
    <row r="29" spans="1:20" ht="45">
      <c r="A29" s="131"/>
      <c r="B29" s="131"/>
      <c r="C29" s="131" t="s">
        <v>976</v>
      </c>
      <c r="D29" s="13"/>
      <c r="E29" s="169" t="s">
        <v>1129</v>
      </c>
      <c r="F29" s="169"/>
      <c r="G29" s="169"/>
      <c r="H29" s="22" t="s">
        <v>1013</v>
      </c>
      <c r="I29" s="22" t="s">
        <v>1014</v>
      </c>
      <c r="J29" s="22" t="s">
        <v>1015</v>
      </c>
      <c r="K29" s="22" t="s">
        <v>1016</v>
      </c>
      <c r="L29" s="22" t="s">
        <v>1017</v>
      </c>
      <c r="M29" s="22" t="s">
        <v>1018</v>
      </c>
      <c r="N29" s="22" t="s">
        <v>1019</v>
      </c>
      <c r="O29" s="22" t="s">
        <v>1020</v>
      </c>
      <c r="P29" s="22" t="s">
        <v>1147</v>
      </c>
      <c r="Q29" s="22" t="s">
        <v>1022</v>
      </c>
      <c r="R29" s="22" t="s">
        <v>1023</v>
      </c>
      <c r="T29" s="131"/>
    </row>
    <row r="30" spans="1:20">
      <c r="A30" s="131"/>
      <c r="B30" s="131"/>
      <c r="C30" s="131" t="s">
        <v>971</v>
      </c>
      <c r="D30" s="13"/>
      <c r="E30" s="13"/>
      <c r="T30" s="131"/>
    </row>
    <row r="31" spans="1:20">
      <c r="A31" s="131" t="s">
        <v>1078</v>
      </c>
      <c r="B31" s="131"/>
      <c r="C31" s="131"/>
      <c r="D31" s="20"/>
      <c r="E31" s="90">
        <v>1</v>
      </c>
      <c r="F31" s="152" t="s">
        <v>232</v>
      </c>
      <c r="G31" s="153"/>
      <c r="H31" s="16"/>
      <c r="I31" s="16"/>
      <c r="J31" s="16"/>
      <c r="K31" s="16"/>
      <c r="L31" s="16"/>
      <c r="M31" s="16"/>
      <c r="N31" s="16"/>
      <c r="O31" s="16"/>
      <c r="P31" s="16"/>
      <c r="Q31" s="16"/>
      <c r="R31" s="17">
        <f t="shared" ref="R31:R42" si="0">H31+I31+J31+K31+L31+M31+N31+O31+P31+Q31</f>
        <v>0</v>
      </c>
      <c r="T31" s="131"/>
    </row>
    <row r="32" spans="1:20">
      <c r="A32" s="131" t="s">
        <v>1079</v>
      </c>
      <c r="B32" s="131"/>
      <c r="C32" s="131"/>
      <c r="D32" s="20"/>
      <c r="E32" s="90">
        <v>2</v>
      </c>
      <c r="F32" s="152" t="s">
        <v>978</v>
      </c>
      <c r="G32" s="153"/>
      <c r="H32" s="16"/>
      <c r="I32" s="16"/>
      <c r="J32" s="16"/>
      <c r="K32" s="16"/>
      <c r="L32" s="16"/>
      <c r="M32" s="16"/>
      <c r="N32" s="16"/>
      <c r="O32" s="16"/>
      <c r="P32" s="16"/>
      <c r="Q32" s="16"/>
      <c r="R32" s="17">
        <f t="shared" si="0"/>
        <v>0</v>
      </c>
      <c r="T32" s="131"/>
    </row>
    <row r="33" spans="1:25">
      <c r="A33" s="131" t="s">
        <v>1080</v>
      </c>
      <c r="B33" s="131"/>
      <c r="C33" s="131"/>
      <c r="D33" s="20"/>
      <c r="E33" s="154">
        <v>3</v>
      </c>
      <c r="F33" s="152" t="s">
        <v>979</v>
      </c>
      <c r="G33" s="153"/>
      <c r="H33" s="17">
        <f t="shared" ref="H33:Q33" si="1">H34+H35+H36+H37</f>
        <v>0</v>
      </c>
      <c r="I33" s="17">
        <f t="shared" si="1"/>
        <v>0</v>
      </c>
      <c r="J33" s="17">
        <f t="shared" si="1"/>
        <v>0</v>
      </c>
      <c r="K33" s="17">
        <f t="shared" si="1"/>
        <v>0</v>
      </c>
      <c r="L33" s="17">
        <f t="shared" si="1"/>
        <v>0</v>
      </c>
      <c r="M33" s="17">
        <f t="shared" si="1"/>
        <v>0</v>
      </c>
      <c r="N33" s="17">
        <f t="shared" si="1"/>
        <v>0</v>
      </c>
      <c r="O33" s="17">
        <f t="shared" si="1"/>
        <v>0</v>
      </c>
      <c r="P33" s="17">
        <f t="shared" si="1"/>
        <v>0</v>
      </c>
      <c r="Q33" s="17">
        <f t="shared" si="1"/>
        <v>0</v>
      </c>
      <c r="R33" s="17">
        <f t="shared" si="0"/>
        <v>0</v>
      </c>
      <c r="T33" s="131"/>
    </row>
    <row r="34" spans="1:25">
      <c r="A34" s="131" t="s">
        <v>1081</v>
      </c>
      <c r="B34" s="131"/>
      <c r="C34" s="131"/>
      <c r="D34" s="20"/>
      <c r="E34" s="155"/>
      <c r="F34" s="11" t="s">
        <v>980</v>
      </c>
      <c r="G34" s="11" t="s">
        <v>999</v>
      </c>
      <c r="H34" s="16"/>
      <c r="I34" s="16"/>
      <c r="J34" s="16"/>
      <c r="K34" s="16"/>
      <c r="L34" s="16"/>
      <c r="M34" s="16"/>
      <c r="N34" s="16"/>
      <c r="O34" s="16"/>
      <c r="P34" s="16"/>
      <c r="Q34" s="16"/>
      <c r="R34" s="17">
        <f t="shared" si="0"/>
        <v>0</v>
      </c>
      <c r="T34" s="131"/>
    </row>
    <row r="35" spans="1:25">
      <c r="A35" s="131" t="s">
        <v>1082</v>
      </c>
      <c r="B35" s="131"/>
      <c r="C35" s="131"/>
      <c r="D35" s="20"/>
      <c r="E35" s="155"/>
      <c r="F35" s="11" t="s">
        <v>981</v>
      </c>
      <c r="G35" s="11" t="s">
        <v>1000</v>
      </c>
      <c r="H35" s="16"/>
      <c r="I35" s="16"/>
      <c r="J35" s="16"/>
      <c r="K35" s="16"/>
      <c r="L35" s="16"/>
      <c r="M35" s="16"/>
      <c r="N35" s="16"/>
      <c r="O35" s="16"/>
      <c r="P35" s="16"/>
      <c r="Q35" s="16"/>
      <c r="R35" s="17">
        <f t="shared" si="0"/>
        <v>0</v>
      </c>
      <c r="T35" s="131"/>
    </row>
    <row r="36" spans="1:25">
      <c r="A36" s="131" t="s">
        <v>1083</v>
      </c>
      <c r="B36" s="131"/>
      <c r="C36" s="131"/>
      <c r="D36" s="20"/>
      <c r="E36" s="155"/>
      <c r="F36" s="11" t="s">
        <v>997</v>
      </c>
      <c r="G36" s="11" t="s">
        <v>1001</v>
      </c>
      <c r="H36" s="16"/>
      <c r="I36" s="16"/>
      <c r="J36" s="16"/>
      <c r="K36" s="16"/>
      <c r="L36" s="16"/>
      <c r="M36" s="16"/>
      <c r="N36" s="16"/>
      <c r="O36" s="16"/>
      <c r="P36" s="16"/>
      <c r="Q36" s="16"/>
      <c r="R36" s="17">
        <f t="shared" si="0"/>
        <v>0</v>
      </c>
      <c r="T36" s="131"/>
    </row>
    <row r="37" spans="1:25">
      <c r="A37" s="131" t="s">
        <v>1084</v>
      </c>
      <c r="B37" s="131"/>
      <c r="C37" s="131"/>
      <c r="D37" s="20"/>
      <c r="E37" s="156"/>
      <c r="F37" s="11" t="s">
        <v>998</v>
      </c>
      <c r="G37" s="11" t="s">
        <v>1002</v>
      </c>
      <c r="H37" s="16"/>
      <c r="I37" s="16"/>
      <c r="J37" s="16"/>
      <c r="K37" s="16"/>
      <c r="L37" s="16"/>
      <c r="M37" s="16"/>
      <c r="N37" s="16"/>
      <c r="O37" s="16"/>
      <c r="P37" s="16"/>
      <c r="Q37" s="16"/>
      <c r="R37" s="17">
        <f t="shared" si="0"/>
        <v>0</v>
      </c>
      <c r="T37" s="131"/>
    </row>
    <row r="38" spans="1:25">
      <c r="A38" s="131" t="s">
        <v>1085</v>
      </c>
      <c r="B38" s="131"/>
      <c r="C38" s="131"/>
      <c r="D38" s="20"/>
      <c r="E38" s="154">
        <v>4</v>
      </c>
      <c r="F38" s="152" t="s">
        <v>986</v>
      </c>
      <c r="G38" s="153"/>
      <c r="H38" s="17">
        <f t="shared" ref="H38:Q38" si="2">H39+H40+H41+H42</f>
        <v>0</v>
      </c>
      <c r="I38" s="17">
        <f t="shared" si="2"/>
        <v>0</v>
      </c>
      <c r="J38" s="17">
        <f t="shared" si="2"/>
        <v>0</v>
      </c>
      <c r="K38" s="17">
        <f t="shared" si="2"/>
        <v>0</v>
      </c>
      <c r="L38" s="17">
        <f t="shared" si="2"/>
        <v>0</v>
      </c>
      <c r="M38" s="17">
        <f t="shared" si="2"/>
        <v>0</v>
      </c>
      <c r="N38" s="17">
        <f t="shared" si="2"/>
        <v>0</v>
      </c>
      <c r="O38" s="17">
        <f t="shared" si="2"/>
        <v>0</v>
      </c>
      <c r="P38" s="17">
        <f t="shared" si="2"/>
        <v>0</v>
      </c>
      <c r="Q38" s="17">
        <f t="shared" si="2"/>
        <v>0</v>
      </c>
      <c r="R38" s="17">
        <f t="shared" si="0"/>
        <v>0</v>
      </c>
      <c r="T38" s="131"/>
    </row>
    <row r="39" spans="1:25">
      <c r="A39" s="131" t="s">
        <v>1086</v>
      </c>
      <c r="B39" s="131"/>
      <c r="C39" s="131"/>
      <c r="D39" s="20"/>
      <c r="E39" s="155"/>
      <c r="F39" s="11" t="s">
        <v>980</v>
      </c>
      <c r="G39" s="11" t="s">
        <v>1005</v>
      </c>
      <c r="H39" s="16"/>
      <c r="I39" s="16"/>
      <c r="J39" s="16"/>
      <c r="K39" s="16"/>
      <c r="L39" s="16"/>
      <c r="M39" s="16"/>
      <c r="N39" s="16"/>
      <c r="O39" s="16"/>
      <c r="P39" s="16"/>
      <c r="Q39" s="16"/>
      <c r="R39" s="17">
        <f t="shared" si="0"/>
        <v>0</v>
      </c>
      <c r="T39" s="131"/>
    </row>
    <row r="40" spans="1:25">
      <c r="A40" s="131" t="s">
        <v>1098</v>
      </c>
      <c r="B40" s="131"/>
      <c r="C40" s="131"/>
      <c r="D40" s="20"/>
      <c r="E40" s="155"/>
      <c r="F40" s="11" t="s">
        <v>981</v>
      </c>
      <c r="G40" s="11" t="s">
        <v>1003</v>
      </c>
      <c r="H40" s="16"/>
      <c r="I40" s="16"/>
      <c r="J40" s="16"/>
      <c r="K40" s="16"/>
      <c r="L40" s="16"/>
      <c r="M40" s="16"/>
      <c r="N40" s="16"/>
      <c r="O40" s="16"/>
      <c r="P40" s="16"/>
      <c r="Q40" s="16"/>
      <c r="R40" s="17">
        <f t="shared" si="0"/>
        <v>0</v>
      </c>
      <c r="T40" s="131"/>
    </row>
    <row r="41" spans="1:25">
      <c r="A41" s="131" t="s">
        <v>1099</v>
      </c>
      <c r="B41" s="131"/>
      <c r="C41" s="131"/>
      <c r="D41" s="20"/>
      <c r="E41" s="155"/>
      <c r="F41" s="11" t="s">
        <v>997</v>
      </c>
      <c r="G41" s="11" t="s">
        <v>1004</v>
      </c>
      <c r="H41" s="16"/>
      <c r="I41" s="16"/>
      <c r="J41" s="16"/>
      <c r="K41" s="16"/>
      <c r="L41" s="16"/>
      <c r="M41" s="16"/>
      <c r="N41" s="16"/>
      <c r="O41" s="16"/>
      <c r="P41" s="16"/>
      <c r="Q41" s="16"/>
      <c r="R41" s="17">
        <f t="shared" si="0"/>
        <v>0</v>
      </c>
      <c r="T41" s="131"/>
    </row>
    <row r="42" spans="1:25">
      <c r="A42" s="131" t="s">
        <v>1100</v>
      </c>
      <c r="B42" s="131"/>
      <c r="C42" s="131"/>
      <c r="D42" s="20"/>
      <c r="E42" s="156"/>
      <c r="F42" s="11" t="s">
        <v>998</v>
      </c>
      <c r="G42" s="11" t="s">
        <v>994</v>
      </c>
      <c r="H42" s="17">
        <f>SUM(H53:H54)</f>
        <v>0</v>
      </c>
      <c r="I42" s="17">
        <f t="shared" ref="I42:Q42" si="3">SUM(I53:I54)</f>
        <v>0</v>
      </c>
      <c r="J42" s="17">
        <f t="shared" si="3"/>
        <v>0</v>
      </c>
      <c r="K42" s="17">
        <f t="shared" si="3"/>
        <v>0</v>
      </c>
      <c r="L42" s="17">
        <f t="shared" si="3"/>
        <v>0</v>
      </c>
      <c r="M42" s="17">
        <f t="shared" si="3"/>
        <v>0</v>
      </c>
      <c r="N42" s="17">
        <f t="shared" si="3"/>
        <v>0</v>
      </c>
      <c r="O42" s="17">
        <f t="shared" si="3"/>
        <v>0</v>
      </c>
      <c r="P42" s="17">
        <f t="shared" si="3"/>
        <v>0</v>
      </c>
      <c r="Q42" s="17">
        <f t="shared" si="3"/>
        <v>0</v>
      </c>
      <c r="R42" s="17">
        <f t="shared" si="0"/>
        <v>0</v>
      </c>
      <c r="T42" s="131"/>
    </row>
    <row r="43" spans="1:25" ht="15" hidden="1" customHeight="1">
      <c r="A43" s="131"/>
      <c r="B43" s="131"/>
      <c r="C43" s="131" t="s">
        <v>971</v>
      </c>
      <c r="D43" s="13"/>
      <c r="E43" s="13"/>
      <c r="T43" s="131"/>
    </row>
    <row r="44" spans="1:25" ht="15" hidden="1" customHeight="1">
      <c r="A44" s="131"/>
      <c r="B44" s="131"/>
      <c r="C44" s="131" t="s">
        <v>974</v>
      </c>
      <c r="D44" s="131"/>
      <c r="E44" s="131"/>
      <c r="F44" s="131"/>
      <c r="G44" s="131"/>
      <c r="H44" s="131"/>
      <c r="I44" s="131"/>
      <c r="J44" s="131"/>
      <c r="K44" s="131"/>
      <c r="L44" s="131"/>
      <c r="M44" s="131"/>
      <c r="N44" s="131"/>
      <c r="O44" s="131"/>
      <c r="P44" s="131"/>
      <c r="Q44" s="131"/>
      <c r="R44" s="131"/>
      <c r="S44" s="131"/>
      <c r="T44" s="131" t="s">
        <v>975</v>
      </c>
    </row>
    <row r="45" spans="1:25" ht="15" hidden="1" customHeight="1">
      <c r="A45" s="13"/>
      <c r="B45" s="13"/>
      <c r="C45" s="13"/>
      <c r="D45" s="13"/>
      <c r="E45" s="13"/>
      <c r="F45" s="13"/>
      <c r="G45" s="13"/>
      <c r="H45" s="13"/>
      <c r="I45" s="13"/>
      <c r="J45" s="13"/>
      <c r="K45" s="13"/>
      <c r="L45" s="13"/>
      <c r="M45" s="13"/>
      <c r="N45" s="13"/>
      <c r="O45" s="13"/>
      <c r="P45" s="13"/>
      <c r="Q45" s="13"/>
      <c r="R45" s="13"/>
      <c r="S45" s="13"/>
      <c r="T45" s="13"/>
    </row>
    <row r="46" spans="1:25" ht="15" hidden="1" customHeight="1">
      <c r="A46" s="131"/>
      <c r="B46" s="131"/>
      <c r="C46" s="131" t="s">
        <v>66</v>
      </c>
      <c r="D46" s="131"/>
      <c r="E46" s="131"/>
      <c r="F46" s="131"/>
      <c r="G46" s="131"/>
      <c r="H46" s="131"/>
      <c r="I46" s="131"/>
      <c r="J46" s="131"/>
      <c r="K46" s="131"/>
      <c r="L46" s="131"/>
      <c r="M46" s="131"/>
      <c r="N46" s="131"/>
      <c r="O46" s="131"/>
      <c r="P46" s="131"/>
      <c r="Q46" s="131"/>
      <c r="R46" s="131"/>
      <c r="S46" s="131"/>
      <c r="T46" s="131"/>
      <c r="U46" s="13"/>
      <c r="V46" s="13"/>
      <c r="W46" s="13"/>
      <c r="X46" s="13"/>
      <c r="Y46" s="13"/>
    </row>
    <row r="47" spans="1:25" ht="15" hidden="1" customHeight="1">
      <c r="A47" s="131"/>
      <c r="B47" s="131"/>
      <c r="C47" s="131"/>
      <c r="D47" s="131"/>
      <c r="E47" s="131"/>
      <c r="F47" s="131"/>
      <c r="G47" s="131"/>
      <c r="H47" s="131"/>
      <c r="I47" s="131"/>
      <c r="J47" s="131"/>
      <c r="K47" s="131"/>
      <c r="L47" s="131"/>
      <c r="M47" s="131"/>
      <c r="N47" s="131"/>
      <c r="O47" s="131"/>
      <c r="P47" s="131"/>
      <c r="Q47" s="131"/>
      <c r="R47" s="131"/>
      <c r="S47" s="131"/>
      <c r="T47" s="131"/>
      <c r="U47" s="13"/>
      <c r="V47" s="13"/>
      <c r="W47" s="13"/>
      <c r="X47" s="13"/>
      <c r="Y47" s="13"/>
    </row>
    <row r="48" spans="1:25" ht="15" hidden="1" customHeight="1">
      <c r="A48" s="131"/>
      <c r="B48" s="131"/>
      <c r="C48" s="131"/>
      <c r="D48" s="131" t="s">
        <v>328</v>
      </c>
      <c r="E48" s="131"/>
      <c r="F48" s="131"/>
      <c r="G48" s="131" t="s">
        <v>1087</v>
      </c>
      <c r="H48" s="131" t="s">
        <v>493</v>
      </c>
      <c r="I48" s="131" t="s">
        <v>494</v>
      </c>
      <c r="J48" s="131" t="s">
        <v>496</v>
      </c>
      <c r="K48" s="131" t="s">
        <v>497</v>
      </c>
      <c r="L48" s="131" t="s">
        <v>495</v>
      </c>
      <c r="M48" s="131" t="s">
        <v>498</v>
      </c>
      <c r="N48" s="131" t="s">
        <v>539</v>
      </c>
      <c r="O48" s="131" t="s">
        <v>540</v>
      </c>
      <c r="P48" s="131" t="s">
        <v>541</v>
      </c>
      <c r="Q48" s="131" t="s">
        <v>542</v>
      </c>
      <c r="R48" s="131" t="s">
        <v>552</v>
      </c>
      <c r="S48" s="131"/>
      <c r="T48" s="131"/>
      <c r="U48" s="13"/>
      <c r="V48" s="13"/>
      <c r="W48" s="13"/>
      <c r="X48" s="13"/>
      <c r="Y48" s="13"/>
    </row>
    <row r="49" spans="1:25" ht="15" hidden="1" customHeight="1">
      <c r="A49" s="131"/>
      <c r="B49" s="131"/>
      <c r="C49" s="131" t="s">
        <v>972</v>
      </c>
      <c r="D49" s="131" t="s">
        <v>284</v>
      </c>
      <c r="E49" s="131" t="s">
        <v>263</v>
      </c>
      <c r="F49" s="131" t="s">
        <v>976</v>
      </c>
      <c r="G49" s="131" t="s">
        <v>284</v>
      </c>
      <c r="H49" s="131"/>
      <c r="I49" s="131"/>
      <c r="J49" s="131"/>
      <c r="K49" s="131"/>
      <c r="L49" s="131"/>
      <c r="M49" s="131"/>
      <c r="N49" s="131"/>
      <c r="O49" s="131"/>
      <c r="P49" s="131"/>
      <c r="Q49" s="131"/>
      <c r="R49" s="131"/>
      <c r="S49" s="131" t="s">
        <v>971</v>
      </c>
      <c r="T49" s="131" t="s">
        <v>973</v>
      </c>
      <c r="U49" s="13"/>
      <c r="V49" s="13"/>
      <c r="W49" s="13"/>
      <c r="X49" s="13"/>
      <c r="Y49" s="13"/>
    </row>
    <row r="50" spans="1:25" ht="15" hidden="1" customHeight="1">
      <c r="A50" s="131"/>
      <c r="B50" s="131"/>
      <c r="C50" s="131" t="s">
        <v>268</v>
      </c>
      <c r="D50" s="13"/>
      <c r="E50" s="13"/>
      <c r="F50" s="13"/>
      <c r="G50" s="18" t="s">
        <v>267</v>
      </c>
      <c r="H50" s="19" t="s">
        <v>799</v>
      </c>
      <c r="I50" s="19" t="s">
        <v>799</v>
      </c>
      <c r="J50" s="19" t="s">
        <v>799</v>
      </c>
      <c r="K50" s="19" t="s">
        <v>799</v>
      </c>
      <c r="L50" s="19" t="s">
        <v>799</v>
      </c>
      <c r="M50" s="19" t="s">
        <v>799</v>
      </c>
      <c r="N50" s="19" t="s">
        <v>799</v>
      </c>
      <c r="O50" s="19" t="s">
        <v>799</v>
      </c>
      <c r="P50" s="19" t="s">
        <v>799</v>
      </c>
      <c r="Q50" s="19" t="s">
        <v>799</v>
      </c>
      <c r="R50" s="19" t="s">
        <v>799</v>
      </c>
      <c r="S50" s="13"/>
      <c r="T50" s="131"/>
      <c r="U50" s="13"/>
      <c r="V50" s="13"/>
      <c r="W50" s="13"/>
      <c r="X50" s="13"/>
      <c r="Y50" s="13"/>
    </row>
    <row r="51" spans="1:25" ht="60" hidden="1" customHeight="1">
      <c r="A51" s="131"/>
      <c r="B51" s="131"/>
      <c r="C51" s="131" t="s">
        <v>266</v>
      </c>
      <c r="D51" s="13"/>
      <c r="E51" s="13"/>
      <c r="F51" s="13"/>
      <c r="G51" s="18" t="s">
        <v>265</v>
      </c>
      <c r="H51" s="19" t="s">
        <v>796</v>
      </c>
      <c r="I51" s="19" t="s">
        <v>796</v>
      </c>
      <c r="J51" s="19" t="s">
        <v>796</v>
      </c>
      <c r="K51" s="19" t="s">
        <v>796</v>
      </c>
      <c r="L51" s="19" t="s">
        <v>796</v>
      </c>
      <c r="M51" s="19" t="s">
        <v>796</v>
      </c>
      <c r="N51" s="19" t="s">
        <v>796</v>
      </c>
      <c r="O51" s="19" t="s">
        <v>796</v>
      </c>
      <c r="P51" s="19" t="s">
        <v>796</v>
      </c>
      <c r="Q51" s="19" t="s">
        <v>796</v>
      </c>
      <c r="R51" s="19" t="s">
        <v>796</v>
      </c>
      <c r="S51" s="13"/>
      <c r="T51" s="131"/>
      <c r="U51" s="13"/>
      <c r="V51" s="13"/>
      <c r="W51" s="13"/>
      <c r="X51" s="13"/>
      <c r="Y51" s="13"/>
    </row>
    <row r="52" spans="1:25" ht="15" hidden="1" customHeight="1">
      <c r="A52" s="131"/>
      <c r="B52" s="131"/>
      <c r="C52" s="131" t="s">
        <v>971</v>
      </c>
      <c r="D52" s="13"/>
      <c r="E52" s="13"/>
      <c r="F52" s="13"/>
      <c r="G52" s="13"/>
      <c r="H52" s="13"/>
      <c r="I52" s="13"/>
      <c r="J52" s="13"/>
      <c r="K52" s="13"/>
      <c r="L52" s="13"/>
      <c r="M52" s="13"/>
      <c r="N52" s="13"/>
      <c r="O52" s="13"/>
      <c r="P52" s="13"/>
      <c r="Q52" s="13"/>
      <c r="R52" s="13"/>
      <c r="S52" s="13"/>
      <c r="T52" s="131"/>
      <c r="U52" s="13"/>
      <c r="V52" s="13"/>
      <c r="W52" s="13"/>
      <c r="X52" s="13"/>
      <c r="Y52" s="13"/>
    </row>
    <row r="53" spans="1:25">
      <c r="A53" s="131" t="s">
        <v>1100</v>
      </c>
      <c r="B53" s="131"/>
      <c r="C53" s="136"/>
      <c r="D53" s="20"/>
      <c r="E53" s="103"/>
      <c r="F53" s="11"/>
      <c r="G53" s="20"/>
      <c r="H53" s="16"/>
      <c r="I53" s="16"/>
      <c r="J53" s="16"/>
      <c r="K53" s="16"/>
      <c r="L53" s="16"/>
      <c r="M53" s="16"/>
      <c r="N53" s="16"/>
      <c r="O53" s="16"/>
      <c r="P53" s="16"/>
      <c r="Q53" s="16"/>
      <c r="R53" s="17">
        <f>H53+I53+J53+K53+L53+M53+N53+O53+P53+Q53</f>
        <v>0</v>
      </c>
      <c r="S53" s="13"/>
      <c r="T53" s="131"/>
      <c r="U53" s="13"/>
      <c r="V53" s="13"/>
      <c r="W53" s="13"/>
      <c r="X53" s="13"/>
      <c r="Y53" s="13"/>
    </row>
    <row r="54" spans="1:25">
      <c r="A54" s="131"/>
      <c r="B54" s="131"/>
      <c r="C54" s="131" t="s">
        <v>971</v>
      </c>
      <c r="D54" s="13"/>
      <c r="E54" s="157" t="s">
        <v>559</v>
      </c>
      <c r="F54" s="158"/>
      <c r="G54" s="158"/>
      <c r="H54" s="158"/>
      <c r="I54" s="158"/>
      <c r="J54" s="158"/>
      <c r="K54" s="158"/>
      <c r="L54" s="158"/>
      <c r="M54" s="158"/>
      <c r="N54" s="158"/>
      <c r="O54" s="158"/>
      <c r="P54" s="158"/>
      <c r="Q54" s="158"/>
      <c r="R54" s="159"/>
      <c r="S54" s="13"/>
      <c r="T54" s="131"/>
      <c r="U54" s="13"/>
      <c r="V54" s="13"/>
      <c r="W54" s="13"/>
      <c r="X54" s="13"/>
      <c r="Y54" s="13"/>
    </row>
    <row r="55" spans="1:25" hidden="1">
      <c r="A55" s="131"/>
      <c r="B55" s="131"/>
      <c r="C55" s="131" t="s">
        <v>974</v>
      </c>
      <c r="D55" s="131"/>
      <c r="E55" s="131"/>
      <c r="F55" s="131"/>
      <c r="G55" s="131"/>
      <c r="H55" s="131"/>
      <c r="I55" s="131"/>
      <c r="J55" s="131"/>
      <c r="K55" s="131"/>
      <c r="L55" s="131"/>
      <c r="M55" s="131"/>
      <c r="N55" s="131"/>
      <c r="O55" s="131"/>
      <c r="P55" s="131"/>
      <c r="Q55" s="131"/>
      <c r="R55" s="131"/>
      <c r="S55" s="131"/>
      <c r="T55" s="131" t="s">
        <v>975</v>
      </c>
      <c r="U55" s="13"/>
      <c r="V55" s="13"/>
      <c r="W55" s="13"/>
      <c r="X55" s="13"/>
      <c r="Y55" s="13"/>
    </row>
    <row r="56" spans="1:25" hidden="1">
      <c r="A56" s="13"/>
      <c r="B56" s="13"/>
      <c r="C56" s="13"/>
      <c r="D56" s="13"/>
      <c r="E56" s="13"/>
      <c r="F56" s="13"/>
      <c r="G56" s="13"/>
      <c r="H56" s="13"/>
      <c r="I56" s="13"/>
      <c r="J56" s="13"/>
      <c r="K56" s="13"/>
      <c r="L56" s="13"/>
      <c r="M56" s="13"/>
      <c r="N56" s="13"/>
      <c r="O56" s="13"/>
      <c r="P56" s="13"/>
      <c r="Q56" s="13"/>
      <c r="R56" s="13"/>
      <c r="S56" s="13"/>
      <c r="T56" s="13"/>
    </row>
    <row r="57" spans="1:25" hidden="1">
      <c r="A57" s="131"/>
      <c r="B57" s="131"/>
      <c r="C57" s="131" t="s">
        <v>67</v>
      </c>
      <c r="D57" s="131"/>
      <c r="E57" s="131"/>
      <c r="F57" s="131"/>
      <c r="G57" s="131"/>
      <c r="H57" s="131"/>
      <c r="I57" s="131"/>
      <c r="J57" s="131"/>
      <c r="K57" s="131"/>
      <c r="L57" s="131"/>
      <c r="M57" s="131"/>
      <c r="N57" s="131"/>
      <c r="O57" s="131"/>
      <c r="P57" s="131"/>
      <c r="Q57" s="131"/>
      <c r="R57" s="131"/>
      <c r="S57" s="131"/>
      <c r="T57" s="131"/>
      <c r="U57" s="13"/>
      <c r="V57" s="13"/>
      <c r="W57" s="13"/>
      <c r="X57" s="13"/>
    </row>
    <row r="58" spans="1:25" hidden="1">
      <c r="A58" s="131"/>
      <c r="B58" s="131"/>
      <c r="C58" s="131"/>
      <c r="D58" s="131"/>
      <c r="E58" s="131"/>
      <c r="F58" s="131"/>
      <c r="G58" s="131"/>
      <c r="H58" s="131"/>
      <c r="I58" s="131"/>
      <c r="J58" s="131"/>
      <c r="K58" s="131"/>
      <c r="L58" s="131"/>
      <c r="M58" s="131"/>
      <c r="N58" s="131"/>
      <c r="O58" s="131"/>
      <c r="P58" s="131"/>
      <c r="Q58" s="131"/>
      <c r="R58" s="131"/>
      <c r="S58" s="131"/>
      <c r="T58" s="131"/>
      <c r="U58" s="13"/>
      <c r="V58" s="13"/>
      <c r="W58" s="13"/>
      <c r="X58" s="13"/>
    </row>
    <row r="59" spans="1:25" hidden="1">
      <c r="A59" s="131"/>
      <c r="B59" s="131"/>
      <c r="C59" s="131"/>
      <c r="D59" s="131" t="s">
        <v>328</v>
      </c>
      <c r="E59" s="131"/>
      <c r="F59" s="131"/>
      <c r="G59" s="131"/>
      <c r="H59" s="131" t="s">
        <v>493</v>
      </c>
      <c r="I59" s="131" t="s">
        <v>494</v>
      </c>
      <c r="J59" s="131" t="s">
        <v>496</v>
      </c>
      <c r="K59" s="131" t="s">
        <v>497</v>
      </c>
      <c r="L59" s="131" t="s">
        <v>495</v>
      </c>
      <c r="M59" s="131" t="s">
        <v>498</v>
      </c>
      <c r="N59" s="131" t="s">
        <v>539</v>
      </c>
      <c r="O59" s="131" t="s">
        <v>540</v>
      </c>
      <c r="P59" s="131" t="s">
        <v>541</v>
      </c>
      <c r="Q59" s="131" t="s">
        <v>542</v>
      </c>
      <c r="R59" s="131" t="s">
        <v>552</v>
      </c>
      <c r="S59" s="131"/>
      <c r="T59" s="131"/>
      <c r="U59" s="13"/>
      <c r="V59" s="13"/>
      <c r="W59" s="13"/>
      <c r="X59" s="13"/>
    </row>
    <row r="60" spans="1:25" hidden="1">
      <c r="A60" s="131"/>
      <c r="B60" s="131"/>
      <c r="C60" s="131" t="s">
        <v>972</v>
      </c>
      <c r="D60" s="131" t="s">
        <v>284</v>
      </c>
      <c r="E60" s="131" t="s">
        <v>263</v>
      </c>
      <c r="F60" s="131" t="s">
        <v>976</v>
      </c>
      <c r="G60" s="131" t="s">
        <v>976</v>
      </c>
      <c r="H60" s="131"/>
      <c r="I60" s="131"/>
      <c r="J60" s="131"/>
      <c r="K60" s="131"/>
      <c r="L60" s="131"/>
      <c r="M60" s="131"/>
      <c r="N60" s="131"/>
      <c r="O60" s="131"/>
      <c r="P60" s="131"/>
      <c r="Q60" s="131"/>
      <c r="R60" s="131"/>
      <c r="S60" s="131" t="s">
        <v>971</v>
      </c>
      <c r="T60" s="131" t="s">
        <v>973</v>
      </c>
      <c r="U60" s="13"/>
      <c r="V60" s="13"/>
      <c r="W60" s="13"/>
      <c r="X60" s="13"/>
    </row>
    <row r="61" spans="1:25" hidden="1">
      <c r="A61" s="131"/>
      <c r="B61" s="131"/>
      <c r="C61" s="131" t="s">
        <v>268</v>
      </c>
      <c r="D61" s="13"/>
      <c r="E61" s="13"/>
      <c r="F61" s="13"/>
      <c r="G61" s="18" t="s">
        <v>267</v>
      </c>
      <c r="H61" s="19" t="s">
        <v>799</v>
      </c>
      <c r="I61" s="19" t="s">
        <v>799</v>
      </c>
      <c r="J61" s="19" t="s">
        <v>799</v>
      </c>
      <c r="K61" s="19" t="s">
        <v>799</v>
      </c>
      <c r="L61" s="19" t="s">
        <v>799</v>
      </c>
      <c r="M61" s="19" t="s">
        <v>799</v>
      </c>
      <c r="N61" s="19" t="s">
        <v>799</v>
      </c>
      <c r="O61" s="19" t="s">
        <v>799</v>
      </c>
      <c r="P61" s="19" t="s">
        <v>799</v>
      </c>
      <c r="Q61" s="19" t="s">
        <v>799</v>
      </c>
      <c r="R61" s="19" t="s">
        <v>799</v>
      </c>
      <c r="S61" s="13"/>
      <c r="T61" s="131"/>
      <c r="U61" s="13"/>
      <c r="V61" s="13"/>
      <c r="W61" s="13"/>
      <c r="X61" s="13"/>
    </row>
    <row r="62" spans="1:25" ht="60" hidden="1">
      <c r="A62" s="131"/>
      <c r="B62" s="131"/>
      <c r="C62" s="131" t="s">
        <v>266</v>
      </c>
      <c r="D62" s="13"/>
      <c r="E62" s="13"/>
      <c r="F62" s="13"/>
      <c r="G62" s="18" t="s">
        <v>265</v>
      </c>
      <c r="H62" s="19" t="s">
        <v>796</v>
      </c>
      <c r="I62" s="19" t="s">
        <v>796</v>
      </c>
      <c r="J62" s="19" t="s">
        <v>796</v>
      </c>
      <c r="K62" s="19" t="s">
        <v>796</v>
      </c>
      <c r="L62" s="19" t="s">
        <v>796</v>
      </c>
      <c r="M62" s="19" t="s">
        <v>796</v>
      </c>
      <c r="N62" s="19" t="s">
        <v>796</v>
      </c>
      <c r="O62" s="19" t="s">
        <v>796</v>
      </c>
      <c r="P62" s="19" t="s">
        <v>796</v>
      </c>
      <c r="Q62" s="19" t="s">
        <v>796</v>
      </c>
      <c r="R62" s="19" t="s">
        <v>796</v>
      </c>
      <c r="S62" s="13"/>
      <c r="T62" s="131"/>
      <c r="U62" s="13"/>
      <c r="V62" s="13"/>
      <c r="W62" s="13"/>
      <c r="X62" s="13"/>
    </row>
    <row r="63" spans="1:25" hidden="1">
      <c r="A63" s="131"/>
      <c r="B63" s="131"/>
      <c r="C63" s="131" t="s">
        <v>971</v>
      </c>
      <c r="D63" s="13"/>
      <c r="E63" s="13"/>
      <c r="F63" s="13"/>
      <c r="G63" s="13"/>
      <c r="H63" s="13"/>
      <c r="I63" s="13"/>
      <c r="J63" s="13"/>
      <c r="K63" s="13"/>
      <c r="L63" s="13"/>
      <c r="M63" s="13"/>
      <c r="N63" s="13"/>
      <c r="O63" s="13"/>
      <c r="P63" s="13"/>
      <c r="Q63" s="13"/>
      <c r="R63" s="13"/>
      <c r="S63" s="13"/>
      <c r="T63" s="131"/>
      <c r="U63" s="13"/>
      <c r="V63" s="13"/>
      <c r="W63" s="13"/>
      <c r="X63" s="13"/>
    </row>
    <row r="64" spans="1:25">
      <c r="A64" s="131" t="s">
        <v>402</v>
      </c>
      <c r="B64" s="131"/>
      <c r="C64" s="131"/>
      <c r="D64" s="20"/>
      <c r="E64" s="154">
        <v>5</v>
      </c>
      <c r="F64" s="152" t="s">
        <v>987</v>
      </c>
      <c r="G64" s="153"/>
      <c r="H64" s="17">
        <f t="shared" ref="H64:Q64" si="4">H65+H66+H67</f>
        <v>0</v>
      </c>
      <c r="I64" s="17">
        <f t="shared" si="4"/>
        <v>0</v>
      </c>
      <c r="J64" s="17">
        <f t="shared" si="4"/>
        <v>0</v>
      </c>
      <c r="K64" s="17">
        <f t="shared" si="4"/>
        <v>0</v>
      </c>
      <c r="L64" s="17">
        <f t="shared" si="4"/>
        <v>0</v>
      </c>
      <c r="M64" s="17">
        <f t="shared" si="4"/>
        <v>0</v>
      </c>
      <c r="N64" s="17">
        <f t="shared" si="4"/>
        <v>0</v>
      </c>
      <c r="O64" s="17">
        <f t="shared" si="4"/>
        <v>0</v>
      </c>
      <c r="P64" s="17">
        <f t="shared" si="4"/>
        <v>0</v>
      </c>
      <c r="Q64" s="17">
        <f t="shared" si="4"/>
        <v>0</v>
      </c>
      <c r="R64" s="17">
        <f t="shared" ref="R64:R77" si="5">H64+I64+J64+K64+L64+M64+N64+O64+P64+Q64</f>
        <v>0</v>
      </c>
      <c r="S64" s="13"/>
      <c r="T64" s="131"/>
      <c r="U64" s="13"/>
      <c r="V64" s="13"/>
      <c r="W64" s="13"/>
      <c r="X64" s="13"/>
    </row>
    <row r="65" spans="1:24">
      <c r="A65" s="131" t="s">
        <v>1102</v>
      </c>
      <c r="B65" s="131"/>
      <c r="C65" s="131"/>
      <c r="D65" s="20"/>
      <c r="E65" s="155"/>
      <c r="F65" s="11" t="s">
        <v>980</v>
      </c>
      <c r="G65" s="11" t="s">
        <v>1006</v>
      </c>
      <c r="H65" s="16"/>
      <c r="I65" s="16"/>
      <c r="J65" s="16"/>
      <c r="K65" s="16"/>
      <c r="L65" s="16"/>
      <c r="M65" s="16"/>
      <c r="N65" s="16"/>
      <c r="O65" s="16"/>
      <c r="P65" s="16"/>
      <c r="Q65" s="16"/>
      <c r="R65" s="17">
        <f t="shared" si="5"/>
        <v>0</v>
      </c>
      <c r="S65" s="13"/>
      <c r="T65" s="131"/>
      <c r="U65" s="13"/>
      <c r="V65" s="13"/>
      <c r="W65" s="13"/>
      <c r="X65" s="13"/>
    </row>
    <row r="66" spans="1:24">
      <c r="A66" s="131" t="s">
        <v>1103</v>
      </c>
      <c r="B66" s="131"/>
      <c r="C66" s="131"/>
      <c r="D66" s="20"/>
      <c r="E66" s="155"/>
      <c r="F66" s="11" t="s">
        <v>981</v>
      </c>
      <c r="G66" s="11" t="s">
        <v>1007</v>
      </c>
      <c r="H66" s="16"/>
      <c r="I66" s="16"/>
      <c r="J66" s="16"/>
      <c r="K66" s="16"/>
      <c r="L66" s="16"/>
      <c r="M66" s="16"/>
      <c r="N66" s="16"/>
      <c r="O66" s="16"/>
      <c r="P66" s="16"/>
      <c r="Q66" s="16"/>
      <c r="R66" s="17">
        <f t="shared" si="5"/>
        <v>0</v>
      </c>
      <c r="S66" s="13"/>
      <c r="T66" s="131"/>
      <c r="U66" s="13"/>
      <c r="V66" s="13"/>
      <c r="W66" s="13"/>
      <c r="X66" s="13"/>
    </row>
    <row r="67" spans="1:24">
      <c r="A67" s="131" t="s">
        <v>1104</v>
      </c>
      <c r="B67" s="131"/>
      <c r="C67" s="131"/>
      <c r="D67" s="20"/>
      <c r="E67" s="156"/>
      <c r="F67" s="11" t="s">
        <v>997</v>
      </c>
      <c r="G67" s="11" t="s">
        <v>1008</v>
      </c>
      <c r="H67" s="16"/>
      <c r="I67" s="16"/>
      <c r="J67" s="16"/>
      <c r="K67" s="16"/>
      <c r="L67" s="16"/>
      <c r="M67" s="16"/>
      <c r="N67" s="16"/>
      <c r="O67" s="16"/>
      <c r="P67" s="16"/>
      <c r="Q67" s="16"/>
      <c r="R67" s="17">
        <f t="shared" si="5"/>
        <v>0</v>
      </c>
      <c r="S67" s="13"/>
      <c r="T67" s="131"/>
      <c r="U67" s="13"/>
      <c r="V67" s="13"/>
      <c r="W67" s="13"/>
      <c r="X67" s="13"/>
    </row>
    <row r="68" spans="1:24">
      <c r="A68" s="131" t="s">
        <v>1105</v>
      </c>
      <c r="B68" s="131"/>
      <c r="C68" s="131"/>
      <c r="D68" s="20"/>
      <c r="E68" s="154">
        <v>6</v>
      </c>
      <c r="F68" s="152" t="s">
        <v>988</v>
      </c>
      <c r="G68" s="153"/>
      <c r="H68" s="17">
        <f t="shared" ref="H68:Q68" si="6">H69+H70</f>
        <v>0</v>
      </c>
      <c r="I68" s="17">
        <f t="shared" si="6"/>
        <v>0</v>
      </c>
      <c r="J68" s="17">
        <f t="shared" si="6"/>
        <v>0</v>
      </c>
      <c r="K68" s="17">
        <f t="shared" si="6"/>
        <v>0</v>
      </c>
      <c r="L68" s="17">
        <f t="shared" si="6"/>
        <v>0</v>
      </c>
      <c r="M68" s="17">
        <f t="shared" si="6"/>
        <v>0</v>
      </c>
      <c r="N68" s="17">
        <f t="shared" si="6"/>
        <v>0</v>
      </c>
      <c r="O68" s="17">
        <f t="shared" si="6"/>
        <v>0</v>
      </c>
      <c r="P68" s="17">
        <f t="shared" si="6"/>
        <v>0</v>
      </c>
      <c r="Q68" s="17">
        <f t="shared" si="6"/>
        <v>0</v>
      </c>
      <c r="R68" s="17">
        <f t="shared" si="5"/>
        <v>0</v>
      </c>
      <c r="S68" s="13"/>
      <c r="T68" s="131"/>
      <c r="U68" s="13"/>
      <c r="V68" s="13"/>
      <c r="W68" s="13"/>
      <c r="X68" s="13"/>
    </row>
    <row r="69" spans="1:24">
      <c r="A69" s="131" t="s">
        <v>1106</v>
      </c>
      <c r="B69" s="131"/>
      <c r="C69" s="131"/>
      <c r="D69" s="20"/>
      <c r="E69" s="155"/>
      <c r="F69" s="11" t="s">
        <v>980</v>
      </c>
      <c r="G69" s="11" t="s">
        <v>1009</v>
      </c>
      <c r="H69" s="16"/>
      <c r="I69" s="16"/>
      <c r="J69" s="16"/>
      <c r="K69" s="16"/>
      <c r="L69" s="16"/>
      <c r="M69" s="16"/>
      <c r="N69" s="16"/>
      <c r="O69" s="16"/>
      <c r="P69" s="16"/>
      <c r="Q69" s="16"/>
      <c r="R69" s="17">
        <f t="shared" si="5"/>
        <v>0</v>
      </c>
      <c r="S69" s="13"/>
      <c r="T69" s="131"/>
      <c r="U69" s="13"/>
      <c r="V69" s="13"/>
      <c r="W69" s="13"/>
      <c r="X69" s="13"/>
    </row>
    <row r="70" spans="1:24">
      <c r="A70" s="131" t="s">
        <v>1107</v>
      </c>
      <c r="B70" s="131"/>
      <c r="C70" s="131"/>
      <c r="D70" s="20"/>
      <c r="E70" s="156"/>
      <c r="F70" s="11" t="s">
        <v>981</v>
      </c>
      <c r="G70" s="11" t="s">
        <v>1010</v>
      </c>
      <c r="H70" s="16"/>
      <c r="I70" s="16"/>
      <c r="J70" s="16"/>
      <c r="K70" s="16"/>
      <c r="L70" s="16"/>
      <c r="M70" s="16"/>
      <c r="N70" s="16"/>
      <c r="O70" s="16"/>
      <c r="P70" s="16"/>
      <c r="Q70" s="16"/>
      <c r="R70" s="17">
        <f t="shared" si="5"/>
        <v>0</v>
      </c>
      <c r="S70" s="13"/>
      <c r="T70" s="131"/>
      <c r="U70" s="13"/>
      <c r="V70" s="13"/>
      <c r="W70" s="13"/>
      <c r="X70" s="13"/>
    </row>
    <row r="71" spans="1:24" ht="60" customHeight="1">
      <c r="A71" s="131" t="s">
        <v>1108</v>
      </c>
      <c r="B71" s="131"/>
      <c r="C71" s="131"/>
      <c r="D71" s="20"/>
      <c r="E71" s="91">
        <v>7</v>
      </c>
      <c r="F71" s="152" t="s">
        <v>233</v>
      </c>
      <c r="G71" s="153"/>
      <c r="H71" s="16"/>
      <c r="I71" s="16"/>
      <c r="J71" s="16"/>
      <c r="K71" s="16"/>
      <c r="L71" s="16"/>
      <c r="M71" s="16"/>
      <c r="N71" s="16"/>
      <c r="O71" s="16"/>
      <c r="P71" s="16"/>
      <c r="Q71" s="16"/>
      <c r="R71" s="17">
        <f t="shared" si="5"/>
        <v>0</v>
      </c>
      <c r="S71" s="13"/>
      <c r="T71" s="131"/>
      <c r="U71" s="13"/>
      <c r="V71" s="13"/>
      <c r="W71" s="13"/>
      <c r="X71" s="13"/>
    </row>
    <row r="72" spans="1:24">
      <c r="A72" s="131" t="s">
        <v>1109</v>
      </c>
      <c r="B72" s="131"/>
      <c r="C72" s="131"/>
      <c r="D72" s="20"/>
      <c r="E72" s="91">
        <v>8</v>
      </c>
      <c r="F72" s="152" t="s">
        <v>989</v>
      </c>
      <c r="G72" s="153"/>
      <c r="H72" s="16"/>
      <c r="I72" s="16"/>
      <c r="J72" s="16"/>
      <c r="K72" s="16"/>
      <c r="L72" s="16"/>
      <c r="M72" s="16"/>
      <c r="N72" s="16"/>
      <c r="O72" s="16"/>
      <c r="P72" s="16"/>
      <c r="Q72" s="16"/>
      <c r="R72" s="17">
        <f t="shared" si="5"/>
        <v>0</v>
      </c>
      <c r="S72" s="13"/>
      <c r="T72" s="131"/>
      <c r="U72" s="13"/>
      <c r="V72" s="13"/>
      <c r="W72" s="13"/>
      <c r="X72" s="13"/>
    </row>
    <row r="73" spans="1:24">
      <c r="A73" s="131" t="s">
        <v>1110</v>
      </c>
      <c r="B73" s="131"/>
      <c r="C73" s="131"/>
      <c r="D73" s="20"/>
      <c r="E73" s="91">
        <v>9</v>
      </c>
      <c r="F73" s="152" t="s">
        <v>990</v>
      </c>
      <c r="G73" s="153"/>
      <c r="H73" s="16"/>
      <c r="I73" s="16"/>
      <c r="J73" s="16"/>
      <c r="K73" s="16"/>
      <c r="L73" s="16"/>
      <c r="M73" s="16"/>
      <c r="N73" s="16"/>
      <c r="O73" s="16"/>
      <c r="P73" s="16"/>
      <c r="Q73" s="16"/>
      <c r="R73" s="17">
        <f t="shared" si="5"/>
        <v>0</v>
      </c>
      <c r="S73" s="13"/>
      <c r="T73" s="131"/>
      <c r="U73" s="13"/>
      <c r="V73" s="13"/>
      <c r="W73" s="13"/>
      <c r="X73" s="13"/>
    </row>
    <row r="74" spans="1:24">
      <c r="A74" s="131" t="s">
        <v>1111</v>
      </c>
      <c r="B74" s="131"/>
      <c r="C74" s="131"/>
      <c r="D74" s="20"/>
      <c r="E74" s="91">
        <v>10</v>
      </c>
      <c r="F74" s="152" t="s">
        <v>991</v>
      </c>
      <c r="G74" s="153"/>
      <c r="H74" s="16"/>
      <c r="I74" s="16"/>
      <c r="J74" s="16"/>
      <c r="K74" s="16"/>
      <c r="L74" s="16"/>
      <c r="M74" s="16"/>
      <c r="N74" s="16"/>
      <c r="O74" s="16"/>
      <c r="P74" s="16"/>
      <c r="Q74" s="16"/>
      <c r="R74" s="17">
        <f t="shared" si="5"/>
        <v>0</v>
      </c>
      <c r="S74" s="13"/>
      <c r="T74" s="131"/>
      <c r="U74" s="13"/>
      <c r="V74" s="13"/>
      <c r="W74" s="13"/>
      <c r="X74" s="13"/>
    </row>
    <row r="75" spans="1:24" ht="30" customHeight="1">
      <c r="A75" s="131" t="s">
        <v>1112</v>
      </c>
      <c r="B75" s="131"/>
      <c r="C75" s="131"/>
      <c r="D75" s="20"/>
      <c r="E75" s="91">
        <v>11</v>
      </c>
      <c r="F75" s="152" t="s">
        <v>992</v>
      </c>
      <c r="G75" s="153"/>
      <c r="H75" s="16"/>
      <c r="I75" s="16"/>
      <c r="J75" s="16"/>
      <c r="K75" s="16"/>
      <c r="L75" s="16"/>
      <c r="M75" s="16"/>
      <c r="N75" s="16"/>
      <c r="O75" s="16"/>
      <c r="P75" s="16"/>
      <c r="Q75" s="16"/>
      <c r="R75" s="17">
        <f t="shared" si="5"/>
        <v>0</v>
      </c>
      <c r="S75" s="13"/>
      <c r="T75" s="131"/>
      <c r="U75" s="13"/>
      <c r="V75" s="13"/>
      <c r="W75" s="13"/>
      <c r="X75" s="13"/>
    </row>
    <row r="76" spans="1:24">
      <c r="A76" s="131" t="s">
        <v>1113</v>
      </c>
      <c r="B76" s="131"/>
      <c r="C76" s="131"/>
      <c r="D76" s="20"/>
      <c r="E76" s="91">
        <v>12</v>
      </c>
      <c r="F76" s="152" t="s">
        <v>993</v>
      </c>
      <c r="G76" s="153"/>
      <c r="H76" s="16"/>
      <c r="I76" s="16"/>
      <c r="J76" s="16"/>
      <c r="K76" s="16"/>
      <c r="L76" s="16"/>
      <c r="M76" s="16"/>
      <c r="N76" s="16"/>
      <c r="O76" s="16"/>
      <c r="P76" s="16"/>
      <c r="Q76" s="16"/>
      <c r="R76" s="17">
        <f t="shared" si="5"/>
        <v>0</v>
      </c>
      <c r="S76" s="13"/>
      <c r="T76" s="131"/>
      <c r="U76" s="13"/>
      <c r="V76" s="13"/>
      <c r="W76" s="13"/>
      <c r="X76" s="13"/>
    </row>
    <row r="77" spans="1:24">
      <c r="A77" s="131" t="s">
        <v>1114</v>
      </c>
      <c r="B77" s="131"/>
      <c r="C77" s="131"/>
      <c r="D77" s="20"/>
      <c r="E77" s="91">
        <v>13</v>
      </c>
      <c r="F77" s="152" t="s">
        <v>994</v>
      </c>
      <c r="G77" s="153"/>
      <c r="H77" s="17">
        <f>SUM(H88:H89)</f>
        <v>0</v>
      </c>
      <c r="I77" s="17">
        <f t="shared" ref="I77:Q77" si="7">SUM(I88:I89)</f>
        <v>0</v>
      </c>
      <c r="J77" s="17">
        <f t="shared" si="7"/>
        <v>0</v>
      </c>
      <c r="K77" s="17">
        <f t="shared" si="7"/>
        <v>0</v>
      </c>
      <c r="L77" s="17">
        <f t="shared" si="7"/>
        <v>0</v>
      </c>
      <c r="M77" s="17">
        <f t="shared" si="7"/>
        <v>0</v>
      </c>
      <c r="N77" s="17">
        <f t="shared" si="7"/>
        <v>0</v>
      </c>
      <c r="O77" s="17">
        <f t="shared" si="7"/>
        <v>0</v>
      </c>
      <c r="P77" s="17">
        <f t="shared" si="7"/>
        <v>0</v>
      </c>
      <c r="Q77" s="17">
        <f t="shared" si="7"/>
        <v>0</v>
      </c>
      <c r="R77" s="17">
        <f t="shared" si="5"/>
        <v>0</v>
      </c>
      <c r="S77" s="13"/>
      <c r="T77" s="131"/>
      <c r="U77" s="13"/>
      <c r="V77" s="13"/>
      <c r="W77" s="13"/>
      <c r="X77" s="13"/>
    </row>
    <row r="78" spans="1:24" ht="15" hidden="1" customHeight="1">
      <c r="A78" s="131"/>
      <c r="B78" s="131"/>
      <c r="C78" s="131" t="s">
        <v>971</v>
      </c>
      <c r="D78" s="13"/>
      <c r="E78" s="13"/>
      <c r="F78" s="13"/>
      <c r="G78" s="13"/>
      <c r="H78" s="13"/>
      <c r="I78" s="13"/>
      <c r="J78" s="13"/>
      <c r="K78" s="13"/>
      <c r="L78" s="13"/>
      <c r="M78" s="13"/>
      <c r="N78" s="13"/>
      <c r="O78" s="13"/>
      <c r="P78" s="13"/>
      <c r="Q78" s="13"/>
      <c r="R78" s="13"/>
      <c r="S78" s="13"/>
      <c r="T78" s="131"/>
      <c r="U78" s="13"/>
      <c r="V78" s="13"/>
      <c r="W78" s="13"/>
      <c r="X78" s="13"/>
    </row>
    <row r="79" spans="1:24" ht="15" hidden="1" customHeight="1">
      <c r="A79" s="131"/>
      <c r="B79" s="131"/>
      <c r="C79" s="131" t="s">
        <v>974</v>
      </c>
      <c r="D79" s="131"/>
      <c r="E79" s="131"/>
      <c r="F79" s="131"/>
      <c r="G79" s="131"/>
      <c r="H79" s="131"/>
      <c r="I79" s="131"/>
      <c r="J79" s="131"/>
      <c r="K79" s="131"/>
      <c r="L79" s="131"/>
      <c r="M79" s="131"/>
      <c r="N79" s="131"/>
      <c r="O79" s="131"/>
      <c r="P79" s="131"/>
      <c r="Q79" s="131"/>
      <c r="R79" s="131"/>
      <c r="S79" s="131"/>
      <c r="T79" s="131" t="s">
        <v>975</v>
      </c>
      <c r="U79" s="13"/>
      <c r="V79" s="13"/>
      <c r="W79" s="13"/>
      <c r="X79" s="13"/>
    </row>
    <row r="80" spans="1:24" ht="15" hidden="1" customHeight="1">
      <c r="A80" s="13"/>
      <c r="B80" s="13"/>
      <c r="C80" s="13"/>
      <c r="D80" s="13"/>
      <c r="E80" s="13"/>
      <c r="F80" s="13"/>
      <c r="G80" s="13"/>
      <c r="H80" s="13"/>
      <c r="I80" s="13"/>
      <c r="J80" s="13"/>
      <c r="K80" s="13"/>
      <c r="L80" s="13"/>
      <c r="M80" s="13"/>
      <c r="N80" s="13"/>
      <c r="O80" s="13"/>
      <c r="P80" s="13"/>
      <c r="Q80" s="13"/>
      <c r="R80" s="13"/>
      <c r="S80" s="13"/>
      <c r="T80" s="13"/>
    </row>
    <row r="81" spans="1:24" ht="15" hidden="1" customHeight="1">
      <c r="A81" s="131"/>
      <c r="B81" s="131"/>
      <c r="C81" s="131" t="s">
        <v>68</v>
      </c>
      <c r="D81" s="131"/>
      <c r="E81" s="131"/>
      <c r="F81" s="131"/>
      <c r="G81" s="131"/>
      <c r="H81" s="131"/>
      <c r="I81" s="131"/>
      <c r="J81" s="131"/>
      <c r="K81" s="131"/>
      <c r="L81" s="131"/>
      <c r="M81" s="131"/>
      <c r="N81" s="131"/>
      <c r="O81" s="131"/>
      <c r="P81" s="131"/>
      <c r="Q81" s="131"/>
      <c r="R81" s="131"/>
      <c r="S81" s="131"/>
      <c r="T81" s="131"/>
      <c r="U81" s="13"/>
      <c r="V81" s="13"/>
      <c r="W81" s="13"/>
      <c r="X81" s="13"/>
    </row>
    <row r="82" spans="1:24" ht="15" hidden="1" customHeight="1">
      <c r="A82" s="131"/>
      <c r="B82" s="131"/>
      <c r="C82" s="131"/>
      <c r="D82" s="131"/>
      <c r="E82" s="131"/>
      <c r="F82" s="131"/>
      <c r="G82" s="131"/>
      <c r="H82" s="131"/>
      <c r="I82" s="131"/>
      <c r="J82" s="131"/>
      <c r="K82" s="131"/>
      <c r="L82" s="131"/>
      <c r="M82" s="131"/>
      <c r="N82" s="131"/>
      <c r="O82" s="131"/>
      <c r="P82" s="131"/>
      <c r="Q82" s="131"/>
      <c r="R82" s="131"/>
      <c r="S82" s="131"/>
      <c r="T82" s="131"/>
      <c r="U82" s="13"/>
      <c r="V82" s="13"/>
      <c r="W82" s="13"/>
      <c r="X82" s="13"/>
    </row>
    <row r="83" spans="1:24" ht="15" hidden="1" customHeight="1">
      <c r="A83" s="131"/>
      <c r="B83" s="131"/>
      <c r="C83" s="131"/>
      <c r="D83" s="131" t="s">
        <v>328</v>
      </c>
      <c r="E83" s="131"/>
      <c r="F83" s="131"/>
      <c r="G83" s="131" t="s">
        <v>1092</v>
      </c>
      <c r="H83" s="131" t="s">
        <v>493</v>
      </c>
      <c r="I83" s="131" t="s">
        <v>494</v>
      </c>
      <c r="J83" s="131" t="s">
        <v>496</v>
      </c>
      <c r="K83" s="131" t="s">
        <v>497</v>
      </c>
      <c r="L83" s="131" t="s">
        <v>495</v>
      </c>
      <c r="M83" s="131" t="s">
        <v>498</v>
      </c>
      <c r="N83" s="131" t="s">
        <v>539</v>
      </c>
      <c r="O83" s="131" t="s">
        <v>540</v>
      </c>
      <c r="P83" s="131" t="s">
        <v>541</v>
      </c>
      <c r="Q83" s="131" t="s">
        <v>542</v>
      </c>
      <c r="R83" s="131" t="s">
        <v>552</v>
      </c>
      <c r="S83" s="131"/>
      <c r="T83" s="131"/>
      <c r="U83" s="13"/>
      <c r="V83" s="13"/>
      <c r="W83" s="13"/>
      <c r="X83" s="13"/>
    </row>
    <row r="84" spans="1:24" ht="15" hidden="1" customHeight="1">
      <c r="A84" s="131"/>
      <c r="B84" s="131"/>
      <c r="C84" s="131" t="s">
        <v>972</v>
      </c>
      <c r="D84" s="131" t="s">
        <v>284</v>
      </c>
      <c r="E84" s="131" t="s">
        <v>263</v>
      </c>
      <c r="F84" s="131" t="s">
        <v>976</v>
      </c>
      <c r="G84" s="131" t="s">
        <v>284</v>
      </c>
      <c r="H84" s="131"/>
      <c r="I84" s="131"/>
      <c r="J84" s="131"/>
      <c r="K84" s="131"/>
      <c r="L84" s="131"/>
      <c r="M84" s="131"/>
      <c r="N84" s="131"/>
      <c r="O84" s="131"/>
      <c r="P84" s="131"/>
      <c r="Q84" s="131"/>
      <c r="R84" s="131"/>
      <c r="S84" s="131" t="s">
        <v>971</v>
      </c>
      <c r="T84" s="131" t="s">
        <v>973</v>
      </c>
      <c r="U84" s="13"/>
      <c r="V84" s="13"/>
      <c r="W84" s="13"/>
      <c r="X84" s="13"/>
    </row>
    <row r="85" spans="1:24" ht="15" hidden="1" customHeight="1">
      <c r="A85" s="131"/>
      <c r="B85" s="131"/>
      <c r="C85" s="131" t="s">
        <v>268</v>
      </c>
      <c r="D85" s="13"/>
      <c r="E85" s="13"/>
      <c r="F85" s="13"/>
      <c r="G85" s="18" t="s">
        <v>267</v>
      </c>
      <c r="H85" s="19" t="s">
        <v>799</v>
      </c>
      <c r="I85" s="19" t="s">
        <v>799</v>
      </c>
      <c r="J85" s="19" t="s">
        <v>799</v>
      </c>
      <c r="K85" s="19" t="s">
        <v>799</v>
      </c>
      <c r="L85" s="19" t="s">
        <v>799</v>
      </c>
      <c r="M85" s="19" t="s">
        <v>799</v>
      </c>
      <c r="N85" s="19" t="s">
        <v>799</v>
      </c>
      <c r="O85" s="19" t="s">
        <v>799</v>
      </c>
      <c r="P85" s="19" t="s">
        <v>799</v>
      </c>
      <c r="Q85" s="19" t="s">
        <v>799</v>
      </c>
      <c r="R85" s="19" t="s">
        <v>799</v>
      </c>
      <c r="S85" s="13"/>
      <c r="T85" s="131"/>
      <c r="U85" s="13"/>
      <c r="V85" s="13"/>
      <c r="W85" s="13"/>
      <c r="X85" s="13"/>
    </row>
    <row r="86" spans="1:24" ht="60" hidden="1" customHeight="1">
      <c r="A86" s="131"/>
      <c r="B86" s="131"/>
      <c r="C86" s="131" t="s">
        <v>266</v>
      </c>
      <c r="D86" s="13"/>
      <c r="E86" s="13"/>
      <c r="F86" s="13"/>
      <c r="G86" s="18" t="s">
        <v>265</v>
      </c>
      <c r="H86" s="19" t="s">
        <v>796</v>
      </c>
      <c r="I86" s="19" t="s">
        <v>796</v>
      </c>
      <c r="J86" s="19" t="s">
        <v>796</v>
      </c>
      <c r="K86" s="19" t="s">
        <v>796</v>
      </c>
      <c r="L86" s="19" t="s">
        <v>796</v>
      </c>
      <c r="M86" s="19" t="s">
        <v>796</v>
      </c>
      <c r="N86" s="19" t="s">
        <v>796</v>
      </c>
      <c r="O86" s="19" t="s">
        <v>796</v>
      </c>
      <c r="P86" s="19" t="s">
        <v>796</v>
      </c>
      <c r="Q86" s="19" t="s">
        <v>796</v>
      </c>
      <c r="R86" s="19" t="s">
        <v>796</v>
      </c>
      <c r="S86" s="13"/>
      <c r="T86" s="131"/>
      <c r="U86" s="13"/>
      <c r="V86" s="13"/>
      <c r="W86" s="13"/>
      <c r="X86" s="13"/>
    </row>
    <row r="87" spans="1:24" ht="15" hidden="1" customHeight="1">
      <c r="A87" s="131"/>
      <c r="B87" s="131"/>
      <c r="C87" s="131" t="s">
        <v>971</v>
      </c>
      <c r="D87" s="13"/>
      <c r="E87" s="13"/>
      <c r="F87" s="13"/>
      <c r="G87" s="13"/>
      <c r="H87" s="13"/>
      <c r="I87" s="13"/>
      <c r="J87" s="13"/>
      <c r="K87" s="13"/>
      <c r="L87" s="13"/>
      <c r="M87" s="13"/>
      <c r="N87" s="13"/>
      <c r="O87" s="13"/>
      <c r="P87" s="13"/>
      <c r="Q87" s="13"/>
      <c r="R87" s="13"/>
      <c r="S87" s="13"/>
      <c r="T87" s="131"/>
      <c r="U87" s="13"/>
      <c r="V87" s="13"/>
      <c r="W87" s="13"/>
      <c r="X87" s="13"/>
    </row>
    <row r="88" spans="1:24">
      <c r="A88" s="131" t="s">
        <v>1114</v>
      </c>
      <c r="B88" s="131"/>
      <c r="C88" s="136"/>
      <c r="D88" s="20"/>
      <c r="E88" s="11"/>
      <c r="F88" s="11"/>
      <c r="G88" s="20"/>
      <c r="H88" s="16"/>
      <c r="I88" s="16"/>
      <c r="J88" s="16"/>
      <c r="K88" s="16"/>
      <c r="L88" s="16"/>
      <c r="M88" s="16"/>
      <c r="N88" s="16"/>
      <c r="O88" s="16"/>
      <c r="P88" s="16"/>
      <c r="Q88" s="16"/>
      <c r="R88" s="17">
        <f>H88+I88+J88+K88+L88+M88+N88+O88+P88+Q88</f>
        <v>0</v>
      </c>
      <c r="S88" s="13"/>
      <c r="T88" s="131"/>
      <c r="U88" s="13"/>
      <c r="V88" s="13"/>
      <c r="W88" s="13"/>
      <c r="X88" s="13"/>
    </row>
    <row r="89" spans="1:24">
      <c r="A89" s="131"/>
      <c r="B89" s="131"/>
      <c r="C89" s="131" t="s">
        <v>971</v>
      </c>
      <c r="D89" s="13"/>
      <c r="E89" s="157" t="s">
        <v>559</v>
      </c>
      <c r="F89" s="158"/>
      <c r="G89" s="158"/>
      <c r="H89" s="158"/>
      <c r="I89" s="158"/>
      <c r="J89" s="158"/>
      <c r="K89" s="158"/>
      <c r="L89" s="158"/>
      <c r="M89" s="158"/>
      <c r="N89" s="158"/>
      <c r="O89" s="158"/>
      <c r="P89" s="158"/>
      <c r="Q89" s="158"/>
      <c r="R89" s="159"/>
      <c r="S89" s="13"/>
      <c r="T89" s="131"/>
      <c r="U89" s="13"/>
      <c r="V89" s="13"/>
      <c r="W89" s="13"/>
      <c r="X89" s="13"/>
    </row>
    <row r="90" spans="1:24" hidden="1">
      <c r="A90" s="131"/>
      <c r="B90" s="131"/>
      <c r="C90" s="131" t="s">
        <v>974</v>
      </c>
      <c r="D90" s="131"/>
      <c r="E90" s="131"/>
      <c r="F90" s="131"/>
      <c r="G90" s="131"/>
      <c r="H90" s="131"/>
      <c r="I90" s="131"/>
      <c r="J90" s="131"/>
      <c r="K90" s="131"/>
      <c r="L90" s="131"/>
      <c r="M90" s="131"/>
      <c r="N90" s="131"/>
      <c r="O90" s="131"/>
      <c r="P90" s="131"/>
      <c r="Q90" s="131"/>
      <c r="R90" s="131"/>
      <c r="S90" s="131"/>
      <c r="T90" s="131" t="s">
        <v>975</v>
      </c>
      <c r="U90" s="13"/>
      <c r="V90" s="13"/>
      <c r="W90" s="13"/>
      <c r="X90" s="13"/>
    </row>
    <row r="91" spans="1:24" hidden="1">
      <c r="A91" s="13"/>
      <c r="B91" s="13"/>
      <c r="C91" s="13"/>
      <c r="D91" s="13"/>
      <c r="E91" s="13"/>
      <c r="F91" s="13"/>
      <c r="G91" s="13"/>
      <c r="H91" s="13"/>
      <c r="I91" s="13"/>
      <c r="J91" s="13"/>
      <c r="K91" s="13"/>
      <c r="L91" s="13"/>
      <c r="M91" s="13"/>
      <c r="N91" s="13"/>
      <c r="O91" s="13"/>
      <c r="P91" s="13"/>
      <c r="Q91" s="13"/>
      <c r="R91" s="13"/>
      <c r="S91" s="13"/>
      <c r="T91" s="13"/>
    </row>
    <row r="92" spans="1:24" hidden="1">
      <c r="A92" s="131"/>
      <c r="B92" s="131"/>
      <c r="C92" s="131" t="s">
        <v>69</v>
      </c>
      <c r="D92" s="131"/>
      <c r="E92" s="131"/>
      <c r="F92" s="131"/>
      <c r="G92" s="131"/>
      <c r="H92" s="131"/>
      <c r="I92" s="131"/>
      <c r="J92" s="131"/>
      <c r="K92" s="131"/>
      <c r="L92" s="131"/>
      <c r="M92" s="131"/>
      <c r="N92" s="131"/>
      <c r="O92" s="131"/>
      <c r="P92" s="131"/>
      <c r="Q92" s="131"/>
      <c r="R92" s="131"/>
      <c r="S92" s="131"/>
      <c r="T92" s="131"/>
      <c r="U92" s="13"/>
      <c r="V92" s="13"/>
      <c r="W92" s="13"/>
      <c r="X92" s="13"/>
    </row>
    <row r="93" spans="1:24" hidden="1">
      <c r="A93" s="131"/>
      <c r="B93" s="131"/>
      <c r="C93" s="131"/>
      <c r="D93" s="131"/>
      <c r="E93" s="131"/>
      <c r="F93" s="131"/>
      <c r="G93" s="131"/>
      <c r="H93" s="131"/>
      <c r="I93" s="131"/>
      <c r="J93" s="131"/>
      <c r="K93" s="131"/>
      <c r="L93" s="131"/>
      <c r="M93" s="131"/>
      <c r="N93" s="131"/>
      <c r="O93" s="131"/>
      <c r="P93" s="131"/>
      <c r="Q93" s="131"/>
      <c r="R93" s="131"/>
      <c r="S93" s="131"/>
      <c r="T93" s="131"/>
      <c r="U93" s="13"/>
      <c r="V93" s="13"/>
      <c r="W93" s="13"/>
      <c r="X93" s="13"/>
    </row>
    <row r="94" spans="1:24" hidden="1">
      <c r="A94" s="131"/>
      <c r="B94" s="131"/>
      <c r="C94" s="131"/>
      <c r="D94" s="131" t="s">
        <v>328</v>
      </c>
      <c r="E94" s="131"/>
      <c r="F94" s="131"/>
      <c r="G94" s="131"/>
      <c r="H94" s="131" t="s">
        <v>493</v>
      </c>
      <c r="I94" s="131" t="s">
        <v>494</v>
      </c>
      <c r="J94" s="131" t="s">
        <v>496</v>
      </c>
      <c r="K94" s="131" t="s">
        <v>497</v>
      </c>
      <c r="L94" s="131" t="s">
        <v>495</v>
      </c>
      <c r="M94" s="131" t="s">
        <v>498</v>
      </c>
      <c r="N94" s="131" t="s">
        <v>539</v>
      </c>
      <c r="O94" s="131" t="s">
        <v>540</v>
      </c>
      <c r="P94" s="131" t="s">
        <v>541</v>
      </c>
      <c r="Q94" s="131" t="s">
        <v>542</v>
      </c>
      <c r="R94" s="131" t="s">
        <v>552</v>
      </c>
      <c r="S94" s="131"/>
      <c r="T94" s="131"/>
      <c r="U94" s="13"/>
      <c r="V94" s="13"/>
      <c r="W94" s="13"/>
      <c r="X94" s="13"/>
    </row>
    <row r="95" spans="1:24" hidden="1">
      <c r="A95" s="131"/>
      <c r="B95" s="131"/>
      <c r="C95" s="131" t="s">
        <v>972</v>
      </c>
      <c r="D95" s="131" t="s">
        <v>284</v>
      </c>
      <c r="E95" s="131" t="s">
        <v>263</v>
      </c>
      <c r="F95" s="131" t="s">
        <v>976</v>
      </c>
      <c r="G95" s="131" t="s">
        <v>976</v>
      </c>
      <c r="H95" s="131"/>
      <c r="I95" s="131"/>
      <c r="J95" s="131"/>
      <c r="K95" s="131"/>
      <c r="L95" s="131"/>
      <c r="M95" s="131"/>
      <c r="N95" s="131"/>
      <c r="O95" s="131"/>
      <c r="P95" s="131"/>
      <c r="Q95" s="131"/>
      <c r="R95" s="131"/>
      <c r="S95" s="131" t="s">
        <v>971</v>
      </c>
      <c r="T95" s="131" t="s">
        <v>973</v>
      </c>
      <c r="U95" s="13"/>
      <c r="V95" s="13"/>
      <c r="W95" s="13"/>
      <c r="X95" s="13"/>
    </row>
    <row r="96" spans="1:24" hidden="1">
      <c r="A96" s="131"/>
      <c r="B96" s="131"/>
      <c r="C96" s="131" t="s">
        <v>268</v>
      </c>
      <c r="D96" s="13"/>
      <c r="E96" s="13"/>
      <c r="F96" s="13"/>
      <c r="G96" s="18" t="s">
        <v>267</v>
      </c>
      <c r="H96" s="19" t="s">
        <v>799</v>
      </c>
      <c r="I96" s="19" t="s">
        <v>799</v>
      </c>
      <c r="J96" s="19" t="s">
        <v>799</v>
      </c>
      <c r="K96" s="19" t="s">
        <v>799</v>
      </c>
      <c r="L96" s="19" t="s">
        <v>799</v>
      </c>
      <c r="M96" s="19" t="s">
        <v>799</v>
      </c>
      <c r="N96" s="19" t="s">
        <v>799</v>
      </c>
      <c r="O96" s="19" t="s">
        <v>799</v>
      </c>
      <c r="P96" s="19" t="s">
        <v>799</v>
      </c>
      <c r="Q96" s="19" t="s">
        <v>799</v>
      </c>
      <c r="R96" s="19" t="s">
        <v>799</v>
      </c>
      <c r="S96" s="13"/>
      <c r="T96" s="131"/>
      <c r="U96" s="13"/>
      <c r="V96" s="13"/>
      <c r="W96" s="13"/>
      <c r="X96" s="13"/>
    </row>
    <row r="97" spans="1:24" ht="60" hidden="1">
      <c r="A97" s="131"/>
      <c r="B97" s="131"/>
      <c r="C97" s="131" t="s">
        <v>266</v>
      </c>
      <c r="D97" s="13"/>
      <c r="E97" s="13"/>
      <c r="F97" s="13"/>
      <c r="G97" s="18" t="s">
        <v>265</v>
      </c>
      <c r="H97" s="19" t="s">
        <v>796</v>
      </c>
      <c r="I97" s="19" t="s">
        <v>796</v>
      </c>
      <c r="J97" s="19" t="s">
        <v>796</v>
      </c>
      <c r="K97" s="19" t="s">
        <v>796</v>
      </c>
      <c r="L97" s="19" t="s">
        <v>796</v>
      </c>
      <c r="M97" s="19" t="s">
        <v>796</v>
      </c>
      <c r="N97" s="19" t="s">
        <v>796</v>
      </c>
      <c r="O97" s="19" t="s">
        <v>796</v>
      </c>
      <c r="P97" s="19" t="s">
        <v>796</v>
      </c>
      <c r="Q97" s="19" t="s">
        <v>796</v>
      </c>
      <c r="R97" s="19" t="s">
        <v>796</v>
      </c>
      <c r="S97" s="13"/>
      <c r="T97" s="131"/>
      <c r="U97" s="13"/>
      <c r="V97" s="13"/>
      <c r="W97" s="13"/>
      <c r="X97" s="13"/>
    </row>
    <row r="98" spans="1:24" hidden="1">
      <c r="A98" s="131"/>
      <c r="B98" s="131"/>
      <c r="C98" s="131" t="s">
        <v>971</v>
      </c>
      <c r="D98" s="13"/>
      <c r="E98" s="13"/>
      <c r="F98" s="13"/>
      <c r="G98" s="13"/>
      <c r="H98" s="13"/>
      <c r="I98" s="13"/>
      <c r="J98" s="13"/>
      <c r="K98" s="13"/>
      <c r="L98" s="13"/>
      <c r="M98" s="13"/>
      <c r="N98" s="13"/>
      <c r="O98" s="13"/>
      <c r="P98" s="13"/>
      <c r="Q98" s="13"/>
      <c r="R98" s="13"/>
      <c r="S98" s="13"/>
      <c r="T98" s="131"/>
      <c r="U98" s="13"/>
      <c r="V98" s="13"/>
      <c r="W98" s="13"/>
      <c r="X98" s="13"/>
    </row>
    <row r="99" spans="1:24">
      <c r="A99" s="131" t="s">
        <v>1115</v>
      </c>
      <c r="B99" s="131"/>
      <c r="C99" s="131"/>
      <c r="D99" s="20"/>
      <c r="E99" s="11"/>
      <c r="F99" s="11" t="s">
        <v>995</v>
      </c>
      <c r="G99" s="11" t="s">
        <v>1011</v>
      </c>
      <c r="H99" s="17">
        <f t="shared" ref="H99:R99" si="8">H31+H32+H33+H38+H64+H68+H71+H72+H73+H74+H75+H76+H77</f>
        <v>0</v>
      </c>
      <c r="I99" s="17">
        <f t="shared" si="8"/>
        <v>0</v>
      </c>
      <c r="J99" s="17">
        <f t="shared" si="8"/>
        <v>0</v>
      </c>
      <c r="K99" s="17">
        <f t="shared" si="8"/>
        <v>0</v>
      </c>
      <c r="L99" s="17">
        <f t="shared" si="8"/>
        <v>0</v>
      </c>
      <c r="M99" s="17">
        <f t="shared" si="8"/>
        <v>0</v>
      </c>
      <c r="N99" s="17">
        <f t="shared" si="8"/>
        <v>0</v>
      </c>
      <c r="O99" s="17">
        <f t="shared" si="8"/>
        <v>0</v>
      </c>
      <c r="P99" s="17">
        <f t="shared" si="8"/>
        <v>0</v>
      </c>
      <c r="Q99" s="17">
        <f t="shared" si="8"/>
        <v>0</v>
      </c>
      <c r="R99" s="17">
        <f t="shared" si="8"/>
        <v>0</v>
      </c>
      <c r="S99" s="13"/>
      <c r="T99" s="131"/>
      <c r="U99" s="13"/>
      <c r="V99" s="13"/>
      <c r="W99" s="13"/>
      <c r="X99" s="13"/>
    </row>
    <row r="100" spans="1:24">
      <c r="A100" s="131" t="s">
        <v>1126</v>
      </c>
      <c r="B100" s="131"/>
      <c r="C100" s="131"/>
      <c r="D100" s="20"/>
      <c r="E100" s="11"/>
      <c r="F100" s="11" t="s">
        <v>996</v>
      </c>
      <c r="G100" s="11" t="s">
        <v>1012</v>
      </c>
      <c r="H100" s="17">
        <f>H99</f>
        <v>0</v>
      </c>
      <c r="I100" s="17">
        <f>H100+I99</f>
        <v>0</v>
      </c>
      <c r="J100" s="17">
        <f t="shared" ref="J100:Q100" si="9">I100+J99</f>
        <v>0</v>
      </c>
      <c r="K100" s="17">
        <f t="shared" si="9"/>
        <v>0</v>
      </c>
      <c r="L100" s="17">
        <f t="shared" si="9"/>
        <v>0</v>
      </c>
      <c r="M100" s="17">
        <f t="shared" si="9"/>
        <v>0</v>
      </c>
      <c r="N100" s="17">
        <f t="shared" si="9"/>
        <v>0</v>
      </c>
      <c r="O100" s="17">
        <f t="shared" si="9"/>
        <v>0</v>
      </c>
      <c r="P100" s="17">
        <f t="shared" si="9"/>
        <v>0</v>
      </c>
      <c r="Q100" s="17">
        <f t="shared" si="9"/>
        <v>0</v>
      </c>
      <c r="R100" s="17">
        <f>Q100</f>
        <v>0</v>
      </c>
      <c r="S100" s="13"/>
      <c r="T100" s="131"/>
      <c r="U100" s="13"/>
      <c r="V100" s="13"/>
      <c r="W100" s="13"/>
      <c r="X100" s="13"/>
    </row>
    <row r="101" spans="1:24">
      <c r="A101" s="131"/>
      <c r="B101" s="131"/>
      <c r="C101" s="131" t="s">
        <v>971</v>
      </c>
      <c r="D101" s="13"/>
      <c r="E101" s="13"/>
      <c r="F101" s="13"/>
      <c r="G101" s="13"/>
      <c r="H101" s="13"/>
      <c r="I101" s="13"/>
      <c r="J101" s="13"/>
      <c r="K101" s="13"/>
      <c r="L101" s="13"/>
      <c r="M101" s="13"/>
      <c r="N101" s="13"/>
      <c r="O101" s="13"/>
      <c r="P101" s="13"/>
      <c r="Q101" s="13"/>
      <c r="R101" s="13"/>
      <c r="S101" s="13"/>
      <c r="T101" s="131"/>
      <c r="U101" s="13"/>
      <c r="V101" s="13"/>
      <c r="W101" s="13"/>
      <c r="X101" s="13"/>
    </row>
    <row r="102" spans="1:24">
      <c r="A102" s="131"/>
      <c r="B102" s="131"/>
      <c r="C102" s="131" t="s">
        <v>974</v>
      </c>
      <c r="D102" s="131"/>
      <c r="E102" s="131"/>
      <c r="F102" s="131"/>
      <c r="G102" s="131"/>
      <c r="H102" s="131"/>
      <c r="I102" s="131"/>
      <c r="J102" s="131"/>
      <c r="K102" s="131"/>
      <c r="L102" s="131"/>
      <c r="M102" s="131"/>
      <c r="N102" s="131"/>
      <c r="O102" s="131"/>
      <c r="P102" s="131"/>
      <c r="Q102" s="131"/>
      <c r="R102" s="131"/>
      <c r="S102" s="131"/>
      <c r="T102" s="131" t="s">
        <v>975</v>
      </c>
      <c r="U102" s="13"/>
      <c r="V102" s="13"/>
      <c r="W102" s="13"/>
      <c r="X102" s="13"/>
    </row>
    <row r="103" spans="1:24" hidden="1">
      <c r="A103" s="13"/>
      <c r="B103" s="13"/>
      <c r="C103" s="13"/>
      <c r="D103" s="13"/>
      <c r="E103" s="13"/>
      <c r="F103" s="13"/>
      <c r="G103" s="13"/>
      <c r="H103" s="13"/>
      <c r="I103" s="13"/>
      <c r="J103" s="13"/>
      <c r="K103" s="13"/>
      <c r="L103" s="13"/>
      <c r="M103" s="13"/>
      <c r="N103" s="13"/>
      <c r="O103" s="13"/>
      <c r="P103" s="13"/>
      <c r="Q103" s="13"/>
      <c r="R103" s="13"/>
      <c r="S103" s="13"/>
      <c r="T103" s="13"/>
    </row>
    <row r="104" spans="1:24" hidden="1">
      <c r="A104" s="13"/>
      <c r="B104" s="13"/>
      <c r="C104" s="13"/>
      <c r="D104" s="13"/>
      <c r="E104" s="13"/>
      <c r="F104" s="13"/>
      <c r="G104" s="13"/>
      <c r="H104" s="13"/>
      <c r="I104" s="13"/>
      <c r="J104" s="13"/>
      <c r="K104" s="13"/>
      <c r="L104" s="13"/>
      <c r="M104" s="13"/>
      <c r="N104" s="13"/>
      <c r="O104" s="13"/>
      <c r="P104" s="13"/>
      <c r="Q104" s="13"/>
      <c r="R104" s="13"/>
      <c r="S104" s="13"/>
      <c r="T104" s="13"/>
    </row>
    <row r="105" spans="1:24" hidden="1"/>
    <row r="106" spans="1:24" hidden="1">
      <c r="A106" s="131"/>
      <c r="B106" s="131"/>
      <c r="C106" s="131" t="s">
        <v>246</v>
      </c>
      <c r="D106" s="131"/>
      <c r="E106" s="131"/>
      <c r="F106" s="131"/>
      <c r="G106" s="131"/>
      <c r="H106" s="131"/>
      <c r="I106" s="131"/>
      <c r="J106" s="131"/>
      <c r="K106" s="131"/>
      <c r="L106" s="131"/>
      <c r="M106" s="131"/>
      <c r="N106" s="131"/>
      <c r="O106" s="131"/>
      <c r="P106" s="131"/>
      <c r="Q106" s="131"/>
      <c r="R106" s="131"/>
      <c r="S106" s="131"/>
      <c r="T106" s="131"/>
    </row>
    <row r="107" spans="1:24" hidden="1">
      <c r="A107" s="131"/>
      <c r="B107" s="131"/>
      <c r="C107" s="131"/>
      <c r="D107" s="131"/>
      <c r="E107" s="131"/>
      <c r="F107" s="131"/>
      <c r="G107" s="131"/>
      <c r="H107" s="131"/>
      <c r="I107" s="131"/>
      <c r="J107" s="131"/>
      <c r="K107" s="131"/>
      <c r="L107" s="131"/>
      <c r="M107" s="131"/>
      <c r="N107" s="131"/>
      <c r="O107" s="131"/>
      <c r="P107" s="131"/>
      <c r="Q107" s="131"/>
      <c r="R107" s="131"/>
      <c r="S107" s="131"/>
      <c r="T107" s="131"/>
    </row>
    <row r="108" spans="1:24" hidden="1">
      <c r="A108" s="131"/>
      <c r="B108" s="131"/>
      <c r="C108" s="131"/>
      <c r="D108" s="131" t="s">
        <v>328</v>
      </c>
      <c r="E108" s="131"/>
      <c r="F108" s="131"/>
      <c r="G108" s="131"/>
      <c r="H108" s="131" t="s">
        <v>493</v>
      </c>
      <c r="I108" s="131" t="s">
        <v>494</v>
      </c>
      <c r="J108" s="131" t="s">
        <v>496</v>
      </c>
      <c r="K108" s="131" t="s">
        <v>497</v>
      </c>
      <c r="L108" s="131" t="s">
        <v>495</v>
      </c>
      <c r="M108" s="131" t="s">
        <v>498</v>
      </c>
      <c r="N108" s="131" t="s">
        <v>539</v>
      </c>
      <c r="O108" s="131" t="s">
        <v>540</v>
      </c>
      <c r="P108" s="131" t="s">
        <v>541</v>
      </c>
      <c r="Q108" s="131" t="s">
        <v>542</v>
      </c>
      <c r="R108" s="131" t="s">
        <v>552</v>
      </c>
      <c r="S108" s="131"/>
      <c r="T108" s="131"/>
    </row>
    <row r="109" spans="1:24" hidden="1">
      <c r="A109" s="131"/>
      <c r="B109" s="131"/>
      <c r="C109" s="131" t="s">
        <v>972</v>
      </c>
      <c r="D109" s="131" t="s">
        <v>284</v>
      </c>
      <c r="E109" s="131" t="s">
        <v>263</v>
      </c>
      <c r="F109" s="131" t="s">
        <v>976</v>
      </c>
      <c r="G109" s="131" t="s">
        <v>976</v>
      </c>
      <c r="H109" s="131"/>
      <c r="I109" s="131"/>
      <c r="J109" s="131"/>
      <c r="K109" s="131"/>
      <c r="L109" s="131"/>
      <c r="M109" s="131"/>
      <c r="N109" s="131"/>
      <c r="O109" s="131"/>
      <c r="P109" s="131"/>
      <c r="Q109" s="131"/>
      <c r="R109" s="131"/>
      <c r="S109" s="131" t="s">
        <v>971</v>
      </c>
      <c r="T109" s="131" t="s">
        <v>973</v>
      </c>
    </row>
    <row r="110" spans="1:24" hidden="1">
      <c r="A110" s="131"/>
      <c r="B110" s="131"/>
      <c r="C110" s="131" t="s">
        <v>268</v>
      </c>
      <c r="D110" s="13"/>
      <c r="E110" s="13"/>
      <c r="F110" s="13"/>
      <c r="G110" s="18" t="s">
        <v>267</v>
      </c>
      <c r="H110" s="19" t="s">
        <v>799</v>
      </c>
      <c r="I110" s="19" t="s">
        <v>799</v>
      </c>
      <c r="J110" s="19" t="s">
        <v>799</v>
      </c>
      <c r="K110" s="19" t="s">
        <v>799</v>
      </c>
      <c r="L110" s="19" t="s">
        <v>799</v>
      </c>
      <c r="M110" s="19" t="s">
        <v>799</v>
      </c>
      <c r="N110" s="19" t="s">
        <v>799</v>
      </c>
      <c r="O110" s="19" t="s">
        <v>799</v>
      </c>
      <c r="P110" s="19" t="s">
        <v>799</v>
      </c>
      <c r="Q110" s="19" t="s">
        <v>799</v>
      </c>
      <c r="R110" s="19" t="s">
        <v>799</v>
      </c>
      <c r="S110" s="13"/>
      <c r="T110" s="131"/>
    </row>
    <row r="111" spans="1:24" ht="60" hidden="1">
      <c r="A111" s="131"/>
      <c r="B111" s="131"/>
      <c r="C111" s="131" t="s">
        <v>266</v>
      </c>
      <c r="D111" s="13"/>
      <c r="E111" s="13"/>
      <c r="F111" s="13"/>
      <c r="G111" s="18" t="s">
        <v>265</v>
      </c>
      <c r="H111" s="19" t="s">
        <v>796</v>
      </c>
      <c r="I111" s="19" t="s">
        <v>796</v>
      </c>
      <c r="J111" s="19" t="s">
        <v>796</v>
      </c>
      <c r="K111" s="19" t="s">
        <v>796</v>
      </c>
      <c r="L111" s="19" t="s">
        <v>796</v>
      </c>
      <c r="M111" s="19" t="s">
        <v>796</v>
      </c>
      <c r="N111" s="19" t="s">
        <v>796</v>
      </c>
      <c r="O111" s="19" t="s">
        <v>796</v>
      </c>
      <c r="P111" s="19" t="s">
        <v>796</v>
      </c>
      <c r="Q111" s="19" t="s">
        <v>796</v>
      </c>
      <c r="R111" s="19" t="s">
        <v>796</v>
      </c>
      <c r="S111" s="13"/>
      <c r="T111" s="131"/>
    </row>
    <row r="112" spans="1:24" ht="15" customHeight="1">
      <c r="A112" s="131"/>
      <c r="B112" s="131"/>
      <c r="C112" s="131" t="s">
        <v>976</v>
      </c>
      <c r="D112" s="13"/>
      <c r="E112" s="170" t="s">
        <v>248</v>
      </c>
      <c r="F112" s="170"/>
      <c r="G112" s="170"/>
      <c r="H112" s="170"/>
      <c r="I112" s="170"/>
      <c r="J112" s="170"/>
      <c r="K112" s="170"/>
      <c r="L112" s="170"/>
      <c r="M112" s="170"/>
      <c r="N112" s="170"/>
      <c r="O112" s="170"/>
      <c r="P112" s="170"/>
      <c r="Q112" s="170"/>
      <c r="R112" s="170"/>
      <c r="T112" s="131"/>
    </row>
    <row r="113" spans="1:20" ht="15" customHeight="1">
      <c r="A113" s="131"/>
      <c r="B113" s="131"/>
      <c r="C113" s="131" t="s">
        <v>976</v>
      </c>
      <c r="D113" s="13"/>
      <c r="E113" s="151" t="s">
        <v>1168</v>
      </c>
      <c r="F113" s="151"/>
      <c r="G113" s="151"/>
      <c r="H113" s="151"/>
      <c r="I113" s="151"/>
      <c r="J113" s="151"/>
      <c r="K113" s="151"/>
      <c r="L113" s="151"/>
      <c r="M113" s="151"/>
      <c r="N113" s="151"/>
      <c r="O113" s="151"/>
      <c r="P113" s="151"/>
      <c r="Q113" s="151"/>
      <c r="R113" s="151"/>
      <c r="T113" s="131"/>
    </row>
    <row r="114" spans="1:20" ht="45">
      <c r="A114" s="131"/>
      <c r="B114" s="131"/>
      <c r="C114" s="131" t="s">
        <v>976</v>
      </c>
      <c r="D114" s="13"/>
      <c r="E114" s="169" t="s">
        <v>1130</v>
      </c>
      <c r="F114" s="169"/>
      <c r="G114" s="169"/>
      <c r="H114" s="22" t="s">
        <v>1013</v>
      </c>
      <c r="I114" s="22" t="s">
        <v>1014</v>
      </c>
      <c r="J114" s="22" t="s">
        <v>1015</v>
      </c>
      <c r="K114" s="22" t="s">
        <v>1016</v>
      </c>
      <c r="L114" s="22" t="s">
        <v>1150</v>
      </c>
      <c r="M114" s="22" t="s">
        <v>1018</v>
      </c>
      <c r="N114" s="22" t="s">
        <v>1019</v>
      </c>
      <c r="O114" s="22" t="s">
        <v>1148</v>
      </c>
      <c r="P114" s="22" t="s">
        <v>1147</v>
      </c>
      <c r="Q114" s="22" t="s">
        <v>1149</v>
      </c>
      <c r="R114" s="22" t="s">
        <v>1023</v>
      </c>
      <c r="T114" s="131"/>
    </row>
    <row r="115" spans="1:20">
      <c r="A115" s="131"/>
      <c r="B115" s="131"/>
      <c r="C115" s="131" t="s">
        <v>971</v>
      </c>
      <c r="D115" s="13"/>
      <c r="E115" s="13"/>
      <c r="T115" s="131"/>
    </row>
    <row r="116" spans="1:20">
      <c r="A116" s="131" t="s">
        <v>1173</v>
      </c>
      <c r="B116" s="131"/>
      <c r="C116" s="131"/>
      <c r="D116" s="20"/>
      <c r="E116" s="91">
        <v>1</v>
      </c>
      <c r="F116" s="152" t="s">
        <v>1131</v>
      </c>
      <c r="G116" s="153"/>
      <c r="H116" s="16"/>
      <c r="I116" s="16"/>
      <c r="J116" s="16"/>
      <c r="K116" s="16"/>
      <c r="L116" s="16"/>
      <c r="M116" s="16"/>
      <c r="N116" s="16"/>
      <c r="O116" s="16"/>
      <c r="P116" s="16"/>
      <c r="Q116" s="16"/>
      <c r="R116" s="17">
        <f t="shared" ref="R116:R137" si="10">H116+I116+J116+K116+L116+M116+N116+O116+P116+Q116</f>
        <v>0</v>
      </c>
      <c r="T116" s="131"/>
    </row>
    <row r="117" spans="1:20">
      <c r="A117" s="131" t="s">
        <v>1174</v>
      </c>
      <c r="B117" s="131"/>
      <c r="C117" s="131"/>
      <c r="D117" s="20"/>
      <c r="E117" s="91">
        <v>2</v>
      </c>
      <c r="F117" s="152" t="s">
        <v>249</v>
      </c>
      <c r="G117" s="153"/>
      <c r="H117" s="16"/>
      <c r="I117" s="16"/>
      <c r="J117" s="16"/>
      <c r="K117" s="16"/>
      <c r="L117" s="16"/>
      <c r="M117" s="16"/>
      <c r="N117" s="16"/>
      <c r="O117" s="16"/>
      <c r="P117" s="16"/>
      <c r="Q117" s="16"/>
      <c r="R117" s="17">
        <f t="shared" si="10"/>
        <v>0</v>
      </c>
      <c r="T117" s="131"/>
    </row>
    <row r="118" spans="1:20">
      <c r="A118" s="131" t="s">
        <v>1175</v>
      </c>
      <c r="B118" s="131"/>
      <c r="C118" s="131"/>
      <c r="D118" s="20"/>
      <c r="E118" s="154">
        <v>3</v>
      </c>
      <c r="F118" s="152" t="s">
        <v>1152</v>
      </c>
      <c r="G118" s="153"/>
      <c r="H118" s="17">
        <f t="shared" ref="H118:Q118" si="11">H119+H120</f>
        <v>0</v>
      </c>
      <c r="I118" s="17">
        <f t="shared" si="11"/>
        <v>0</v>
      </c>
      <c r="J118" s="17">
        <f t="shared" si="11"/>
        <v>0</v>
      </c>
      <c r="K118" s="17">
        <f t="shared" si="11"/>
        <v>0</v>
      </c>
      <c r="L118" s="17">
        <f t="shared" si="11"/>
        <v>0</v>
      </c>
      <c r="M118" s="17">
        <f t="shared" si="11"/>
        <v>0</v>
      </c>
      <c r="N118" s="17">
        <f t="shared" si="11"/>
        <v>0</v>
      </c>
      <c r="O118" s="17">
        <f t="shared" si="11"/>
        <v>0</v>
      </c>
      <c r="P118" s="17">
        <f t="shared" si="11"/>
        <v>0</v>
      </c>
      <c r="Q118" s="17">
        <f t="shared" si="11"/>
        <v>0</v>
      </c>
      <c r="R118" s="17">
        <f t="shared" si="10"/>
        <v>0</v>
      </c>
      <c r="T118" s="131"/>
    </row>
    <row r="119" spans="1:20">
      <c r="A119" s="131" t="s">
        <v>1176</v>
      </c>
      <c r="B119" s="131"/>
      <c r="C119" s="131"/>
      <c r="D119" s="20"/>
      <c r="E119" s="155"/>
      <c r="F119" s="11" t="s">
        <v>980</v>
      </c>
      <c r="G119" s="11" t="s">
        <v>1133</v>
      </c>
      <c r="H119" s="16"/>
      <c r="I119" s="16"/>
      <c r="J119" s="16"/>
      <c r="K119" s="16"/>
      <c r="L119" s="16"/>
      <c r="M119" s="16"/>
      <c r="N119" s="16"/>
      <c r="O119" s="16"/>
      <c r="P119" s="16"/>
      <c r="Q119" s="16"/>
      <c r="R119" s="17">
        <f t="shared" si="10"/>
        <v>0</v>
      </c>
      <c r="T119" s="131"/>
    </row>
    <row r="120" spans="1:20" ht="45" customHeight="1">
      <c r="A120" s="131" t="s">
        <v>5</v>
      </c>
      <c r="B120" s="131"/>
      <c r="C120" s="131"/>
      <c r="D120" s="20"/>
      <c r="E120" s="156"/>
      <c r="F120" s="11" t="s">
        <v>981</v>
      </c>
      <c r="G120" s="11" t="s">
        <v>1029</v>
      </c>
      <c r="H120" s="16"/>
      <c r="I120" s="16"/>
      <c r="J120" s="16"/>
      <c r="K120" s="16"/>
      <c r="L120" s="16"/>
      <c r="M120" s="16"/>
      <c r="N120" s="16"/>
      <c r="O120" s="16"/>
      <c r="P120" s="16"/>
      <c r="Q120" s="16"/>
      <c r="R120" s="17">
        <f t="shared" si="10"/>
        <v>0</v>
      </c>
      <c r="T120" s="131"/>
    </row>
    <row r="121" spans="1:20" ht="45" customHeight="1">
      <c r="A121" s="131" t="s">
        <v>6</v>
      </c>
      <c r="B121" s="131"/>
      <c r="C121" s="131"/>
      <c r="D121" s="20"/>
      <c r="E121" s="91">
        <v>4</v>
      </c>
      <c r="F121" s="152" t="s">
        <v>1153</v>
      </c>
      <c r="G121" s="153"/>
      <c r="H121" s="16"/>
      <c r="I121" s="16"/>
      <c r="J121" s="16"/>
      <c r="K121" s="16"/>
      <c r="L121" s="16"/>
      <c r="M121" s="16"/>
      <c r="N121" s="16"/>
      <c r="O121" s="16"/>
      <c r="P121" s="16"/>
      <c r="Q121" s="16"/>
      <c r="R121" s="17">
        <f t="shared" si="10"/>
        <v>0</v>
      </c>
      <c r="T121" s="131"/>
    </row>
    <row r="122" spans="1:20">
      <c r="A122" s="131" t="s">
        <v>7</v>
      </c>
      <c r="B122" s="131"/>
      <c r="C122" s="131"/>
      <c r="D122" s="20"/>
      <c r="E122" s="154">
        <v>5</v>
      </c>
      <c r="F122" s="152" t="s">
        <v>1151</v>
      </c>
      <c r="G122" s="153"/>
      <c r="H122" s="17">
        <f t="shared" ref="H122:Q122" si="12">H123+H124+H125</f>
        <v>0</v>
      </c>
      <c r="I122" s="17">
        <f t="shared" si="12"/>
        <v>0</v>
      </c>
      <c r="J122" s="17">
        <f t="shared" si="12"/>
        <v>0</v>
      </c>
      <c r="K122" s="17">
        <f t="shared" si="12"/>
        <v>0</v>
      </c>
      <c r="L122" s="17">
        <f t="shared" si="12"/>
        <v>0</v>
      </c>
      <c r="M122" s="17">
        <f t="shared" si="12"/>
        <v>0</v>
      </c>
      <c r="N122" s="17">
        <f t="shared" si="12"/>
        <v>0</v>
      </c>
      <c r="O122" s="17">
        <f t="shared" si="12"/>
        <v>0</v>
      </c>
      <c r="P122" s="17">
        <f t="shared" si="12"/>
        <v>0</v>
      </c>
      <c r="Q122" s="17">
        <f t="shared" si="12"/>
        <v>0</v>
      </c>
      <c r="R122" s="17">
        <f t="shared" si="10"/>
        <v>0</v>
      </c>
      <c r="T122" s="131"/>
    </row>
    <row r="123" spans="1:20" ht="45">
      <c r="A123" s="131" t="s">
        <v>8</v>
      </c>
      <c r="B123" s="131"/>
      <c r="C123" s="131"/>
      <c r="D123" s="20"/>
      <c r="E123" s="155"/>
      <c r="F123" s="11" t="s">
        <v>980</v>
      </c>
      <c r="G123" s="11" t="s">
        <v>1154</v>
      </c>
      <c r="H123" s="16"/>
      <c r="I123" s="16"/>
      <c r="J123" s="16"/>
      <c r="K123" s="16"/>
      <c r="L123" s="16"/>
      <c r="M123" s="16"/>
      <c r="N123" s="16"/>
      <c r="O123" s="16"/>
      <c r="P123" s="16"/>
      <c r="Q123" s="16"/>
      <c r="R123" s="17">
        <f t="shared" si="10"/>
        <v>0</v>
      </c>
      <c r="T123" s="131"/>
    </row>
    <row r="124" spans="1:20" ht="45">
      <c r="A124" s="131" t="s">
        <v>9</v>
      </c>
      <c r="B124" s="131"/>
      <c r="C124" s="131"/>
      <c r="D124" s="20"/>
      <c r="E124" s="155"/>
      <c r="F124" s="11" t="s">
        <v>981</v>
      </c>
      <c r="G124" s="11" t="s">
        <v>1155</v>
      </c>
      <c r="H124" s="16"/>
      <c r="I124" s="16"/>
      <c r="J124" s="16"/>
      <c r="K124" s="16"/>
      <c r="L124" s="16"/>
      <c r="M124" s="16"/>
      <c r="N124" s="16"/>
      <c r="O124" s="16"/>
      <c r="P124" s="16"/>
      <c r="Q124" s="16"/>
      <c r="R124" s="17">
        <f t="shared" si="10"/>
        <v>0</v>
      </c>
      <c r="T124" s="131"/>
    </row>
    <row r="125" spans="1:20">
      <c r="A125" s="131" t="s">
        <v>10</v>
      </c>
      <c r="B125" s="131"/>
      <c r="C125" s="131"/>
      <c r="D125" s="20"/>
      <c r="E125" s="156"/>
      <c r="F125" s="11" t="s">
        <v>997</v>
      </c>
      <c r="G125" s="12" t="s">
        <v>1134</v>
      </c>
      <c r="H125" s="16"/>
      <c r="I125" s="16"/>
      <c r="J125" s="16"/>
      <c r="K125" s="16"/>
      <c r="L125" s="16"/>
      <c r="M125" s="16"/>
      <c r="N125" s="16"/>
      <c r="O125" s="16"/>
      <c r="P125" s="16"/>
      <c r="Q125" s="16"/>
      <c r="R125" s="17">
        <f t="shared" si="10"/>
        <v>0</v>
      </c>
      <c r="T125" s="131"/>
    </row>
    <row r="126" spans="1:20" ht="30" customHeight="1">
      <c r="A126" s="131" t="s">
        <v>11</v>
      </c>
      <c r="B126" s="131"/>
      <c r="C126" s="131"/>
      <c r="D126" s="20"/>
      <c r="E126" s="91">
        <v>6</v>
      </c>
      <c r="F126" s="152" t="s">
        <v>1156</v>
      </c>
      <c r="G126" s="153"/>
      <c r="H126" s="16"/>
      <c r="I126" s="16"/>
      <c r="J126" s="16"/>
      <c r="K126" s="16"/>
      <c r="L126" s="16"/>
      <c r="M126" s="16"/>
      <c r="N126" s="16"/>
      <c r="O126" s="16"/>
      <c r="P126" s="16"/>
      <c r="Q126" s="16"/>
      <c r="R126" s="17">
        <f t="shared" si="10"/>
        <v>0</v>
      </c>
      <c r="T126" s="131"/>
    </row>
    <row r="127" spans="1:20">
      <c r="A127" s="131" t="s">
        <v>12</v>
      </c>
      <c r="B127" s="131"/>
      <c r="C127" s="131"/>
      <c r="D127" s="20"/>
      <c r="E127" s="91">
        <v>7</v>
      </c>
      <c r="F127" s="152" t="s">
        <v>1135</v>
      </c>
      <c r="G127" s="153"/>
      <c r="H127" s="16"/>
      <c r="I127" s="16"/>
      <c r="J127" s="16"/>
      <c r="K127" s="16"/>
      <c r="L127" s="16"/>
      <c r="M127" s="16"/>
      <c r="N127" s="16"/>
      <c r="O127" s="16"/>
      <c r="P127" s="16"/>
      <c r="Q127" s="16"/>
      <c r="R127" s="17">
        <f t="shared" si="10"/>
        <v>0</v>
      </c>
      <c r="T127" s="131"/>
    </row>
    <row r="128" spans="1:20">
      <c r="A128" s="131" t="s">
        <v>403</v>
      </c>
      <c r="B128" s="131"/>
      <c r="C128" s="131"/>
      <c r="D128" s="20"/>
      <c r="E128" s="154">
        <v>8</v>
      </c>
      <c r="F128" s="152" t="s">
        <v>1136</v>
      </c>
      <c r="G128" s="153"/>
      <c r="H128" s="17">
        <f t="shared" ref="H128:Q128" si="13">H129+H130</f>
        <v>0</v>
      </c>
      <c r="I128" s="17">
        <f t="shared" si="13"/>
        <v>0</v>
      </c>
      <c r="J128" s="17">
        <f t="shared" si="13"/>
        <v>0</v>
      </c>
      <c r="K128" s="17">
        <f t="shared" si="13"/>
        <v>0</v>
      </c>
      <c r="L128" s="17">
        <f t="shared" si="13"/>
        <v>0</v>
      </c>
      <c r="M128" s="17">
        <f t="shared" si="13"/>
        <v>0</v>
      </c>
      <c r="N128" s="17">
        <f t="shared" si="13"/>
        <v>0</v>
      </c>
      <c r="O128" s="17">
        <f t="shared" si="13"/>
        <v>0</v>
      </c>
      <c r="P128" s="17">
        <f t="shared" si="13"/>
        <v>0</v>
      </c>
      <c r="Q128" s="17">
        <f t="shared" si="13"/>
        <v>0</v>
      </c>
      <c r="R128" s="17">
        <f t="shared" si="10"/>
        <v>0</v>
      </c>
      <c r="T128" s="131"/>
    </row>
    <row r="129" spans="1:24">
      <c r="A129" s="131" t="s">
        <v>14</v>
      </c>
      <c r="B129" s="131"/>
      <c r="C129" s="131"/>
      <c r="D129" s="20"/>
      <c r="E129" s="155"/>
      <c r="F129" s="11" t="s">
        <v>980</v>
      </c>
      <c r="G129" s="11" t="s">
        <v>1137</v>
      </c>
      <c r="H129" s="16"/>
      <c r="I129" s="16"/>
      <c r="J129" s="16"/>
      <c r="K129" s="16"/>
      <c r="L129" s="16"/>
      <c r="M129" s="16"/>
      <c r="N129" s="16"/>
      <c r="O129" s="16"/>
      <c r="P129" s="16"/>
      <c r="Q129" s="16"/>
      <c r="R129" s="17">
        <f t="shared" si="10"/>
        <v>0</v>
      </c>
      <c r="T129" s="131"/>
    </row>
    <row r="130" spans="1:24">
      <c r="A130" s="131" t="s">
        <v>15</v>
      </c>
      <c r="B130" s="131"/>
      <c r="C130" s="131"/>
      <c r="D130" s="20"/>
      <c r="E130" s="156"/>
      <c r="F130" s="11" t="s">
        <v>981</v>
      </c>
      <c r="G130" s="11" t="s">
        <v>1008</v>
      </c>
      <c r="H130" s="16"/>
      <c r="I130" s="16"/>
      <c r="J130" s="16"/>
      <c r="K130" s="16"/>
      <c r="L130" s="16"/>
      <c r="M130" s="16"/>
      <c r="N130" s="16"/>
      <c r="O130" s="16"/>
      <c r="P130" s="16"/>
      <c r="Q130" s="16"/>
      <c r="R130" s="17">
        <f t="shared" si="10"/>
        <v>0</v>
      </c>
      <c r="T130" s="131"/>
    </row>
    <row r="131" spans="1:24">
      <c r="A131" s="131" t="s">
        <v>16</v>
      </c>
      <c r="B131" s="131"/>
      <c r="C131" s="131"/>
      <c r="D131" s="20"/>
      <c r="E131" s="91">
        <v>9</v>
      </c>
      <c r="F131" s="152" t="s">
        <v>1138</v>
      </c>
      <c r="G131" s="153"/>
      <c r="H131" s="16"/>
      <c r="I131" s="16"/>
      <c r="J131" s="16"/>
      <c r="K131" s="16"/>
      <c r="L131" s="16"/>
      <c r="M131" s="16"/>
      <c r="N131" s="16"/>
      <c r="O131" s="16"/>
      <c r="P131" s="16"/>
      <c r="Q131" s="16"/>
      <c r="R131" s="17">
        <f t="shared" si="10"/>
        <v>0</v>
      </c>
      <c r="T131" s="131"/>
    </row>
    <row r="132" spans="1:24" ht="29.25" customHeight="1">
      <c r="A132" s="131" t="s">
        <v>17</v>
      </c>
      <c r="B132" s="131"/>
      <c r="C132" s="131"/>
      <c r="D132" s="20"/>
      <c r="E132" s="91">
        <v>10</v>
      </c>
      <c r="F132" s="152" t="s">
        <v>1157</v>
      </c>
      <c r="G132" s="153"/>
      <c r="H132" s="16"/>
      <c r="I132" s="16"/>
      <c r="J132" s="16"/>
      <c r="K132" s="16"/>
      <c r="L132" s="16"/>
      <c r="M132" s="16"/>
      <c r="N132" s="16"/>
      <c r="O132" s="16"/>
      <c r="P132" s="16"/>
      <c r="Q132" s="16"/>
      <c r="R132" s="17">
        <f t="shared" si="10"/>
        <v>0</v>
      </c>
      <c r="T132" s="131"/>
    </row>
    <row r="133" spans="1:24">
      <c r="A133" s="131" t="s">
        <v>18</v>
      </c>
      <c r="B133" s="131"/>
      <c r="C133" s="131"/>
      <c r="D133" s="20"/>
      <c r="E133" s="91">
        <v>11</v>
      </c>
      <c r="F133" s="152" t="s">
        <v>991</v>
      </c>
      <c r="G133" s="153"/>
      <c r="H133" s="16"/>
      <c r="I133" s="16"/>
      <c r="J133" s="16"/>
      <c r="K133" s="16"/>
      <c r="L133" s="16"/>
      <c r="M133" s="16"/>
      <c r="N133" s="16"/>
      <c r="O133" s="16"/>
      <c r="P133" s="16"/>
      <c r="Q133" s="16"/>
      <c r="R133" s="17">
        <f t="shared" si="10"/>
        <v>0</v>
      </c>
      <c r="T133" s="131"/>
    </row>
    <row r="134" spans="1:24">
      <c r="A134" s="131" t="s">
        <v>19</v>
      </c>
      <c r="B134" s="131"/>
      <c r="C134" s="131"/>
      <c r="D134" s="20"/>
      <c r="E134" s="91">
        <v>12</v>
      </c>
      <c r="F134" s="152" t="s">
        <v>1146</v>
      </c>
      <c r="G134" s="153"/>
      <c r="H134" s="16"/>
      <c r="I134" s="16"/>
      <c r="J134" s="16"/>
      <c r="K134" s="16"/>
      <c r="L134" s="16"/>
      <c r="M134" s="16"/>
      <c r="N134" s="16"/>
      <c r="O134" s="16"/>
      <c r="P134" s="16"/>
      <c r="Q134" s="16"/>
      <c r="R134" s="17">
        <f t="shared" si="10"/>
        <v>0</v>
      </c>
      <c r="T134" s="131"/>
    </row>
    <row r="135" spans="1:24">
      <c r="A135" s="131" t="s">
        <v>20</v>
      </c>
      <c r="B135" s="131"/>
      <c r="C135" s="131"/>
      <c r="D135" s="20"/>
      <c r="E135" s="91">
        <v>13</v>
      </c>
      <c r="F135" s="152" t="s">
        <v>1163</v>
      </c>
      <c r="G135" s="153"/>
      <c r="H135" s="16"/>
      <c r="I135" s="16"/>
      <c r="J135" s="16"/>
      <c r="K135" s="16"/>
      <c r="L135" s="16"/>
      <c r="M135" s="16"/>
      <c r="N135" s="16"/>
      <c r="O135" s="16"/>
      <c r="P135" s="16"/>
      <c r="Q135" s="16"/>
      <c r="R135" s="17">
        <f t="shared" si="10"/>
        <v>0</v>
      </c>
      <c r="T135" s="131"/>
    </row>
    <row r="136" spans="1:24">
      <c r="A136" s="131" t="s">
        <v>21</v>
      </c>
      <c r="B136" s="131"/>
      <c r="C136" s="131"/>
      <c r="D136" s="20"/>
      <c r="E136" s="91">
        <v>14</v>
      </c>
      <c r="F136" s="152" t="s">
        <v>1164</v>
      </c>
      <c r="G136" s="153"/>
      <c r="H136" s="16"/>
      <c r="I136" s="16"/>
      <c r="J136" s="16"/>
      <c r="K136" s="16"/>
      <c r="L136" s="16"/>
      <c r="M136" s="16"/>
      <c r="N136" s="16"/>
      <c r="O136" s="16"/>
      <c r="P136" s="16"/>
      <c r="Q136" s="16"/>
      <c r="R136" s="17">
        <f t="shared" si="10"/>
        <v>0</v>
      </c>
      <c r="T136" s="131"/>
    </row>
    <row r="137" spans="1:24">
      <c r="A137" s="131" t="s">
        <v>22</v>
      </c>
      <c r="B137" s="131"/>
      <c r="C137" s="131"/>
      <c r="D137" s="20"/>
      <c r="E137" s="91">
        <v>15</v>
      </c>
      <c r="F137" s="152" t="s">
        <v>994</v>
      </c>
      <c r="G137" s="153"/>
      <c r="H137" s="17">
        <f>SUM(H148:H149)</f>
        <v>0</v>
      </c>
      <c r="I137" s="17">
        <f t="shared" ref="I137:Q137" si="14">SUM(I148:I149)</f>
        <v>0</v>
      </c>
      <c r="J137" s="17">
        <f t="shared" si="14"/>
        <v>0</v>
      </c>
      <c r="K137" s="17">
        <f t="shared" si="14"/>
        <v>0</v>
      </c>
      <c r="L137" s="17">
        <f t="shared" si="14"/>
        <v>0</v>
      </c>
      <c r="M137" s="17">
        <f t="shared" si="14"/>
        <v>0</v>
      </c>
      <c r="N137" s="17">
        <f t="shared" si="14"/>
        <v>0</v>
      </c>
      <c r="O137" s="17">
        <f t="shared" si="14"/>
        <v>0</v>
      </c>
      <c r="P137" s="17">
        <f t="shared" si="14"/>
        <v>0</v>
      </c>
      <c r="Q137" s="17">
        <f t="shared" si="14"/>
        <v>0</v>
      </c>
      <c r="R137" s="17">
        <f t="shared" si="10"/>
        <v>0</v>
      </c>
      <c r="T137" s="131"/>
    </row>
    <row r="138" spans="1:24" hidden="1">
      <c r="A138" s="131"/>
      <c r="B138" s="131"/>
      <c r="C138" s="131" t="s">
        <v>971</v>
      </c>
      <c r="D138" s="13"/>
      <c r="E138" s="13"/>
      <c r="T138" s="131"/>
    </row>
    <row r="139" spans="1:24" hidden="1">
      <c r="A139" s="131"/>
      <c r="B139" s="131"/>
      <c r="C139" s="131" t="s">
        <v>974</v>
      </c>
      <c r="D139" s="131"/>
      <c r="E139" s="131"/>
      <c r="F139" s="131"/>
      <c r="G139" s="131"/>
      <c r="H139" s="131"/>
      <c r="I139" s="131"/>
      <c r="J139" s="131"/>
      <c r="K139" s="131"/>
      <c r="L139" s="131"/>
      <c r="M139" s="131"/>
      <c r="N139" s="131"/>
      <c r="O139" s="131"/>
      <c r="P139" s="131"/>
      <c r="Q139" s="131"/>
      <c r="R139" s="131"/>
      <c r="S139" s="131"/>
      <c r="T139" s="131" t="s">
        <v>975</v>
      </c>
    </row>
    <row r="140" spans="1:24" hidden="1">
      <c r="A140" s="13"/>
      <c r="B140" s="13"/>
      <c r="C140" s="13"/>
      <c r="D140" s="13"/>
      <c r="E140" s="13"/>
      <c r="F140" s="13"/>
      <c r="G140" s="13"/>
      <c r="H140" s="13"/>
      <c r="I140" s="13"/>
      <c r="J140" s="13"/>
      <c r="K140" s="13"/>
      <c r="L140" s="13"/>
      <c r="M140" s="13"/>
      <c r="N140" s="13"/>
      <c r="O140" s="13"/>
      <c r="P140" s="13"/>
      <c r="Q140" s="13"/>
      <c r="R140" s="13"/>
      <c r="S140" s="13"/>
      <c r="T140" s="13"/>
    </row>
    <row r="141" spans="1:24" hidden="1">
      <c r="A141" s="131"/>
      <c r="B141" s="131"/>
      <c r="C141" s="131" t="s">
        <v>70</v>
      </c>
      <c r="D141" s="131"/>
      <c r="E141" s="131"/>
      <c r="F141" s="131"/>
      <c r="G141" s="131"/>
      <c r="H141" s="131"/>
      <c r="I141" s="131"/>
      <c r="J141" s="131"/>
      <c r="K141" s="131"/>
      <c r="L141" s="131"/>
      <c r="M141" s="131"/>
      <c r="N141" s="131"/>
      <c r="O141" s="131"/>
      <c r="P141" s="131"/>
      <c r="Q141" s="131"/>
      <c r="R141" s="131"/>
      <c r="S141" s="131"/>
      <c r="T141" s="131"/>
      <c r="U141" s="13"/>
      <c r="V141" s="13"/>
      <c r="W141" s="13"/>
      <c r="X141" s="13"/>
    </row>
    <row r="142" spans="1:24" hidden="1">
      <c r="A142" s="131"/>
      <c r="B142" s="131"/>
      <c r="C142" s="131"/>
      <c r="D142" s="131"/>
      <c r="E142" s="131"/>
      <c r="F142" s="131"/>
      <c r="G142" s="131"/>
      <c r="H142" s="131"/>
      <c r="I142" s="131"/>
      <c r="J142" s="131"/>
      <c r="K142" s="131"/>
      <c r="L142" s="131"/>
      <c r="M142" s="131"/>
      <c r="N142" s="131"/>
      <c r="O142" s="131"/>
      <c r="P142" s="131"/>
      <c r="Q142" s="131"/>
      <c r="R142" s="131"/>
      <c r="S142" s="131"/>
      <c r="T142" s="131"/>
      <c r="U142" s="13"/>
      <c r="V142" s="13"/>
      <c r="W142" s="13"/>
      <c r="X142" s="13"/>
    </row>
    <row r="143" spans="1:24" hidden="1">
      <c r="A143" s="131"/>
      <c r="B143" s="131"/>
      <c r="C143" s="131"/>
      <c r="D143" s="131" t="s">
        <v>328</v>
      </c>
      <c r="E143" s="131"/>
      <c r="F143" s="131"/>
      <c r="G143" s="131" t="s">
        <v>275</v>
      </c>
      <c r="H143" s="131" t="s">
        <v>493</v>
      </c>
      <c r="I143" s="131" t="s">
        <v>494</v>
      </c>
      <c r="J143" s="131" t="s">
        <v>496</v>
      </c>
      <c r="K143" s="131" t="s">
        <v>497</v>
      </c>
      <c r="L143" s="131" t="s">
        <v>495</v>
      </c>
      <c r="M143" s="131" t="s">
        <v>498</v>
      </c>
      <c r="N143" s="131" t="s">
        <v>539</v>
      </c>
      <c r="O143" s="131" t="s">
        <v>540</v>
      </c>
      <c r="P143" s="131" t="s">
        <v>541</v>
      </c>
      <c r="Q143" s="131" t="s">
        <v>542</v>
      </c>
      <c r="R143" s="131" t="s">
        <v>552</v>
      </c>
      <c r="S143" s="131"/>
      <c r="T143" s="131"/>
      <c r="U143" s="13"/>
      <c r="V143" s="13"/>
      <c r="W143" s="13"/>
      <c r="X143" s="13"/>
    </row>
    <row r="144" spans="1:24" hidden="1">
      <c r="A144" s="131"/>
      <c r="B144" s="131"/>
      <c r="C144" s="131" t="s">
        <v>972</v>
      </c>
      <c r="D144" s="131" t="s">
        <v>284</v>
      </c>
      <c r="E144" s="131" t="s">
        <v>263</v>
      </c>
      <c r="F144" s="131" t="s">
        <v>976</v>
      </c>
      <c r="G144" s="131" t="s">
        <v>284</v>
      </c>
      <c r="H144" s="131"/>
      <c r="I144" s="131"/>
      <c r="J144" s="131"/>
      <c r="K144" s="131"/>
      <c r="L144" s="131"/>
      <c r="M144" s="131"/>
      <c r="N144" s="131"/>
      <c r="O144" s="131"/>
      <c r="P144" s="131"/>
      <c r="Q144" s="131"/>
      <c r="R144" s="131"/>
      <c r="S144" s="131" t="s">
        <v>971</v>
      </c>
      <c r="T144" s="131" t="s">
        <v>973</v>
      </c>
      <c r="U144" s="13"/>
      <c r="V144" s="13"/>
      <c r="W144" s="13"/>
      <c r="X144" s="13"/>
    </row>
    <row r="145" spans="1:24" hidden="1">
      <c r="A145" s="131"/>
      <c r="B145" s="131"/>
      <c r="C145" s="131" t="s">
        <v>268</v>
      </c>
      <c r="D145" s="13"/>
      <c r="E145" s="13"/>
      <c r="F145" s="13"/>
      <c r="G145" s="18" t="s">
        <v>267</v>
      </c>
      <c r="H145" s="19" t="s">
        <v>799</v>
      </c>
      <c r="I145" s="19" t="s">
        <v>799</v>
      </c>
      <c r="J145" s="19" t="s">
        <v>799</v>
      </c>
      <c r="K145" s="19" t="s">
        <v>799</v>
      </c>
      <c r="L145" s="19" t="s">
        <v>799</v>
      </c>
      <c r="M145" s="19" t="s">
        <v>799</v>
      </c>
      <c r="N145" s="19" t="s">
        <v>799</v>
      </c>
      <c r="O145" s="19" t="s">
        <v>799</v>
      </c>
      <c r="P145" s="19" t="s">
        <v>799</v>
      </c>
      <c r="Q145" s="19" t="s">
        <v>799</v>
      </c>
      <c r="R145" s="19" t="s">
        <v>799</v>
      </c>
      <c r="S145" s="13"/>
      <c r="T145" s="131"/>
      <c r="U145" s="13"/>
      <c r="V145" s="13"/>
      <c r="W145" s="13"/>
      <c r="X145" s="13"/>
    </row>
    <row r="146" spans="1:24" ht="60" hidden="1">
      <c r="A146" s="131"/>
      <c r="B146" s="131"/>
      <c r="C146" s="131" t="s">
        <v>266</v>
      </c>
      <c r="D146" s="13"/>
      <c r="E146" s="13"/>
      <c r="F146" s="13"/>
      <c r="G146" s="18" t="s">
        <v>265</v>
      </c>
      <c r="H146" s="19" t="s">
        <v>796</v>
      </c>
      <c r="I146" s="19" t="s">
        <v>796</v>
      </c>
      <c r="J146" s="19" t="s">
        <v>796</v>
      </c>
      <c r="K146" s="19" t="s">
        <v>796</v>
      </c>
      <c r="L146" s="19" t="s">
        <v>796</v>
      </c>
      <c r="M146" s="19" t="s">
        <v>796</v>
      </c>
      <c r="N146" s="19" t="s">
        <v>796</v>
      </c>
      <c r="O146" s="19" t="s">
        <v>796</v>
      </c>
      <c r="P146" s="19" t="s">
        <v>796</v>
      </c>
      <c r="Q146" s="19" t="s">
        <v>796</v>
      </c>
      <c r="R146" s="19" t="s">
        <v>796</v>
      </c>
      <c r="S146" s="13"/>
      <c r="T146" s="131"/>
      <c r="U146" s="13"/>
      <c r="V146" s="13"/>
      <c r="W146" s="13"/>
      <c r="X146" s="13"/>
    </row>
    <row r="147" spans="1:24" hidden="1">
      <c r="A147" s="131"/>
      <c r="B147" s="131"/>
      <c r="C147" s="131" t="s">
        <v>971</v>
      </c>
      <c r="D147" s="13"/>
      <c r="E147" s="13"/>
      <c r="F147" s="13"/>
      <c r="G147" s="13"/>
      <c r="H147" s="13"/>
      <c r="I147" s="13"/>
      <c r="J147" s="13"/>
      <c r="K147" s="13"/>
      <c r="L147" s="13"/>
      <c r="M147" s="13"/>
      <c r="N147" s="13"/>
      <c r="O147" s="13"/>
      <c r="P147" s="13"/>
      <c r="Q147" s="13"/>
      <c r="R147" s="13"/>
      <c r="S147" s="13"/>
      <c r="T147" s="131"/>
      <c r="U147" s="13"/>
      <c r="V147" s="13"/>
      <c r="W147" s="13"/>
      <c r="X147" s="13"/>
    </row>
    <row r="148" spans="1:24">
      <c r="A148" s="131" t="s">
        <v>22</v>
      </c>
      <c r="B148" s="131"/>
      <c r="C148" s="136"/>
      <c r="D148" s="20"/>
      <c r="E148" s="11"/>
      <c r="F148" s="11"/>
      <c r="G148" s="20"/>
      <c r="H148" s="16"/>
      <c r="I148" s="16"/>
      <c r="J148" s="16"/>
      <c r="K148" s="16"/>
      <c r="L148" s="16"/>
      <c r="M148" s="16"/>
      <c r="N148" s="16"/>
      <c r="O148" s="16"/>
      <c r="P148" s="16"/>
      <c r="Q148" s="16"/>
      <c r="R148" s="17">
        <f>H148+I148+J148+K148+L148+M148+N148+O148+P148+Q148</f>
        <v>0</v>
      </c>
      <c r="S148" s="13"/>
      <c r="T148" s="131"/>
      <c r="U148" s="13"/>
      <c r="V148" s="13"/>
      <c r="W148" s="13"/>
      <c r="X148" s="13"/>
    </row>
    <row r="149" spans="1:24">
      <c r="A149" s="131"/>
      <c r="B149" s="131"/>
      <c r="C149" s="131" t="s">
        <v>971</v>
      </c>
      <c r="D149" s="13"/>
      <c r="E149" s="157" t="s">
        <v>559</v>
      </c>
      <c r="F149" s="158"/>
      <c r="G149" s="158"/>
      <c r="H149" s="158"/>
      <c r="I149" s="158"/>
      <c r="J149" s="158"/>
      <c r="K149" s="158"/>
      <c r="L149" s="158"/>
      <c r="M149" s="158"/>
      <c r="N149" s="158"/>
      <c r="O149" s="158"/>
      <c r="P149" s="158"/>
      <c r="Q149" s="158"/>
      <c r="R149" s="159"/>
      <c r="S149" s="13"/>
      <c r="T149" s="131"/>
      <c r="U149" s="13"/>
      <c r="V149" s="13"/>
      <c r="W149" s="13"/>
      <c r="X149" s="13"/>
    </row>
    <row r="150" spans="1:24" hidden="1">
      <c r="A150" s="131"/>
      <c r="B150" s="131"/>
      <c r="C150" s="131" t="s">
        <v>974</v>
      </c>
      <c r="D150" s="131"/>
      <c r="E150" s="131"/>
      <c r="F150" s="131"/>
      <c r="G150" s="131"/>
      <c r="H150" s="131"/>
      <c r="I150" s="131"/>
      <c r="J150" s="131"/>
      <c r="K150" s="131"/>
      <c r="L150" s="131"/>
      <c r="M150" s="131"/>
      <c r="N150" s="131"/>
      <c r="O150" s="131"/>
      <c r="P150" s="131"/>
      <c r="Q150" s="131"/>
      <c r="R150" s="131"/>
      <c r="S150" s="131"/>
      <c r="T150" s="131" t="s">
        <v>975</v>
      </c>
      <c r="U150" s="13"/>
      <c r="V150" s="13"/>
      <c r="W150" s="13"/>
      <c r="X150" s="13"/>
    </row>
    <row r="151" spans="1:24" hidden="1">
      <c r="A151" s="13"/>
      <c r="B151" s="13"/>
      <c r="C151" s="13"/>
      <c r="D151" s="13"/>
      <c r="E151" s="13"/>
      <c r="F151" s="13"/>
      <c r="G151" s="13"/>
      <c r="H151" s="13"/>
      <c r="I151" s="13"/>
      <c r="J151" s="13"/>
      <c r="K151" s="13"/>
      <c r="L151" s="13"/>
      <c r="M151" s="13"/>
      <c r="N151" s="13"/>
      <c r="O151" s="13"/>
      <c r="P151" s="13"/>
      <c r="Q151" s="13"/>
      <c r="R151" s="13"/>
      <c r="S151" s="13"/>
      <c r="T151" s="13"/>
    </row>
    <row r="152" spans="1:24" hidden="1">
      <c r="A152" s="131"/>
      <c r="B152" s="131"/>
      <c r="C152" s="131" t="s">
        <v>73</v>
      </c>
      <c r="D152" s="131"/>
      <c r="E152" s="131"/>
      <c r="F152" s="131"/>
      <c r="G152" s="131"/>
      <c r="H152" s="131"/>
      <c r="I152" s="131"/>
      <c r="J152" s="131"/>
      <c r="K152" s="131"/>
      <c r="L152" s="131"/>
      <c r="M152" s="131"/>
      <c r="N152" s="131"/>
      <c r="O152" s="131"/>
      <c r="P152" s="131"/>
      <c r="Q152" s="131"/>
      <c r="R152" s="131"/>
      <c r="S152" s="131"/>
      <c r="T152" s="131"/>
      <c r="U152" s="13"/>
      <c r="V152" s="13"/>
      <c r="W152" s="13"/>
      <c r="X152" s="13"/>
    </row>
    <row r="153" spans="1:24" hidden="1">
      <c r="A153" s="131"/>
      <c r="B153" s="131"/>
      <c r="C153" s="131"/>
      <c r="D153" s="131"/>
      <c r="E153" s="131"/>
      <c r="F153" s="131"/>
      <c r="G153" s="131"/>
      <c r="H153" s="131"/>
      <c r="I153" s="131"/>
      <c r="J153" s="131"/>
      <c r="K153" s="131"/>
      <c r="L153" s="131"/>
      <c r="M153" s="131"/>
      <c r="N153" s="131"/>
      <c r="O153" s="131"/>
      <c r="P153" s="131"/>
      <c r="Q153" s="131"/>
      <c r="R153" s="131"/>
      <c r="S153" s="131"/>
      <c r="T153" s="131"/>
      <c r="U153" s="13"/>
      <c r="V153" s="13"/>
      <c r="W153" s="13"/>
      <c r="X153" s="13"/>
    </row>
    <row r="154" spans="1:24" hidden="1">
      <c r="A154" s="131"/>
      <c r="B154" s="131"/>
      <c r="C154" s="131"/>
      <c r="D154" s="131" t="s">
        <v>328</v>
      </c>
      <c r="E154" s="131"/>
      <c r="F154" s="131"/>
      <c r="G154" s="131"/>
      <c r="H154" s="131" t="s">
        <v>493</v>
      </c>
      <c r="I154" s="131" t="s">
        <v>494</v>
      </c>
      <c r="J154" s="131" t="s">
        <v>496</v>
      </c>
      <c r="K154" s="131" t="s">
        <v>497</v>
      </c>
      <c r="L154" s="131" t="s">
        <v>495</v>
      </c>
      <c r="M154" s="131" t="s">
        <v>498</v>
      </c>
      <c r="N154" s="131" t="s">
        <v>539</v>
      </c>
      <c r="O154" s="131" t="s">
        <v>540</v>
      </c>
      <c r="P154" s="131" t="s">
        <v>541</v>
      </c>
      <c r="Q154" s="131" t="s">
        <v>542</v>
      </c>
      <c r="R154" s="131" t="s">
        <v>552</v>
      </c>
      <c r="S154" s="131"/>
      <c r="T154" s="131"/>
      <c r="U154" s="13"/>
      <c r="V154" s="13"/>
      <c r="W154" s="13"/>
      <c r="X154" s="13"/>
    </row>
    <row r="155" spans="1:24" hidden="1">
      <c r="A155" s="131"/>
      <c r="B155" s="131"/>
      <c r="C155" s="131" t="s">
        <v>972</v>
      </c>
      <c r="D155" s="131" t="s">
        <v>284</v>
      </c>
      <c r="E155" s="131" t="s">
        <v>263</v>
      </c>
      <c r="F155" s="131" t="s">
        <v>976</v>
      </c>
      <c r="G155" s="131" t="s">
        <v>976</v>
      </c>
      <c r="H155" s="131"/>
      <c r="I155" s="131"/>
      <c r="J155" s="131"/>
      <c r="K155" s="131"/>
      <c r="L155" s="131"/>
      <c r="M155" s="131"/>
      <c r="N155" s="131"/>
      <c r="O155" s="131"/>
      <c r="P155" s="131"/>
      <c r="Q155" s="131"/>
      <c r="R155" s="131"/>
      <c r="S155" s="131" t="s">
        <v>971</v>
      </c>
      <c r="T155" s="131" t="s">
        <v>973</v>
      </c>
      <c r="U155" s="13"/>
      <c r="V155" s="13"/>
      <c r="W155" s="13"/>
      <c r="X155" s="13"/>
    </row>
    <row r="156" spans="1:24" hidden="1">
      <c r="A156" s="131"/>
      <c r="B156" s="131"/>
      <c r="C156" s="131" t="s">
        <v>268</v>
      </c>
      <c r="D156" s="13"/>
      <c r="E156" s="13"/>
      <c r="F156" s="13"/>
      <c r="G156" s="18" t="s">
        <v>267</v>
      </c>
      <c r="H156" s="19" t="s">
        <v>799</v>
      </c>
      <c r="I156" s="19" t="s">
        <v>799</v>
      </c>
      <c r="J156" s="19" t="s">
        <v>799</v>
      </c>
      <c r="K156" s="19" t="s">
        <v>799</v>
      </c>
      <c r="L156" s="19" t="s">
        <v>799</v>
      </c>
      <c r="M156" s="19" t="s">
        <v>799</v>
      </c>
      <c r="N156" s="19" t="s">
        <v>799</v>
      </c>
      <c r="O156" s="19" t="s">
        <v>799</v>
      </c>
      <c r="P156" s="19" t="s">
        <v>799</v>
      </c>
      <c r="Q156" s="19" t="s">
        <v>799</v>
      </c>
      <c r="R156" s="19" t="s">
        <v>799</v>
      </c>
      <c r="S156" s="13"/>
      <c r="T156" s="131"/>
      <c r="U156" s="13"/>
      <c r="V156" s="13"/>
      <c r="W156" s="13"/>
      <c r="X156" s="13"/>
    </row>
    <row r="157" spans="1:24" ht="60" hidden="1">
      <c r="A157" s="131"/>
      <c r="B157" s="131"/>
      <c r="C157" s="131" t="s">
        <v>266</v>
      </c>
      <c r="D157" s="13"/>
      <c r="E157" s="13"/>
      <c r="F157" s="13"/>
      <c r="G157" s="18" t="s">
        <v>265</v>
      </c>
      <c r="H157" s="19" t="s">
        <v>796</v>
      </c>
      <c r="I157" s="19" t="s">
        <v>796</v>
      </c>
      <c r="J157" s="19" t="s">
        <v>796</v>
      </c>
      <c r="K157" s="19" t="s">
        <v>796</v>
      </c>
      <c r="L157" s="19" t="s">
        <v>796</v>
      </c>
      <c r="M157" s="19" t="s">
        <v>796</v>
      </c>
      <c r="N157" s="19" t="s">
        <v>796</v>
      </c>
      <c r="O157" s="19" t="s">
        <v>796</v>
      </c>
      <c r="P157" s="19" t="s">
        <v>796</v>
      </c>
      <c r="Q157" s="19" t="s">
        <v>796</v>
      </c>
      <c r="R157" s="19" t="s">
        <v>796</v>
      </c>
      <c r="S157" s="13"/>
      <c r="T157" s="131"/>
      <c r="U157" s="13"/>
      <c r="V157" s="13"/>
      <c r="W157" s="13"/>
      <c r="X157" s="13"/>
    </row>
    <row r="158" spans="1:24" hidden="1">
      <c r="A158" s="131"/>
      <c r="B158" s="131"/>
      <c r="C158" s="131" t="s">
        <v>971</v>
      </c>
      <c r="D158" s="13"/>
      <c r="E158" s="13"/>
      <c r="F158" s="13"/>
      <c r="G158" s="13"/>
      <c r="H158" s="13"/>
      <c r="I158" s="13"/>
      <c r="J158" s="13"/>
      <c r="K158" s="13"/>
      <c r="L158" s="13"/>
      <c r="M158" s="13"/>
      <c r="N158" s="13"/>
      <c r="O158" s="13"/>
      <c r="P158" s="13"/>
      <c r="Q158" s="13"/>
      <c r="R158" s="13"/>
      <c r="S158" s="13"/>
      <c r="T158" s="131"/>
      <c r="U158" s="13"/>
      <c r="V158" s="13"/>
      <c r="W158" s="13"/>
      <c r="X158" s="13"/>
    </row>
    <row r="159" spans="1:24">
      <c r="A159" s="131" t="s">
        <v>23</v>
      </c>
      <c r="B159" s="131"/>
      <c r="C159" s="131"/>
      <c r="D159" s="20"/>
      <c r="E159" s="197"/>
      <c r="F159" s="14" t="s">
        <v>1139</v>
      </c>
      <c r="G159" s="14" t="s">
        <v>1142</v>
      </c>
      <c r="H159" s="17">
        <f>H116+H117+H118+H121+H122+H126+H127+H128+H131+H132+H133+H134+H135+H136+H137</f>
        <v>0</v>
      </c>
      <c r="I159" s="17">
        <f t="shared" ref="I159:R159" si="15">I116+I117+I118+I121+I122+I126+I127+I128+I131+I132+I133+I134+I135+I136+I137</f>
        <v>0</v>
      </c>
      <c r="J159" s="17">
        <f t="shared" si="15"/>
        <v>0</v>
      </c>
      <c r="K159" s="17">
        <f t="shared" si="15"/>
        <v>0</v>
      </c>
      <c r="L159" s="17">
        <f t="shared" si="15"/>
        <v>0</v>
      </c>
      <c r="M159" s="17">
        <f t="shared" si="15"/>
        <v>0</v>
      </c>
      <c r="N159" s="17">
        <f t="shared" si="15"/>
        <v>0</v>
      </c>
      <c r="O159" s="17">
        <f t="shared" si="15"/>
        <v>0</v>
      </c>
      <c r="P159" s="17">
        <f t="shared" si="15"/>
        <v>0</v>
      </c>
      <c r="Q159" s="17">
        <f t="shared" si="15"/>
        <v>0</v>
      </c>
      <c r="R159" s="17">
        <f t="shared" si="15"/>
        <v>0</v>
      </c>
      <c r="S159" s="13"/>
      <c r="T159" s="131"/>
      <c r="U159" s="13"/>
      <c r="V159" s="13"/>
      <c r="W159" s="13"/>
      <c r="X159" s="13"/>
    </row>
    <row r="160" spans="1:24">
      <c r="A160" s="131" t="s">
        <v>24</v>
      </c>
      <c r="B160" s="131"/>
      <c r="C160" s="131"/>
      <c r="D160" s="20"/>
      <c r="E160" s="198"/>
      <c r="F160" s="14" t="s">
        <v>1140</v>
      </c>
      <c r="G160" s="14" t="s">
        <v>1143</v>
      </c>
      <c r="H160" s="17">
        <f>H159-H99</f>
        <v>0</v>
      </c>
      <c r="I160" s="17">
        <f t="shared" ref="I160:R160" si="16">I159-I99</f>
        <v>0</v>
      </c>
      <c r="J160" s="17">
        <f t="shared" si="16"/>
        <v>0</v>
      </c>
      <c r="K160" s="17">
        <f t="shared" si="16"/>
        <v>0</v>
      </c>
      <c r="L160" s="17">
        <f t="shared" si="16"/>
        <v>0</v>
      </c>
      <c r="M160" s="17">
        <f t="shared" si="16"/>
        <v>0</v>
      </c>
      <c r="N160" s="17">
        <f t="shared" si="16"/>
        <v>0</v>
      </c>
      <c r="O160" s="17">
        <f t="shared" si="16"/>
        <v>0</v>
      </c>
      <c r="P160" s="17">
        <f t="shared" si="16"/>
        <v>0</v>
      </c>
      <c r="Q160" s="17">
        <f t="shared" si="16"/>
        <v>0</v>
      </c>
      <c r="R160" s="17">
        <f t="shared" si="16"/>
        <v>0</v>
      </c>
      <c r="S160" s="13"/>
      <c r="T160" s="131"/>
      <c r="U160" s="13"/>
      <c r="V160" s="13"/>
      <c r="W160" s="13"/>
      <c r="X160" s="13"/>
    </row>
    <row r="161" spans="1:24" ht="30">
      <c r="A161" s="131" t="s">
        <v>25</v>
      </c>
      <c r="B161" s="131"/>
      <c r="C161" s="131"/>
      <c r="D161" s="20"/>
      <c r="E161" s="198"/>
      <c r="F161" s="14" t="s">
        <v>1141</v>
      </c>
      <c r="G161" s="14" t="s">
        <v>1165</v>
      </c>
      <c r="H161" s="61">
        <f t="shared" ref="H161:R161" si="17">ROUND((IF(H99&gt;0,H160/H99,0)),4)</f>
        <v>0</v>
      </c>
      <c r="I161" s="61">
        <f t="shared" si="17"/>
        <v>0</v>
      </c>
      <c r="J161" s="61">
        <f t="shared" si="17"/>
        <v>0</v>
      </c>
      <c r="K161" s="61">
        <f t="shared" si="17"/>
        <v>0</v>
      </c>
      <c r="L161" s="61">
        <f t="shared" si="17"/>
        <v>0</v>
      </c>
      <c r="M161" s="61">
        <f t="shared" si="17"/>
        <v>0</v>
      </c>
      <c r="N161" s="61">
        <f t="shared" si="17"/>
        <v>0</v>
      </c>
      <c r="O161" s="61">
        <f t="shared" si="17"/>
        <v>0</v>
      </c>
      <c r="P161" s="61">
        <f t="shared" si="17"/>
        <v>0</v>
      </c>
      <c r="Q161" s="61">
        <f t="shared" si="17"/>
        <v>0</v>
      </c>
      <c r="R161" s="61">
        <f t="shared" si="17"/>
        <v>0</v>
      </c>
      <c r="S161" s="13"/>
      <c r="T161" s="131"/>
      <c r="U161" s="13"/>
      <c r="V161" s="13"/>
      <c r="W161" s="13"/>
      <c r="X161" s="13"/>
    </row>
    <row r="162" spans="1:24">
      <c r="A162" s="131" t="s">
        <v>26</v>
      </c>
      <c r="B162" s="131"/>
      <c r="C162" s="131"/>
      <c r="D162" s="20"/>
      <c r="E162" s="198"/>
      <c r="F162" s="14" t="s">
        <v>1144</v>
      </c>
      <c r="G162" s="14" t="s">
        <v>1166</v>
      </c>
      <c r="H162" s="17">
        <f>H160</f>
        <v>0</v>
      </c>
      <c r="I162" s="17">
        <f>H162+I160</f>
        <v>0</v>
      </c>
      <c r="J162" s="17">
        <f t="shared" ref="J162:Q162" si="18">I162+J160</f>
        <v>0</v>
      </c>
      <c r="K162" s="17">
        <f t="shared" si="18"/>
        <v>0</v>
      </c>
      <c r="L162" s="17">
        <f t="shared" si="18"/>
        <v>0</v>
      </c>
      <c r="M162" s="17">
        <f t="shared" si="18"/>
        <v>0</v>
      </c>
      <c r="N162" s="17">
        <f t="shared" si="18"/>
        <v>0</v>
      </c>
      <c r="O162" s="17">
        <f t="shared" si="18"/>
        <v>0</v>
      </c>
      <c r="P162" s="17">
        <f t="shared" si="18"/>
        <v>0</v>
      </c>
      <c r="Q162" s="17">
        <f t="shared" si="18"/>
        <v>0</v>
      </c>
      <c r="R162" s="17">
        <f>Q162</f>
        <v>0</v>
      </c>
      <c r="S162" s="13"/>
      <c r="T162" s="131"/>
      <c r="U162" s="13"/>
      <c r="V162" s="13"/>
      <c r="W162" s="13"/>
      <c r="X162" s="13"/>
    </row>
    <row r="163" spans="1:24" ht="45">
      <c r="A163" s="131" t="s">
        <v>27</v>
      </c>
      <c r="B163" s="131"/>
      <c r="C163" s="131"/>
      <c r="D163" s="20"/>
      <c r="E163" s="199"/>
      <c r="F163" s="14" t="s">
        <v>1145</v>
      </c>
      <c r="G163" s="14" t="s">
        <v>1167</v>
      </c>
      <c r="H163" s="61">
        <f t="shared" ref="H163:R163" si="19">ROUND((IF(H100&gt;0,H162/H100,0)),4)</f>
        <v>0</v>
      </c>
      <c r="I163" s="61">
        <f t="shared" si="19"/>
        <v>0</v>
      </c>
      <c r="J163" s="61">
        <f t="shared" si="19"/>
        <v>0</v>
      </c>
      <c r="K163" s="61">
        <f t="shared" si="19"/>
        <v>0</v>
      </c>
      <c r="L163" s="61">
        <f t="shared" si="19"/>
        <v>0</v>
      </c>
      <c r="M163" s="61">
        <f t="shared" si="19"/>
        <v>0</v>
      </c>
      <c r="N163" s="61">
        <f t="shared" si="19"/>
        <v>0</v>
      </c>
      <c r="O163" s="61">
        <f t="shared" si="19"/>
        <v>0</v>
      </c>
      <c r="P163" s="61">
        <f t="shared" si="19"/>
        <v>0</v>
      </c>
      <c r="Q163" s="61">
        <f t="shared" si="19"/>
        <v>0</v>
      </c>
      <c r="R163" s="61">
        <f t="shared" si="19"/>
        <v>0</v>
      </c>
      <c r="S163" s="13"/>
      <c r="T163" s="131"/>
      <c r="U163" s="13"/>
      <c r="V163" s="13"/>
      <c r="W163" s="13"/>
      <c r="X163" s="13"/>
    </row>
    <row r="164" spans="1:24">
      <c r="A164" s="131"/>
      <c r="B164" s="131"/>
      <c r="C164" s="131"/>
      <c r="D164" s="20"/>
      <c r="E164" s="157" t="s">
        <v>261</v>
      </c>
      <c r="F164" s="158"/>
      <c r="G164" s="158"/>
      <c r="H164" s="158"/>
      <c r="I164" s="158"/>
      <c r="J164" s="158"/>
      <c r="K164" s="158"/>
      <c r="L164" s="158"/>
      <c r="M164" s="158"/>
      <c r="N164" s="158"/>
      <c r="O164" s="158"/>
      <c r="P164" s="158"/>
      <c r="Q164" s="158"/>
      <c r="R164" s="159"/>
      <c r="S164" s="13"/>
      <c r="T164" s="131"/>
      <c r="U164" s="13"/>
      <c r="V164" s="13"/>
      <c r="W164" s="13"/>
      <c r="X164" s="13"/>
    </row>
    <row r="165" spans="1:24">
      <c r="A165" s="131"/>
      <c r="B165" s="131"/>
      <c r="C165" s="131" t="s">
        <v>971</v>
      </c>
      <c r="D165" s="13"/>
      <c r="E165" s="13"/>
      <c r="F165" s="13"/>
      <c r="G165" s="13"/>
      <c r="H165" s="13"/>
      <c r="I165" s="13"/>
      <c r="J165" s="13"/>
      <c r="K165" s="13"/>
      <c r="L165" s="13"/>
      <c r="M165" s="13"/>
      <c r="N165" s="13"/>
      <c r="O165" s="13"/>
      <c r="P165" s="13"/>
      <c r="Q165" s="13"/>
      <c r="R165" s="13"/>
      <c r="S165" s="13"/>
      <c r="T165" s="131"/>
      <c r="U165" s="13"/>
      <c r="V165" s="13"/>
      <c r="W165" s="13"/>
      <c r="X165" s="13"/>
    </row>
    <row r="166" spans="1:24">
      <c r="A166" s="131"/>
      <c r="B166" s="131"/>
      <c r="C166" s="131" t="s">
        <v>974</v>
      </c>
      <c r="D166" s="131"/>
      <c r="E166" s="131"/>
      <c r="F166" s="131"/>
      <c r="G166" s="131"/>
      <c r="H166" s="131"/>
      <c r="I166" s="131"/>
      <c r="J166" s="131"/>
      <c r="K166" s="131"/>
      <c r="L166" s="131"/>
      <c r="M166" s="131"/>
      <c r="N166" s="131"/>
      <c r="O166" s="131"/>
      <c r="P166" s="131"/>
      <c r="Q166" s="131"/>
      <c r="R166" s="131"/>
      <c r="S166" s="131"/>
      <c r="T166" s="131" t="s">
        <v>975</v>
      </c>
      <c r="U166" s="13"/>
      <c r="V166" s="13"/>
      <c r="W166" s="13"/>
      <c r="X166" s="13"/>
    </row>
    <row r="167" spans="1:24" hidden="1">
      <c r="A167" s="13"/>
      <c r="B167" s="13"/>
      <c r="C167" s="13"/>
      <c r="D167" s="13"/>
      <c r="E167" s="13"/>
      <c r="F167" s="13"/>
      <c r="G167" s="13"/>
      <c r="H167" s="13"/>
      <c r="I167" s="13"/>
      <c r="J167" s="13"/>
      <c r="K167" s="13"/>
      <c r="L167" s="13"/>
      <c r="M167" s="13"/>
      <c r="N167" s="13"/>
      <c r="O167" s="13"/>
      <c r="P167" s="13"/>
      <c r="Q167" s="13"/>
      <c r="R167" s="13"/>
      <c r="S167" s="13"/>
      <c r="T167" s="13"/>
    </row>
    <row r="168" spans="1:24" hidden="1">
      <c r="A168" s="13"/>
      <c r="B168" s="13"/>
      <c r="C168" s="13"/>
      <c r="D168" s="13"/>
      <c r="E168" s="13"/>
      <c r="F168" s="13"/>
      <c r="G168" s="13"/>
      <c r="H168" s="13"/>
      <c r="I168" s="13"/>
      <c r="J168" s="13"/>
      <c r="K168" s="13"/>
      <c r="L168" s="13"/>
      <c r="M168" s="13"/>
      <c r="N168" s="13"/>
      <c r="O168" s="13"/>
      <c r="P168" s="13"/>
      <c r="Q168" s="13"/>
      <c r="R168" s="13"/>
      <c r="S168" s="13"/>
      <c r="T168" s="13"/>
    </row>
    <row r="169" spans="1:24" hidden="1"/>
    <row r="170" spans="1:24" hidden="1">
      <c r="A170" s="131"/>
      <c r="B170" s="131"/>
      <c r="C170" s="131" t="s">
        <v>260</v>
      </c>
      <c r="D170" s="131"/>
      <c r="E170" s="131"/>
      <c r="F170" s="131"/>
      <c r="G170" s="131"/>
      <c r="H170" s="131"/>
      <c r="I170" s="131"/>
      <c r="J170" s="131"/>
      <c r="K170" s="131"/>
      <c r="L170" s="131"/>
      <c r="M170" s="131"/>
      <c r="N170" s="131"/>
      <c r="O170" s="131"/>
      <c r="P170" s="131"/>
      <c r="Q170" s="131"/>
      <c r="R170" s="131"/>
      <c r="S170" s="131"/>
      <c r="T170" s="131"/>
    </row>
    <row r="171" spans="1:24" hidden="1">
      <c r="A171" s="131"/>
      <c r="B171" s="131"/>
      <c r="C171" s="131"/>
      <c r="D171" s="131"/>
      <c r="E171" s="131"/>
      <c r="F171" s="131"/>
      <c r="G171" s="131"/>
      <c r="H171" s="131"/>
      <c r="I171" s="131"/>
      <c r="J171" s="131"/>
      <c r="K171" s="131"/>
      <c r="L171" s="131"/>
      <c r="M171" s="131"/>
      <c r="N171" s="131"/>
      <c r="O171" s="131"/>
      <c r="P171" s="131"/>
      <c r="Q171" s="131"/>
      <c r="R171" s="131"/>
      <c r="S171" s="131"/>
      <c r="T171" s="131"/>
    </row>
    <row r="172" spans="1:24" hidden="1">
      <c r="A172" s="131"/>
      <c r="B172" s="131"/>
      <c r="C172" s="131"/>
      <c r="D172" s="131" t="s">
        <v>328</v>
      </c>
      <c r="E172" s="131"/>
      <c r="F172" s="131"/>
      <c r="G172" s="131"/>
      <c r="H172" s="131" t="s">
        <v>493</v>
      </c>
      <c r="I172" s="131" t="s">
        <v>494</v>
      </c>
      <c r="J172" s="131" t="s">
        <v>496</v>
      </c>
      <c r="K172" s="131" t="s">
        <v>497</v>
      </c>
      <c r="L172" s="131" t="s">
        <v>495</v>
      </c>
      <c r="M172" s="131" t="s">
        <v>498</v>
      </c>
      <c r="N172" s="131" t="s">
        <v>539</v>
      </c>
      <c r="O172" s="131" t="s">
        <v>540</v>
      </c>
      <c r="P172" s="131" t="s">
        <v>541</v>
      </c>
      <c r="Q172" s="131" t="s">
        <v>542</v>
      </c>
      <c r="R172" s="131" t="s">
        <v>552</v>
      </c>
      <c r="S172" s="131"/>
      <c r="T172" s="131"/>
    </row>
    <row r="173" spans="1:24" hidden="1">
      <c r="A173" s="131"/>
      <c r="B173" s="131"/>
      <c r="C173" s="131" t="s">
        <v>972</v>
      </c>
      <c r="D173" s="131" t="s">
        <v>284</v>
      </c>
      <c r="E173" s="131" t="s">
        <v>976</v>
      </c>
      <c r="F173" s="131" t="s">
        <v>976</v>
      </c>
      <c r="G173" s="131" t="s">
        <v>976</v>
      </c>
      <c r="H173" s="131"/>
      <c r="I173" s="131"/>
      <c r="J173" s="131"/>
      <c r="K173" s="131"/>
      <c r="L173" s="131"/>
      <c r="M173" s="131"/>
      <c r="N173" s="131"/>
      <c r="O173" s="131"/>
      <c r="P173" s="131"/>
      <c r="Q173" s="131"/>
      <c r="R173" s="131"/>
      <c r="S173" s="131" t="s">
        <v>971</v>
      </c>
      <c r="T173" s="131" t="s">
        <v>973</v>
      </c>
    </row>
    <row r="174" spans="1:24" ht="60" hidden="1">
      <c r="A174" s="131"/>
      <c r="B174" s="131"/>
      <c r="C174" s="131" t="s">
        <v>266</v>
      </c>
      <c r="D174" s="13"/>
      <c r="E174" s="13"/>
      <c r="F174" s="13"/>
      <c r="G174" s="18" t="s">
        <v>265</v>
      </c>
      <c r="H174" s="19" t="s">
        <v>796</v>
      </c>
      <c r="I174" s="19" t="s">
        <v>796</v>
      </c>
      <c r="J174" s="19" t="s">
        <v>796</v>
      </c>
      <c r="K174" s="19" t="s">
        <v>796</v>
      </c>
      <c r="L174" s="19" t="s">
        <v>796</v>
      </c>
      <c r="M174" s="19" t="s">
        <v>796</v>
      </c>
      <c r="N174" s="19" t="s">
        <v>796</v>
      </c>
      <c r="O174" s="19" t="s">
        <v>796</v>
      </c>
      <c r="P174" s="19" t="s">
        <v>796</v>
      </c>
      <c r="Q174" s="19" t="s">
        <v>796</v>
      </c>
      <c r="R174" s="19" t="s">
        <v>796</v>
      </c>
      <c r="S174" s="13"/>
      <c r="T174" s="131"/>
    </row>
    <row r="175" spans="1:24" hidden="1">
      <c r="A175" s="131"/>
      <c r="B175" s="131"/>
      <c r="C175" s="131" t="s">
        <v>268</v>
      </c>
      <c r="D175" s="13"/>
      <c r="E175" s="13"/>
      <c r="F175" s="13"/>
      <c r="G175" s="18" t="s">
        <v>267</v>
      </c>
      <c r="H175" s="19" t="s">
        <v>799</v>
      </c>
      <c r="I175" s="19" t="s">
        <v>799</v>
      </c>
      <c r="J175" s="19" t="s">
        <v>799</v>
      </c>
      <c r="K175" s="19" t="s">
        <v>799</v>
      </c>
      <c r="L175" s="19" t="s">
        <v>799</v>
      </c>
      <c r="M175" s="19" t="s">
        <v>799</v>
      </c>
      <c r="N175" s="19" t="s">
        <v>799</v>
      </c>
      <c r="O175" s="19" t="s">
        <v>799</v>
      </c>
      <c r="P175" s="19" t="s">
        <v>799</v>
      </c>
      <c r="Q175" s="19" t="s">
        <v>799</v>
      </c>
      <c r="R175" s="19" t="s">
        <v>799</v>
      </c>
      <c r="S175" s="13"/>
      <c r="T175" s="131"/>
    </row>
    <row r="176" spans="1:24" ht="15" customHeight="1">
      <c r="A176" s="131"/>
      <c r="B176" s="131"/>
      <c r="C176" s="131" t="s">
        <v>976</v>
      </c>
      <c r="D176" s="13"/>
      <c r="E176" s="157" t="s">
        <v>490</v>
      </c>
      <c r="F176" s="158"/>
      <c r="G176" s="158"/>
      <c r="H176" s="158"/>
      <c r="I176" s="158"/>
      <c r="J176" s="158"/>
      <c r="K176" s="158"/>
      <c r="L176" s="38"/>
      <c r="M176" s="38"/>
      <c r="N176" s="38"/>
      <c r="O176" s="38"/>
      <c r="P176" s="38"/>
      <c r="Q176" s="194" t="s">
        <v>492</v>
      </c>
      <c r="R176" s="150"/>
      <c r="T176" s="131"/>
    </row>
    <row r="177" spans="1:20" ht="15" customHeight="1">
      <c r="A177" s="131"/>
      <c r="B177" s="131"/>
      <c r="C177" s="131" t="s">
        <v>976</v>
      </c>
      <c r="D177" s="13"/>
      <c r="E177" s="151" t="s">
        <v>247</v>
      </c>
      <c r="F177" s="151"/>
      <c r="G177" s="151"/>
      <c r="H177" s="151"/>
      <c r="I177" s="151"/>
      <c r="J177" s="151"/>
      <c r="K177" s="151"/>
      <c r="L177" s="151"/>
      <c r="M177" s="151"/>
      <c r="N177" s="151"/>
      <c r="O177" s="151"/>
      <c r="P177" s="151"/>
      <c r="Q177" s="151"/>
      <c r="R177" s="151"/>
      <c r="T177" s="131"/>
    </row>
    <row r="178" spans="1:20" ht="45">
      <c r="A178" s="131"/>
      <c r="B178" s="131"/>
      <c r="C178" s="131" t="s">
        <v>976</v>
      </c>
      <c r="D178" s="13"/>
      <c r="E178" s="169" t="s">
        <v>1130</v>
      </c>
      <c r="F178" s="169"/>
      <c r="G178" s="169"/>
      <c r="H178" s="22" t="s">
        <v>1013</v>
      </c>
      <c r="I178" s="22" t="s">
        <v>1014</v>
      </c>
      <c r="J178" s="22" t="s">
        <v>1015</v>
      </c>
      <c r="K178" s="22" t="s">
        <v>1016</v>
      </c>
      <c r="L178" s="22" t="s">
        <v>253</v>
      </c>
      <c r="M178" s="22" t="s">
        <v>1018</v>
      </c>
      <c r="N178" s="22" t="s">
        <v>254</v>
      </c>
      <c r="O178" s="22" t="s">
        <v>1020</v>
      </c>
      <c r="P178" s="22" t="s">
        <v>255</v>
      </c>
      <c r="Q178" s="22" t="s">
        <v>1022</v>
      </c>
      <c r="R178" s="22" t="s">
        <v>1023</v>
      </c>
      <c r="T178" s="131"/>
    </row>
    <row r="179" spans="1:20">
      <c r="A179" s="131"/>
      <c r="B179" s="131"/>
      <c r="C179" s="131" t="s">
        <v>971</v>
      </c>
      <c r="D179" s="13"/>
      <c r="E179" s="13"/>
      <c r="T179" s="131"/>
    </row>
    <row r="180" spans="1:20">
      <c r="A180" s="131" t="s">
        <v>258</v>
      </c>
      <c r="B180" s="131"/>
      <c r="C180" s="131"/>
      <c r="D180" s="20"/>
      <c r="E180" s="157" t="s">
        <v>264</v>
      </c>
      <c r="F180" s="158"/>
      <c r="G180" s="159"/>
      <c r="H180" s="16"/>
      <c r="I180" s="16"/>
      <c r="J180" s="16"/>
      <c r="K180" s="16"/>
      <c r="L180" s="16"/>
      <c r="M180" s="16"/>
      <c r="N180" s="16"/>
      <c r="O180" s="16"/>
      <c r="P180" s="16"/>
      <c r="Q180" s="16"/>
      <c r="R180" s="17">
        <f>H180+I180+J180+K180+L180+M180+N180+O180+P180+Q180</f>
        <v>0</v>
      </c>
      <c r="T180" s="131"/>
    </row>
    <row r="181" spans="1:20" ht="30" customHeight="1">
      <c r="A181" s="131" t="s">
        <v>259</v>
      </c>
      <c r="B181" s="131"/>
      <c r="C181" s="131"/>
      <c r="D181" s="20"/>
      <c r="E181" s="157" t="s">
        <v>252</v>
      </c>
      <c r="F181" s="158"/>
      <c r="G181" s="159"/>
      <c r="H181" s="60"/>
      <c r="I181" s="60"/>
      <c r="J181" s="60"/>
      <c r="K181" s="60"/>
      <c r="L181" s="60"/>
      <c r="M181" s="60"/>
      <c r="N181" s="60"/>
      <c r="O181" s="60"/>
      <c r="P181" s="60"/>
      <c r="Q181" s="60"/>
      <c r="R181" s="61">
        <f>H181+I181+J181+K181+L181+M181+N181+O181+P181+Q181</f>
        <v>0</v>
      </c>
      <c r="T181" s="131"/>
    </row>
    <row r="182" spans="1:20" ht="78" customHeight="1">
      <c r="A182" s="131"/>
      <c r="B182" s="131"/>
      <c r="C182" s="131"/>
      <c r="D182" s="20"/>
      <c r="E182" s="152" t="s">
        <v>357</v>
      </c>
      <c r="F182" s="195"/>
      <c r="G182" s="195"/>
      <c r="H182" s="195"/>
      <c r="I182" s="195"/>
      <c r="J182" s="195"/>
      <c r="K182" s="195"/>
      <c r="L182" s="195"/>
      <c r="M182" s="195"/>
      <c r="N182" s="195"/>
      <c r="O182" s="195"/>
      <c r="P182" s="195"/>
      <c r="Q182" s="195"/>
      <c r="R182" s="153"/>
      <c r="T182" s="131"/>
    </row>
    <row r="183" spans="1:20">
      <c r="A183" s="131"/>
      <c r="B183" s="131"/>
      <c r="C183" s="131" t="s">
        <v>971</v>
      </c>
      <c r="D183" s="13"/>
      <c r="E183" s="13"/>
      <c r="T183" s="131"/>
    </row>
    <row r="184" spans="1:20">
      <c r="A184" s="131"/>
      <c r="B184" s="131"/>
      <c r="C184" s="131" t="s">
        <v>974</v>
      </c>
      <c r="D184" s="131"/>
      <c r="E184" s="131"/>
      <c r="F184" s="131"/>
      <c r="G184" s="131"/>
      <c r="H184" s="131"/>
      <c r="I184" s="131"/>
      <c r="J184" s="131"/>
      <c r="K184" s="131"/>
      <c r="L184" s="131"/>
      <c r="M184" s="131"/>
      <c r="N184" s="131"/>
      <c r="O184" s="131"/>
      <c r="P184" s="131"/>
      <c r="Q184" s="131"/>
      <c r="R184" s="131"/>
      <c r="S184" s="131"/>
      <c r="T184" s="131" t="s">
        <v>975</v>
      </c>
    </row>
  </sheetData>
  <sheetProtection password="A44A" sheet="1" objects="1" scenarios="1"/>
  <mergeCells count="61">
    <mergeCell ref="E64:E67"/>
    <mergeCell ref="F64:G64"/>
    <mergeCell ref="E15:J15"/>
    <mergeCell ref="F38:G38"/>
    <mergeCell ref="F32:G32"/>
    <mergeCell ref="E33:E37"/>
    <mergeCell ref="E27:R27"/>
    <mergeCell ref="E28:R28"/>
    <mergeCell ref="E38:E42"/>
    <mergeCell ref="F33:G33"/>
    <mergeCell ref="E14:G14"/>
    <mergeCell ref="H14:J14"/>
    <mergeCell ref="E54:R54"/>
    <mergeCell ref="E29:G29"/>
    <mergeCell ref="F132:G132"/>
    <mergeCell ref="F118:G118"/>
    <mergeCell ref="F116:G116"/>
    <mergeCell ref="E118:E120"/>
    <mergeCell ref="F131:G131"/>
    <mergeCell ref="F122:G122"/>
    <mergeCell ref="E122:E125"/>
    <mergeCell ref="F31:G31"/>
    <mergeCell ref="F73:G73"/>
    <mergeCell ref="E68:E70"/>
    <mergeCell ref="F68:G68"/>
    <mergeCell ref="F77:G77"/>
    <mergeCell ref="D1:R1"/>
    <mergeCell ref="E10:J10"/>
    <mergeCell ref="E11:J11"/>
    <mergeCell ref="E13:G13"/>
    <mergeCell ref="H13:J13"/>
    <mergeCell ref="E164:R164"/>
    <mergeCell ref="E159:E163"/>
    <mergeCell ref="E149:R149"/>
    <mergeCell ref="F71:G71"/>
    <mergeCell ref="F72:G72"/>
    <mergeCell ref="E112:R112"/>
    <mergeCell ref="F121:G121"/>
    <mergeCell ref="F74:G74"/>
    <mergeCell ref="F76:G76"/>
    <mergeCell ref="F75:G75"/>
    <mergeCell ref="E89:R89"/>
    <mergeCell ref="E114:G114"/>
    <mergeCell ref="F117:G117"/>
    <mergeCell ref="E113:R113"/>
    <mergeCell ref="E182:R182"/>
    <mergeCell ref="F126:G126"/>
    <mergeCell ref="F127:G127"/>
    <mergeCell ref="F128:G128"/>
    <mergeCell ref="E181:G181"/>
    <mergeCell ref="E180:G180"/>
    <mergeCell ref="E178:G178"/>
    <mergeCell ref="E177:R177"/>
    <mergeCell ref="F133:G133"/>
    <mergeCell ref="E128:E130"/>
    <mergeCell ref="Q176:R176"/>
    <mergeCell ref="E176:K176"/>
    <mergeCell ref="F134:G134"/>
    <mergeCell ref="F136:G136"/>
    <mergeCell ref="F137:G137"/>
    <mergeCell ref="F135:G135"/>
  </mergeCells>
  <phoneticPr fontId="2" type="noConversion"/>
  <dataValidations count="660">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H38">
      <formula1>0</formula1>
      <formula2>99999999999999900</formula2>
    </dataValidation>
    <dataValidation type="decimal" allowBlank="1" showInputMessage="1" showErrorMessage="1" errorTitle="Input Error" error="Please enter a numeric value between 0 and 99999999999999999" sqref="I38">
      <formula1>0</formula1>
      <formula2>99999999999999900</formula2>
    </dataValidation>
    <dataValidation type="decimal" allowBlank="1" showInputMessage="1" showErrorMessage="1" errorTitle="Input Error" error="Please enter a numeric value between 0 and 99999999999999999" sqref="J38">
      <formula1>0</formula1>
      <formula2>99999999999999900</formula2>
    </dataValidation>
    <dataValidation type="decimal" allowBlank="1" showInputMessage="1" showErrorMessage="1" errorTitle="Input Error" error="Please enter a numeric value between 0 and 99999999999999999" sqref="K38">
      <formula1>0</formula1>
      <formula2>99999999999999900</formula2>
    </dataValidation>
    <dataValidation type="decimal" allowBlank="1" showInputMessage="1" showErrorMessage="1" errorTitle="Input Error" error="Please enter a numeric value between 0 and 99999999999999999" sqref="L38">
      <formula1>0</formula1>
      <formula2>99999999999999900</formula2>
    </dataValidation>
    <dataValidation type="decimal" allowBlank="1" showInputMessage="1" showErrorMessage="1" errorTitle="Input Error" error="Please enter a numeric value between 0 and 99999999999999999" sqref="M38">
      <formula1>0</formula1>
      <formula2>99999999999999900</formula2>
    </dataValidation>
    <dataValidation type="decimal" allowBlank="1" showInputMessage="1" showErrorMessage="1" errorTitle="Input Error" error="Please enter a numeric value between 0 and 99999999999999999" sqref="N38">
      <formula1>0</formula1>
      <formula2>99999999999999900</formula2>
    </dataValidation>
    <dataValidation type="decimal" allowBlank="1" showInputMessage="1" showErrorMessage="1" errorTitle="Input Error" error="Please enter a numeric value between 0 and 99999999999999999" sqref="O38">
      <formula1>0</formula1>
      <formula2>99999999999999900</formula2>
    </dataValidation>
    <dataValidation type="decimal" allowBlank="1" showInputMessage="1" showErrorMessage="1" errorTitle="Input Error" error="Please enter a numeric value between 0 and 99999999999999999" sqref="P38">
      <formula1>0</formula1>
      <formula2>99999999999999900</formula2>
    </dataValidation>
    <dataValidation type="decimal" allowBlank="1" showInputMessage="1" showErrorMessage="1" errorTitle="Input Error" error="Please enter a numeric value between 0 and 99999999999999999" sqref="Q38">
      <formula1>0</formula1>
      <formula2>99999999999999900</formula2>
    </dataValidation>
    <dataValidation type="decimal" allowBlank="1" showInputMessage="1" showErrorMessage="1" errorTitle="Input Error" error="Please enter a numeric value between 0 and 99999999999999999" sqref="R38">
      <formula1>0</formula1>
      <formula2>99999999999999900</formula2>
    </dataValidation>
    <dataValidation type="decimal" allowBlank="1" showInputMessage="1" showErrorMessage="1" errorTitle="Input Error" error="Please enter a numeric value between 0 and 99999999999999999" sqref="H39">
      <formula1>0</formula1>
      <formula2>99999999999999900</formula2>
    </dataValidation>
    <dataValidation type="decimal" allowBlank="1" showInputMessage="1" showErrorMessage="1" errorTitle="Input Error" error="Please enter a numeric value between 0 and 99999999999999999" sqref="I39">
      <formula1>0</formula1>
      <formula2>99999999999999900</formula2>
    </dataValidation>
    <dataValidation type="decimal" allowBlank="1" showInputMessage="1" showErrorMessage="1" errorTitle="Input Error" error="Please enter a numeric value between 0 and 99999999999999999" sqref="J39">
      <formula1>0</formula1>
      <formula2>99999999999999900</formula2>
    </dataValidation>
    <dataValidation type="decimal" allowBlank="1" showInputMessage="1" showErrorMessage="1" errorTitle="Input Error" error="Please enter a numeric value between 0 and 99999999999999999" sqref="K39">
      <formula1>0</formula1>
      <formula2>99999999999999900</formula2>
    </dataValidation>
    <dataValidation type="decimal" allowBlank="1" showInputMessage="1" showErrorMessage="1" errorTitle="Input Error" error="Please enter a numeric value between 0 and 99999999999999999" sqref="L39">
      <formula1>0</formula1>
      <formula2>99999999999999900</formula2>
    </dataValidation>
    <dataValidation type="decimal" allowBlank="1" showInputMessage="1" showErrorMessage="1" errorTitle="Input Error" error="Please enter a numeric value between 0 and 99999999999999999" sqref="M39">
      <formula1>0</formula1>
      <formula2>99999999999999900</formula2>
    </dataValidation>
    <dataValidation type="decimal" allowBlank="1" showInputMessage="1" showErrorMessage="1" errorTitle="Input Error" error="Please enter a numeric value between 0 and 99999999999999999" sqref="N39">
      <formula1>0</formula1>
      <formula2>99999999999999900</formula2>
    </dataValidation>
    <dataValidation type="decimal" allowBlank="1" showInputMessage="1" showErrorMessage="1" errorTitle="Input Error" error="Please enter a numeric value between 0 and 99999999999999999" sqref="O39">
      <formula1>0</formula1>
      <formula2>99999999999999900</formula2>
    </dataValidation>
    <dataValidation type="decimal" allowBlank="1" showInputMessage="1" showErrorMessage="1" errorTitle="Input Error" error="Please enter a numeric value between 0 and 99999999999999999" sqref="P39">
      <formula1>0</formula1>
      <formula2>99999999999999900</formula2>
    </dataValidation>
    <dataValidation type="decimal" allowBlank="1" showInputMessage="1" showErrorMessage="1" errorTitle="Input Error" error="Please enter a numeric value between 0 and 99999999999999999" sqref="Q39">
      <formula1>0</formula1>
      <formula2>99999999999999900</formula2>
    </dataValidation>
    <dataValidation type="decimal" allowBlank="1" showInputMessage="1" showErrorMessage="1" errorTitle="Input Error" error="Please enter a numeric value between 0 and 99999999999999999" sqref="R39">
      <formula1>0</formula1>
      <formula2>99999999999999900</formula2>
    </dataValidation>
    <dataValidation type="decimal" allowBlank="1" showInputMessage="1" showErrorMessage="1" errorTitle="Input Error" error="Please enter a numeric value between 0 and 99999999999999999" sqref="H40">
      <formula1>0</formula1>
      <formula2>99999999999999900</formula2>
    </dataValidation>
    <dataValidation type="decimal" allowBlank="1" showInputMessage="1" showErrorMessage="1" errorTitle="Input Error" error="Please enter a numeric value between 0 and 99999999999999999" sqref="I40">
      <formula1>0</formula1>
      <formula2>99999999999999900</formula2>
    </dataValidation>
    <dataValidation type="decimal" allowBlank="1" showInputMessage="1" showErrorMessage="1" errorTitle="Input Error" error="Please enter a numeric value between 0 and 99999999999999999" sqref="J40">
      <formula1>0</formula1>
      <formula2>99999999999999900</formula2>
    </dataValidation>
    <dataValidation type="decimal" allowBlank="1" showInputMessage="1" showErrorMessage="1" errorTitle="Input Error" error="Please enter a numeric value between 0 and 99999999999999999" sqref="K40">
      <formula1>0</formula1>
      <formula2>99999999999999900</formula2>
    </dataValidation>
    <dataValidation type="decimal" allowBlank="1" showInputMessage="1" showErrorMessage="1" errorTitle="Input Error" error="Please enter a numeric value between 0 and 99999999999999999" sqref="L40">
      <formula1>0</formula1>
      <formula2>99999999999999900</formula2>
    </dataValidation>
    <dataValidation type="decimal" allowBlank="1" showInputMessage="1" showErrorMessage="1" errorTitle="Input Error" error="Please enter a numeric value between 0 and 99999999999999999" sqref="M40">
      <formula1>0</formula1>
      <formula2>99999999999999900</formula2>
    </dataValidation>
    <dataValidation type="decimal" allowBlank="1" showInputMessage="1" showErrorMessage="1" errorTitle="Input Error" error="Please enter a numeric value between 0 and 99999999999999999" sqref="N40">
      <formula1>0</formula1>
      <formula2>99999999999999900</formula2>
    </dataValidation>
    <dataValidation type="decimal" allowBlank="1" showInputMessage="1" showErrorMessage="1" errorTitle="Input Error" error="Please enter a numeric value between 0 and 99999999999999999" sqref="O40">
      <formula1>0</formula1>
      <formula2>99999999999999900</formula2>
    </dataValidation>
    <dataValidation type="decimal" allowBlank="1" showInputMessage="1" showErrorMessage="1" errorTitle="Input Error" error="Please enter a numeric value between 0 and 99999999999999999" sqref="P40">
      <formula1>0</formula1>
      <formula2>99999999999999900</formula2>
    </dataValidation>
    <dataValidation type="decimal" allowBlank="1" showInputMessage="1" showErrorMessage="1" errorTitle="Input Error" error="Please enter a numeric value between 0 and 99999999999999999" sqref="Q40">
      <formula1>0</formula1>
      <formula2>99999999999999900</formula2>
    </dataValidation>
    <dataValidation type="decimal" allowBlank="1" showInputMessage="1" showErrorMessage="1" errorTitle="Input Error" error="Please enter a numeric value between 0 and 99999999999999999" sqref="R40">
      <formula1>0</formula1>
      <formula2>99999999999999900</formula2>
    </dataValidation>
    <dataValidation type="decimal" allowBlank="1" showInputMessage="1" showErrorMessage="1" errorTitle="Input Error" error="Please enter a numeric value between 0 and 99999999999999999" sqref="H41">
      <formula1>0</formula1>
      <formula2>99999999999999900</formula2>
    </dataValidation>
    <dataValidation type="decimal" allowBlank="1" showInputMessage="1" showErrorMessage="1" errorTitle="Input Error" error="Please enter a numeric value between 0 and 99999999999999999" sqref="I41">
      <formula1>0</formula1>
      <formula2>99999999999999900</formula2>
    </dataValidation>
    <dataValidation type="decimal" allowBlank="1" showInputMessage="1" showErrorMessage="1" errorTitle="Input Error" error="Please enter a numeric value between 0 and 99999999999999999" sqref="J41">
      <formula1>0</formula1>
      <formula2>99999999999999900</formula2>
    </dataValidation>
    <dataValidation type="decimal" allowBlank="1" showInputMessage="1" showErrorMessage="1" errorTitle="Input Error" error="Please enter a numeric value between 0 and 99999999999999999" sqref="K41">
      <formula1>0</formula1>
      <formula2>99999999999999900</formula2>
    </dataValidation>
    <dataValidation type="decimal" allowBlank="1" showInputMessage="1" showErrorMessage="1" errorTitle="Input Error" error="Please enter a numeric value between 0 and 99999999999999999" sqref="L41">
      <formula1>0</formula1>
      <formula2>99999999999999900</formula2>
    </dataValidation>
    <dataValidation type="decimal" allowBlank="1" showInputMessage="1" showErrorMessage="1" errorTitle="Input Error" error="Please enter a numeric value between 0 and 99999999999999999" sqref="M41">
      <formula1>0</formula1>
      <formula2>99999999999999900</formula2>
    </dataValidation>
    <dataValidation type="decimal" allowBlank="1" showInputMessage="1" showErrorMessage="1" errorTitle="Input Error" error="Please enter a numeric value between 0 and 99999999999999999" sqref="N41">
      <formula1>0</formula1>
      <formula2>99999999999999900</formula2>
    </dataValidation>
    <dataValidation type="decimal" allowBlank="1" showInputMessage="1" showErrorMessage="1" errorTitle="Input Error" error="Please enter a numeric value between 0 and 99999999999999999" sqref="O41">
      <formula1>0</formula1>
      <formula2>99999999999999900</formula2>
    </dataValidation>
    <dataValidation type="decimal" allowBlank="1" showInputMessage="1" showErrorMessage="1" errorTitle="Input Error" error="Please enter a numeric value between 0 and 99999999999999999" sqref="P41">
      <formula1>0</formula1>
      <formula2>99999999999999900</formula2>
    </dataValidation>
    <dataValidation type="decimal" allowBlank="1" showInputMessage="1" showErrorMessage="1" errorTitle="Input Error" error="Please enter a numeric value between 0 and 99999999999999999" sqref="Q41">
      <formula1>0</formula1>
      <formula2>99999999999999900</formula2>
    </dataValidation>
    <dataValidation type="decimal" allowBlank="1" showInputMessage="1" showErrorMessage="1" errorTitle="Input Error" error="Please enter a numeric value between 0 and 99999999999999999" sqref="R41">
      <formula1>0</formula1>
      <formula2>99999999999999900</formula2>
    </dataValidation>
    <dataValidation type="decimal" allowBlank="1" showInputMessage="1" showErrorMessage="1" errorTitle="Input Error" error="Please enter a numeric value between 0 and 99999999999999999" sqref="H42">
      <formula1>0</formula1>
      <formula2>99999999999999900</formula2>
    </dataValidation>
    <dataValidation type="decimal" allowBlank="1" showInputMessage="1" showErrorMessage="1" errorTitle="Input Error" error="Please enter a numeric value between 0 and 99999999999999999" sqref="I42">
      <formula1>0</formula1>
      <formula2>99999999999999900</formula2>
    </dataValidation>
    <dataValidation type="decimal" allowBlank="1" showInputMessage="1" showErrorMessage="1" errorTitle="Input Error" error="Please enter a numeric value between 0 and 99999999999999999" sqref="J42">
      <formula1>0</formula1>
      <formula2>99999999999999900</formula2>
    </dataValidation>
    <dataValidation type="decimal" allowBlank="1" showInputMessage="1" showErrorMessage="1" errorTitle="Input Error" error="Please enter a numeric value between 0 and 99999999999999999" sqref="K42">
      <formula1>0</formula1>
      <formula2>99999999999999900</formula2>
    </dataValidation>
    <dataValidation type="decimal" allowBlank="1" showInputMessage="1" showErrorMessage="1" errorTitle="Input Error" error="Please enter a numeric value between 0 and 99999999999999999" sqref="L42">
      <formula1>0</formula1>
      <formula2>99999999999999900</formula2>
    </dataValidation>
    <dataValidation type="decimal" allowBlank="1" showInputMessage="1" showErrorMessage="1" errorTitle="Input Error" error="Please enter a numeric value between 0 and 99999999999999999" sqref="M42">
      <formula1>0</formula1>
      <formula2>99999999999999900</formula2>
    </dataValidation>
    <dataValidation type="decimal" allowBlank="1" showInputMessage="1" showErrorMessage="1" errorTitle="Input Error" error="Please enter a numeric value between 0 and 99999999999999999" sqref="N42">
      <formula1>0</formula1>
      <formula2>99999999999999900</formula2>
    </dataValidation>
    <dataValidation type="decimal" allowBlank="1" showInputMessage="1" showErrorMessage="1" errorTitle="Input Error" error="Please enter a numeric value between 0 and 99999999999999999" sqref="O42">
      <formula1>0</formula1>
      <formula2>99999999999999900</formula2>
    </dataValidation>
    <dataValidation type="decimal" allowBlank="1" showInputMessage="1" showErrorMessage="1" errorTitle="Input Error" error="Please enter a numeric value between 0 and 99999999999999999" sqref="P42">
      <formula1>0</formula1>
      <formula2>99999999999999900</formula2>
    </dataValidation>
    <dataValidation type="decimal" allowBlank="1" showInputMessage="1" showErrorMessage="1" errorTitle="Input Error" error="Please enter a numeric value between 0 and 99999999999999999" sqref="Q42">
      <formula1>0</formula1>
      <formula2>99999999999999900</formula2>
    </dataValidation>
    <dataValidation type="decimal" allowBlank="1" showInputMessage="1" showErrorMessage="1" errorTitle="Input Error" error="Please enter a numeric value between 0 and 99999999999999999" sqref="R42">
      <formula1>0</formula1>
      <formula2>99999999999999900</formula2>
    </dataValidation>
    <dataValidation type="decimal" allowBlank="1" showInputMessage="1" showErrorMessage="1" errorTitle="Input Error" error="Please enter a numeric value between 0 and 99999999999999999" sqref="H53">
      <formula1>0</formula1>
      <formula2>99999999999999900</formula2>
    </dataValidation>
    <dataValidation type="decimal" allowBlank="1" showInputMessage="1" showErrorMessage="1" errorTitle="Input Error" error="Please enter a numeric value between 0 and 99999999999999999" sqref="I53">
      <formula1>0</formula1>
      <formula2>99999999999999900</formula2>
    </dataValidation>
    <dataValidation type="decimal" allowBlank="1" showInputMessage="1" showErrorMessage="1" errorTitle="Input Error" error="Please enter a numeric value between 0 and 99999999999999999" sqref="J53">
      <formula1>0</formula1>
      <formula2>99999999999999900</formula2>
    </dataValidation>
    <dataValidation type="decimal" allowBlank="1" showInputMessage="1" showErrorMessage="1" errorTitle="Input Error" error="Please enter a numeric value between 0 and 99999999999999999" sqref="K53">
      <formula1>0</formula1>
      <formula2>99999999999999900</formula2>
    </dataValidation>
    <dataValidation type="decimal" allowBlank="1" showInputMessage="1" showErrorMessage="1" errorTitle="Input Error" error="Please enter a numeric value between 0 and 99999999999999999" sqref="L53">
      <formula1>0</formula1>
      <formula2>99999999999999900</formula2>
    </dataValidation>
    <dataValidation type="decimal" allowBlank="1" showInputMessage="1" showErrorMessage="1" errorTitle="Input Error" error="Please enter a numeric value between 0 and 99999999999999999" sqref="M53">
      <formula1>0</formula1>
      <formula2>99999999999999900</formula2>
    </dataValidation>
    <dataValidation type="decimal" allowBlank="1" showInputMessage="1" showErrorMessage="1" errorTitle="Input Error" error="Please enter a numeric value between 0 and 99999999999999999" sqref="N53">
      <formula1>0</formula1>
      <formula2>99999999999999900</formula2>
    </dataValidation>
    <dataValidation type="decimal" allowBlank="1" showInputMessage="1" showErrorMessage="1" errorTitle="Input Error" error="Please enter a numeric value between 0 and 99999999999999999" sqref="O53">
      <formula1>0</formula1>
      <formula2>99999999999999900</formula2>
    </dataValidation>
    <dataValidation type="decimal" allowBlank="1" showInputMessage="1" showErrorMessage="1" errorTitle="Input Error" error="Please enter a numeric value between 0 and 99999999999999999" sqref="P53">
      <formula1>0</formula1>
      <formula2>99999999999999900</formula2>
    </dataValidation>
    <dataValidation type="decimal" allowBlank="1" showInputMessage="1" showErrorMessage="1" errorTitle="Input Error" error="Please enter a numeric value between 0 and 99999999999999999" sqref="Q53">
      <formula1>0</formula1>
      <formula2>99999999999999900</formula2>
    </dataValidation>
    <dataValidation type="decimal" allowBlank="1" showInputMessage="1" showErrorMessage="1" errorTitle="Input Error" error="Please enter a numeric value between 0 and 99999999999999999" sqref="R53">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H70">
      <formula1>0</formula1>
      <formula2>99999999999999900</formula2>
    </dataValidation>
    <dataValidation type="decimal" allowBlank="1" showInputMessage="1" showErrorMessage="1" errorTitle="Input Error" error="Please enter a numeric value between 0 and 99999999999999999" sqref="I70">
      <formula1>0</formula1>
      <formula2>99999999999999900</formula2>
    </dataValidation>
    <dataValidation type="decimal" allowBlank="1" showInputMessage="1" showErrorMessage="1" errorTitle="Input Error" error="Please enter a numeric value between 0 and 99999999999999999" sqref="J70">
      <formula1>0</formula1>
      <formula2>99999999999999900</formula2>
    </dataValidation>
    <dataValidation type="decimal" allowBlank="1" showInputMessage="1" showErrorMessage="1" errorTitle="Input Error" error="Please enter a numeric value between 0 and 99999999999999999" sqref="K70">
      <formula1>0</formula1>
      <formula2>99999999999999900</formula2>
    </dataValidation>
    <dataValidation type="decimal" allowBlank="1" showInputMessage="1" showErrorMessage="1" errorTitle="Input Error" error="Please enter a numeric value between 0 and 99999999999999999" sqref="L70">
      <formula1>0</formula1>
      <formula2>99999999999999900</formula2>
    </dataValidation>
    <dataValidation type="decimal" allowBlank="1" showInputMessage="1" showErrorMessage="1" errorTitle="Input Error" error="Please enter a numeric value between 0 and 99999999999999999" sqref="M70">
      <formula1>0</formula1>
      <formula2>99999999999999900</formula2>
    </dataValidation>
    <dataValidation type="decimal" allowBlank="1" showInputMessage="1" showErrorMessage="1" errorTitle="Input Error" error="Please enter a numeric value between 0 and 99999999999999999" sqref="N70">
      <formula1>0</formula1>
      <formula2>99999999999999900</formula2>
    </dataValidation>
    <dataValidation type="decimal" allowBlank="1" showInputMessage="1" showErrorMessage="1" errorTitle="Input Error" error="Please enter a numeric value between 0 and 99999999999999999" sqref="O70">
      <formula1>0</formula1>
      <formula2>99999999999999900</formula2>
    </dataValidation>
    <dataValidation type="decimal" allowBlank="1" showInputMessage="1" showErrorMessage="1" errorTitle="Input Error" error="Please enter a numeric value between 0 and 99999999999999999" sqref="P70">
      <formula1>0</formula1>
      <formula2>99999999999999900</formula2>
    </dataValidation>
    <dataValidation type="decimal" allowBlank="1" showInputMessage="1" showErrorMessage="1" errorTitle="Input Error" error="Please enter a numeric value between 0 and 99999999999999999" sqref="Q70">
      <formula1>0</formula1>
      <formula2>99999999999999900</formula2>
    </dataValidation>
    <dataValidation type="decimal" allowBlank="1" showInputMessage="1" showErrorMessage="1" errorTitle="Input Error" error="Please enter a numeric value between 0 and 99999999999999999" sqref="R70">
      <formula1>0</formula1>
      <formula2>99999999999999900</formula2>
    </dataValidation>
    <dataValidation type="decimal" allowBlank="1" showInputMessage="1" showErrorMessage="1" errorTitle="Input Error" error="Please enter a numeric value between 0 and 99999999999999999" sqref="H71">
      <formula1>0</formula1>
      <formula2>99999999999999900</formula2>
    </dataValidation>
    <dataValidation type="decimal" allowBlank="1" showInputMessage="1" showErrorMessage="1" errorTitle="Input Error" error="Please enter a numeric value between 0 and 99999999999999999" sqref="I71">
      <formula1>0</formula1>
      <formula2>99999999999999900</formula2>
    </dataValidation>
    <dataValidation type="decimal" allowBlank="1" showInputMessage="1" showErrorMessage="1" errorTitle="Input Error" error="Please enter a numeric value between 0 and 99999999999999999" sqref="J71">
      <formula1>0</formula1>
      <formula2>99999999999999900</formula2>
    </dataValidation>
    <dataValidation type="decimal" allowBlank="1" showInputMessage="1" showErrorMessage="1" errorTitle="Input Error" error="Please enter a numeric value between 0 and 99999999999999999" sqref="K71">
      <formula1>0</formula1>
      <formula2>99999999999999900</formula2>
    </dataValidation>
    <dataValidation type="decimal" allowBlank="1" showInputMessage="1" showErrorMessage="1" errorTitle="Input Error" error="Please enter a numeric value between 0 and 99999999999999999" sqref="L71">
      <formula1>0</formula1>
      <formula2>99999999999999900</formula2>
    </dataValidation>
    <dataValidation type="decimal" allowBlank="1" showInputMessage="1" showErrorMessage="1" errorTitle="Input Error" error="Please enter a numeric value between 0 and 99999999999999999" sqref="M71">
      <formula1>0</formula1>
      <formula2>99999999999999900</formula2>
    </dataValidation>
    <dataValidation type="decimal" allowBlank="1" showInputMessage="1" showErrorMessage="1" errorTitle="Input Error" error="Please enter a numeric value between 0 and 99999999999999999" sqref="N71">
      <formula1>0</formula1>
      <formula2>99999999999999900</formula2>
    </dataValidation>
    <dataValidation type="decimal" allowBlank="1" showInputMessage="1" showErrorMessage="1" errorTitle="Input Error" error="Please enter a numeric value between 0 and 99999999999999999" sqref="O71">
      <formula1>0</formula1>
      <formula2>99999999999999900</formula2>
    </dataValidation>
    <dataValidation type="decimal" allowBlank="1" showInputMessage="1" showErrorMessage="1" errorTitle="Input Error" error="Please enter a numeric value between 0 and 99999999999999999" sqref="P71">
      <formula1>0</formula1>
      <formula2>99999999999999900</formula2>
    </dataValidation>
    <dataValidation type="decimal" allowBlank="1" showInputMessage="1" showErrorMessage="1" errorTitle="Input Error" error="Please enter a numeric value between 0 and 99999999999999999" sqref="Q71">
      <formula1>0</formula1>
      <formula2>99999999999999900</formula2>
    </dataValidation>
    <dataValidation type="decimal" allowBlank="1" showInputMessage="1" showErrorMessage="1" errorTitle="Input Error" error="Please enter a numeric value between 0 and 99999999999999999" sqref="R71">
      <formula1>0</formula1>
      <formula2>99999999999999900</formula2>
    </dataValidation>
    <dataValidation type="decimal" allowBlank="1" showInputMessage="1" showErrorMessage="1" errorTitle="Input Error" error="Please enter a numeric value between 0 and 99999999999999999" sqref="H72">
      <formula1>0</formula1>
      <formula2>99999999999999900</formula2>
    </dataValidation>
    <dataValidation type="decimal" allowBlank="1" showInputMessage="1" showErrorMessage="1" errorTitle="Input Error" error="Please enter a numeric value between 0 and 99999999999999999" sqref="I72">
      <formula1>0</formula1>
      <formula2>99999999999999900</formula2>
    </dataValidation>
    <dataValidation type="decimal" allowBlank="1" showInputMessage="1" showErrorMessage="1" errorTitle="Input Error" error="Please enter a numeric value between 0 and 99999999999999999" sqref="J72">
      <formula1>0</formula1>
      <formula2>99999999999999900</formula2>
    </dataValidation>
    <dataValidation type="decimal" allowBlank="1" showInputMessage="1" showErrorMessage="1" errorTitle="Input Error" error="Please enter a numeric value between 0 and 99999999999999999" sqref="K72">
      <formula1>0</formula1>
      <formula2>99999999999999900</formula2>
    </dataValidation>
    <dataValidation type="decimal" allowBlank="1" showInputMessage="1" showErrorMessage="1" errorTitle="Input Error" error="Please enter a numeric value between 0 and 99999999999999999" sqref="L72">
      <formula1>0</formula1>
      <formula2>99999999999999900</formula2>
    </dataValidation>
    <dataValidation type="decimal" allowBlank="1" showInputMessage="1" showErrorMessage="1" errorTitle="Input Error" error="Please enter a numeric value between 0 and 99999999999999999" sqref="M72">
      <formula1>0</formula1>
      <formula2>99999999999999900</formula2>
    </dataValidation>
    <dataValidation type="decimal" allowBlank="1" showInputMessage="1" showErrorMessage="1" errorTitle="Input Error" error="Please enter a numeric value between 0 and 99999999999999999" sqref="N72">
      <formula1>0</formula1>
      <formula2>99999999999999900</formula2>
    </dataValidation>
    <dataValidation type="decimal" allowBlank="1" showInputMessage="1" showErrorMessage="1" errorTitle="Input Error" error="Please enter a numeric value between 0 and 99999999999999999" sqref="O72">
      <formula1>0</formula1>
      <formula2>99999999999999900</formula2>
    </dataValidation>
    <dataValidation type="decimal" allowBlank="1" showInputMessage="1" showErrorMessage="1" errorTitle="Input Error" error="Please enter a numeric value between 0 and 99999999999999999" sqref="P72">
      <formula1>0</formula1>
      <formula2>99999999999999900</formula2>
    </dataValidation>
    <dataValidation type="decimal" allowBlank="1" showInputMessage="1" showErrorMessage="1" errorTitle="Input Error" error="Please enter a numeric value between 0 and 99999999999999999" sqref="Q72">
      <formula1>0</formula1>
      <formula2>99999999999999900</formula2>
    </dataValidation>
    <dataValidation type="decimal" allowBlank="1" showInputMessage="1" showErrorMessage="1" errorTitle="Input Error" error="Please enter a numeric value between 0 and 99999999999999999" sqref="R72">
      <formula1>0</formula1>
      <formula2>99999999999999900</formula2>
    </dataValidation>
    <dataValidation type="decimal" allowBlank="1" showInputMessage="1" showErrorMessage="1" errorTitle="Input Error" error="Please enter a numeric value between 0 and 99999999999999999" sqref="H73">
      <formula1>0</formula1>
      <formula2>99999999999999900</formula2>
    </dataValidation>
    <dataValidation type="decimal" allowBlank="1" showInputMessage="1" showErrorMessage="1" errorTitle="Input Error" error="Please enter a numeric value between 0 and 99999999999999999" sqref="I73">
      <formula1>0</formula1>
      <formula2>99999999999999900</formula2>
    </dataValidation>
    <dataValidation type="decimal" allowBlank="1" showInputMessage="1" showErrorMessage="1" errorTitle="Input Error" error="Please enter a numeric value between 0 and 99999999999999999" sqref="J73">
      <formula1>0</formula1>
      <formula2>99999999999999900</formula2>
    </dataValidation>
    <dataValidation type="decimal" allowBlank="1" showInputMessage="1" showErrorMessage="1" errorTitle="Input Error" error="Please enter a numeric value between 0 and 99999999999999999" sqref="K73">
      <formula1>0</formula1>
      <formula2>99999999999999900</formula2>
    </dataValidation>
    <dataValidation type="decimal" allowBlank="1" showInputMessage="1" showErrorMessage="1" errorTitle="Input Error" error="Please enter a numeric value between 0 and 99999999999999999" sqref="L73">
      <formula1>0</formula1>
      <formula2>99999999999999900</formula2>
    </dataValidation>
    <dataValidation type="decimal" allowBlank="1" showInputMessage="1" showErrorMessage="1" errorTitle="Input Error" error="Please enter a numeric value between 0 and 99999999999999999" sqref="M73">
      <formula1>0</formula1>
      <formula2>99999999999999900</formula2>
    </dataValidation>
    <dataValidation type="decimal" allowBlank="1" showInputMessage="1" showErrorMessage="1" errorTitle="Input Error" error="Please enter a numeric value between 0 and 99999999999999999" sqref="N73">
      <formula1>0</formula1>
      <formula2>99999999999999900</formula2>
    </dataValidation>
    <dataValidation type="decimal" allowBlank="1" showInputMessage="1" showErrorMessage="1" errorTitle="Input Error" error="Please enter a numeric value between 0 and 99999999999999999" sqref="O73">
      <formula1>0</formula1>
      <formula2>99999999999999900</formula2>
    </dataValidation>
    <dataValidation type="decimal" allowBlank="1" showInputMessage="1" showErrorMessage="1" errorTitle="Input Error" error="Please enter a numeric value between 0 and 99999999999999999" sqref="P73">
      <formula1>0</formula1>
      <formula2>99999999999999900</formula2>
    </dataValidation>
    <dataValidation type="decimal" allowBlank="1" showInputMessage="1" showErrorMessage="1" errorTitle="Input Error" error="Please enter a numeric value between 0 and 99999999999999999" sqref="Q73">
      <formula1>0</formula1>
      <formula2>99999999999999900</formula2>
    </dataValidation>
    <dataValidation type="decimal" allowBlank="1" showInputMessage="1" showErrorMessage="1" errorTitle="Input Error" error="Please enter a numeric value between 0 and 99999999999999999" sqref="R73">
      <formula1>0</formula1>
      <formula2>99999999999999900</formula2>
    </dataValidation>
    <dataValidation type="decimal" allowBlank="1" showInputMessage="1" showErrorMessage="1" errorTitle="Input Error" error="Please enter a numeric value between 0 and 99999999999999999" sqref="H74">
      <formula1>0</formula1>
      <formula2>99999999999999900</formula2>
    </dataValidation>
    <dataValidation type="decimal" allowBlank="1" showInputMessage="1" showErrorMessage="1" errorTitle="Input Error" error="Please enter a numeric value between 0 and 99999999999999999" sqref="I74">
      <formula1>0</formula1>
      <formula2>99999999999999900</formula2>
    </dataValidation>
    <dataValidation type="decimal" allowBlank="1" showInputMessage="1" showErrorMessage="1" errorTitle="Input Error" error="Please enter a numeric value between 0 and 99999999999999999" sqref="J74">
      <formula1>0</formula1>
      <formula2>99999999999999900</formula2>
    </dataValidation>
    <dataValidation type="decimal" allowBlank="1" showInputMessage="1" showErrorMessage="1" errorTitle="Input Error" error="Please enter a numeric value between 0 and 99999999999999999" sqref="K74">
      <formula1>0</formula1>
      <formula2>99999999999999900</formula2>
    </dataValidation>
    <dataValidation type="decimal" allowBlank="1" showInputMessage="1" showErrorMessage="1" errorTitle="Input Error" error="Please enter a numeric value between 0 and 99999999999999999" sqref="L74">
      <formula1>0</formula1>
      <formula2>99999999999999900</formula2>
    </dataValidation>
    <dataValidation type="decimal" allowBlank="1" showInputMessage="1" showErrorMessage="1" errorTitle="Input Error" error="Please enter a numeric value between 0 and 99999999999999999" sqref="M74">
      <formula1>0</formula1>
      <formula2>99999999999999900</formula2>
    </dataValidation>
    <dataValidation type="decimal" allowBlank="1" showInputMessage="1" showErrorMessage="1" errorTitle="Input Error" error="Please enter a numeric value between 0 and 99999999999999999" sqref="N74">
      <formula1>0</formula1>
      <formula2>99999999999999900</formula2>
    </dataValidation>
    <dataValidation type="decimal" allowBlank="1" showInputMessage="1" showErrorMessage="1" errorTitle="Input Error" error="Please enter a numeric value between 0 and 99999999999999999" sqref="O74">
      <formula1>0</formula1>
      <formula2>99999999999999900</formula2>
    </dataValidation>
    <dataValidation type="decimal" allowBlank="1" showInputMessage="1" showErrorMessage="1" errorTitle="Input Error" error="Please enter a numeric value between 0 and 99999999999999999" sqref="P74">
      <formula1>0</formula1>
      <formula2>99999999999999900</formula2>
    </dataValidation>
    <dataValidation type="decimal" allowBlank="1" showInputMessage="1" showErrorMessage="1" errorTitle="Input Error" error="Please enter a numeric value between 0 and 99999999999999999" sqref="Q74">
      <formula1>0</formula1>
      <formula2>99999999999999900</formula2>
    </dataValidation>
    <dataValidation type="decimal" allowBlank="1" showInputMessage="1" showErrorMessage="1" errorTitle="Input Error" error="Please enter a numeric value between 0 and 99999999999999999" sqref="R74">
      <formula1>0</formula1>
      <formula2>99999999999999900</formula2>
    </dataValidation>
    <dataValidation type="decimal" allowBlank="1" showInputMessage="1" showErrorMessage="1" errorTitle="Input Error" error="Please enter a numeric value between 0 and 99999999999999999" sqref="H75">
      <formula1>0</formula1>
      <formula2>99999999999999900</formula2>
    </dataValidation>
    <dataValidation type="decimal" allowBlank="1" showInputMessage="1" showErrorMessage="1" errorTitle="Input Error" error="Please enter a numeric value between 0 and 99999999999999999" sqref="I75">
      <formula1>0</formula1>
      <formula2>99999999999999900</formula2>
    </dataValidation>
    <dataValidation type="decimal" allowBlank="1" showInputMessage="1" showErrorMessage="1" errorTitle="Input Error" error="Please enter a numeric value between 0 and 99999999999999999" sqref="J75">
      <formula1>0</formula1>
      <formula2>99999999999999900</formula2>
    </dataValidation>
    <dataValidation type="decimal" allowBlank="1" showInputMessage="1" showErrorMessage="1" errorTitle="Input Error" error="Please enter a numeric value between 0 and 99999999999999999" sqref="K75">
      <formula1>0</formula1>
      <formula2>99999999999999900</formula2>
    </dataValidation>
    <dataValidation type="decimal" allowBlank="1" showInputMessage="1" showErrorMessage="1" errorTitle="Input Error" error="Please enter a numeric value between 0 and 99999999999999999" sqref="L75">
      <formula1>0</formula1>
      <formula2>99999999999999900</formula2>
    </dataValidation>
    <dataValidation type="decimal" allowBlank="1" showInputMessage="1" showErrorMessage="1" errorTitle="Input Error" error="Please enter a numeric value between 0 and 99999999999999999" sqref="M75">
      <formula1>0</formula1>
      <formula2>99999999999999900</formula2>
    </dataValidation>
    <dataValidation type="decimal" allowBlank="1" showInputMessage="1" showErrorMessage="1" errorTitle="Input Error" error="Please enter a numeric value between 0 and 99999999999999999" sqref="N75">
      <formula1>0</formula1>
      <formula2>99999999999999900</formula2>
    </dataValidation>
    <dataValidation type="decimal" allowBlank="1" showInputMessage="1" showErrorMessage="1" errorTitle="Input Error" error="Please enter a numeric value between 0 and 99999999999999999" sqref="O75">
      <formula1>0</formula1>
      <formula2>99999999999999900</formula2>
    </dataValidation>
    <dataValidation type="decimal" allowBlank="1" showInputMessage="1" showErrorMessage="1" errorTitle="Input Error" error="Please enter a numeric value between 0 and 99999999999999999" sqref="P75">
      <formula1>0</formula1>
      <formula2>99999999999999900</formula2>
    </dataValidation>
    <dataValidation type="decimal" allowBlank="1" showInputMessage="1" showErrorMessage="1" errorTitle="Input Error" error="Please enter a numeric value between 0 and 99999999999999999" sqref="Q75">
      <formula1>0</formula1>
      <formula2>99999999999999900</formula2>
    </dataValidation>
    <dataValidation type="decimal" allowBlank="1" showInputMessage="1" showErrorMessage="1" errorTitle="Input Error" error="Please enter a numeric value between 0 and 99999999999999999" sqref="R75">
      <formula1>0</formula1>
      <formula2>99999999999999900</formula2>
    </dataValidation>
    <dataValidation type="decimal" allowBlank="1" showInputMessage="1" showErrorMessage="1" errorTitle="Input Error" error="Please enter a numeric value between 0 and 99999999999999999" sqref="H76">
      <formula1>0</formula1>
      <formula2>99999999999999900</formula2>
    </dataValidation>
    <dataValidation type="decimal" allowBlank="1" showInputMessage="1" showErrorMessage="1" errorTitle="Input Error" error="Please enter a numeric value between 0 and 99999999999999999" sqref="I76">
      <formula1>0</formula1>
      <formula2>99999999999999900</formula2>
    </dataValidation>
    <dataValidation type="decimal" allowBlank="1" showInputMessage="1" showErrorMessage="1" errorTitle="Input Error" error="Please enter a numeric value between 0 and 99999999999999999" sqref="J76">
      <formula1>0</formula1>
      <formula2>99999999999999900</formula2>
    </dataValidation>
    <dataValidation type="decimal" allowBlank="1" showInputMessage="1" showErrorMessage="1" errorTitle="Input Error" error="Please enter a numeric value between 0 and 99999999999999999" sqref="K76">
      <formula1>0</formula1>
      <formula2>99999999999999900</formula2>
    </dataValidation>
    <dataValidation type="decimal" allowBlank="1" showInputMessage="1" showErrorMessage="1" errorTitle="Input Error" error="Please enter a numeric value between 0 and 99999999999999999" sqref="L76">
      <formula1>0</formula1>
      <formula2>99999999999999900</formula2>
    </dataValidation>
    <dataValidation type="decimal" allowBlank="1" showInputMessage="1" showErrorMessage="1" errorTitle="Input Error" error="Please enter a numeric value between 0 and 99999999999999999" sqref="M76">
      <formula1>0</formula1>
      <formula2>99999999999999900</formula2>
    </dataValidation>
    <dataValidation type="decimal" allowBlank="1" showInputMessage="1" showErrorMessage="1" errorTitle="Input Error" error="Please enter a numeric value between 0 and 99999999999999999" sqref="N76">
      <formula1>0</formula1>
      <formula2>99999999999999900</formula2>
    </dataValidation>
    <dataValidation type="decimal" allowBlank="1" showInputMessage="1" showErrorMessage="1" errorTitle="Input Error" error="Please enter a numeric value between 0 and 99999999999999999" sqref="O76">
      <formula1>0</formula1>
      <formula2>99999999999999900</formula2>
    </dataValidation>
    <dataValidation type="decimal" allowBlank="1" showInputMessage="1" showErrorMessage="1" errorTitle="Input Error" error="Please enter a numeric value between 0 and 99999999999999999" sqref="P76">
      <formula1>0</formula1>
      <formula2>99999999999999900</formula2>
    </dataValidation>
    <dataValidation type="decimal" allowBlank="1" showInputMessage="1" showErrorMessage="1" errorTitle="Input Error" error="Please enter a numeric value between 0 and 99999999999999999" sqref="Q76">
      <formula1>0</formula1>
      <formula2>99999999999999900</formula2>
    </dataValidation>
    <dataValidation type="decimal" allowBlank="1" showInputMessage="1" showErrorMessage="1" errorTitle="Input Error" error="Please enter a numeric value between 0 and 99999999999999999" sqref="R76">
      <formula1>0</formula1>
      <formula2>99999999999999900</formula2>
    </dataValidation>
    <dataValidation type="decimal" allowBlank="1" showInputMessage="1" showErrorMessage="1" errorTitle="Input Error" error="Please enter a numeric value between 0 and 99999999999999999" sqref="H77">
      <formula1>0</formula1>
      <formula2>99999999999999900</formula2>
    </dataValidation>
    <dataValidation type="decimal" allowBlank="1" showInputMessage="1" showErrorMessage="1" errorTitle="Input Error" error="Please enter a numeric value between 0 and 99999999999999999" sqref="I77">
      <formula1>0</formula1>
      <formula2>99999999999999900</formula2>
    </dataValidation>
    <dataValidation type="decimal" allowBlank="1" showInputMessage="1" showErrorMessage="1" errorTitle="Input Error" error="Please enter a numeric value between 0 and 99999999999999999" sqref="J77">
      <formula1>0</formula1>
      <formula2>99999999999999900</formula2>
    </dataValidation>
    <dataValidation type="decimal" allowBlank="1" showInputMessage="1" showErrorMessage="1" errorTitle="Input Error" error="Please enter a numeric value between 0 and 99999999999999999" sqref="K77">
      <formula1>0</formula1>
      <formula2>99999999999999900</formula2>
    </dataValidation>
    <dataValidation type="decimal" allowBlank="1" showInputMessage="1" showErrorMessage="1" errorTitle="Input Error" error="Please enter a numeric value between 0 and 99999999999999999" sqref="L77">
      <formula1>0</formula1>
      <formula2>99999999999999900</formula2>
    </dataValidation>
    <dataValidation type="decimal" allowBlank="1" showInputMessage="1" showErrorMessage="1" errorTitle="Input Error" error="Please enter a numeric value between 0 and 99999999999999999" sqref="M77">
      <formula1>0</formula1>
      <formula2>99999999999999900</formula2>
    </dataValidation>
    <dataValidation type="decimal" allowBlank="1" showInputMessage="1" showErrorMessage="1" errorTitle="Input Error" error="Please enter a numeric value between 0 and 99999999999999999" sqref="N77">
      <formula1>0</formula1>
      <formula2>99999999999999900</formula2>
    </dataValidation>
    <dataValidation type="decimal" allowBlank="1" showInputMessage="1" showErrorMessage="1" errorTitle="Input Error" error="Please enter a numeric value between 0 and 99999999999999999" sqref="O77">
      <formula1>0</formula1>
      <formula2>99999999999999900</formula2>
    </dataValidation>
    <dataValidation type="decimal" allowBlank="1" showInputMessage="1" showErrorMessage="1" errorTitle="Input Error" error="Please enter a numeric value between 0 and 99999999999999999" sqref="P77">
      <formula1>0</formula1>
      <formula2>99999999999999900</formula2>
    </dataValidation>
    <dataValidation type="decimal" allowBlank="1" showInputMessage="1" showErrorMessage="1" errorTitle="Input Error" error="Please enter a numeric value between 0 and 99999999999999999" sqref="Q77">
      <formula1>0</formula1>
      <formula2>99999999999999900</formula2>
    </dataValidation>
    <dataValidation type="decimal" allowBlank="1" showInputMessage="1" showErrorMessage="1" errorTitle="Input Error" error="Please enter a numeric value between 0 and 99999999999999999" sqref="R77">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H99">
      <formula1>0</formula1>
      <formula2>99999999999999900</formula2>
    </dataValidation>
    <dataValidation type="decimal" allowBlank="1" showInputMessage="1" showErrorMessage="1" errorTitle="Input Error" error="Please enter a numeric value between 0 and 99999999999999999" sqref="I99">
      <formula1>0</formula1>
      <formula2>99999999999999900</formula2>
    </dataValidation>
    <dataValidation type="decimal" allowBlank="1" showInputMessage="1" showErrorMessage="1" errorTitle="Input Error" error="Please enter a numeric value between 0 and 99999999999999999" sqref="J99">
      <formula1>0</formula1>
      <formula2>99999999999999900</formula2>
    </dataValidation>
    <dataValidation type="decimal" allowBlank="1" showInputMessage="1" showErrorMessage="1" errorTitle="Input Error" error="Please enter a numeric value between 0 and 99999999999999999" sqref="K99">
      <formula1>0</formula1>
      <formula2>99999999999999900</formula2>
    </dataValidation>
    <dataValidation type="decimal" allowBlank="1" showInputMessage="1" showErrorMessage="1" errorTitle="Input Error" error="Please enter a numeric value between 0 and 99999999999999999" sqref="L99">
      <formula1>0</formula1>
      <formula2>99999999999999900</formula2>
    </dataValidation>
    <dataValidation type="decimal" allowBlank="1" showInputMessage="1" showErrorMessage="1" errorTitle="Input Error" error="Please enter a numeric value between 0 and 99999999999999999" sqref="M99">
      <formula1>0</formula1>
      <formula2>99999999999999900</formula2>
    </dataValidation>
    <dataValidation type="decimal" allowBlank="1" showInputMessage="1" showErrorMessage="1" errorTitle="Input Error" error="Please enter a numeric value between 0 and 99999999999999999" sqref="N99">
      <formula1>0</formula1>
      <formula2>99999999999999900</formula2>
    </dataValidation>
    <dataValidation type="decimal" allowBlank="1" showInputMessage="1" showErrorMessage="1" errorTitle="Input Error" error="Please enter a numeric value between 0 and 99999999999999999" sqref="O99">
      <formula1>0</formula1>
      <formula2>99999999999999900</formula2>
    </dataValidation>
    <dataValidation type="decimal" allowBlank="1" showInputMessage="1" showErrorMessage="1" errorTitle="Input Error" error="Please enter a numeric value between 0 and 99999999999999999" sqref="P99">
      <formula1>0</formula1>
      <formula2>99999999999999900</formula2>
    </dataValidation>
    <dataValidation type="decimal" allowBlank="1" showInputMessage="1" showErrorMessage="1" errorTitle="Input Error" error="Please enter a numeric value between 0 and 99999999999999999" sqref="Q99">
      <formula1>0</formula1>
      <formula2>99999999999999900</formula2>
    </dataValidation>
    <dataValidation type="decimal" allowBlank="1" showInputMessage="1" showErrorMessage="1" errorTitle="Input Error" error="Please enter a numeric value between 0 and 99999999999999999" sqref="R99">
      <formula1>0</formula1>
      <formula2>99999999999999900</formula2>
    </dataValidation>
    <dataValidation type="decimal" allowBlank="1" showInputMessage="1" showErrorMessage="1" errorTitle="Input Error" error="Please enter a numeric value between 0 and 99999999999999999" sqref="H100">
      <formula1>0</formula1>
      <formula2>99999999999999900</formula2>
    </dataValidation>
    <dataValidation type="decimal" allowBlank="1" showInputMessage="1" showErrorMessage="1" errorTitle="Input Error" error="Please enter a numeric value between 0 and 99999999999999999" sqref="I100">
      <formula1>0</formula1>
      <formula2>99999999999999900</formula2>
    </dataValidation>
    <dataValidation type="decimal" allowBlank="1" showInputMessage="1" showErrorMessage="1" errorTitle="Input Error" error="Please enter a numeric value between 0 and 99999999999999999" sqref="J100">
      <formula1>0</formula1>
      <formula2>99999999999999900</formula2>
    </dataValidation>
    <dataValidation type="decimal" allowBlank="1" showInputMessage="1" showErrorMessage="1" errorTitle="Input Error" error="Please enter a numeric value between 0 and 99999999999999999" sqref="K100">
      <formula1>0</formula1>
      <formula2>99999999999999900</formula2>
    </dataValidation>
    <dataValidation type="decimal" allowBlank="1" showInputMessage="1" showErrorMessage="1" errorTitle="Input Error" error="Please enter a numeric value between 0 and 99999999999999999" sqref="L100">
      <formula1>0</formula1>
      <formula2>99999999999999900</formula2>
    </dataValidation>
    <dataValidation type="decimal" allowBlank="1" showInputMessage="1" showErrorMessage="1" errorTitle="Input Error" error="Please enter a numeric value between 0 and 99999999999999999" sqref="M100">
      <formula1>0</formula1>
      <formula2>99999999999999900</formula2>
    </dataValidation>
    <dataValidation type="decimal" allowBlank="1" showInputMessage="1" showErrorMessage="1" errorTitle="Input Error" error="Please enter a numeric value between 0 and 99999999999999999" sqref="N100">
      <formula1>0</formula1>
      <formula2>99999999999999900</formula2>
    </dataValidation>
    <dataValidation type="decimal" allowBlank="1" showInputMessage="1" showErrorMessage="1" errorTitle="Input Error" error="Please enter a numeric value between 0 and 99999999999999999" sqref="O100">
      <formula1>0</formula1>
      <formula2>99999999999999900</formula2>
    </dataValidation>
    <dataValidation type="decimal" allowBlank="1" showInputMessage="1" showErrorMessage="1" errorTitle="Input Error" error="Please enter a numeric value between 0 and 99999999999999999" sqref="P100">
      <formula1>0</formula1>
      <formula2>99999999999999900</formula2>
    </dataValidation>
    <dataValidation type="decimal" allowBlank="1" showInputMessage="1" showErrorMessage="1" errorTitle="Input Error" error="Please enter a numeric value between 0 and 99999999999999999" sqref="Q100">
      <formula1>0</formula1>
      <formula2>99999999999999900</formula2>
    </dataValidation>
    <dataValidation type="decimal" allowBlank="1" showInputMessage="1" showErrorMessage="1" errorTitle="Input Error" error="Please enter a numeric value between 0 and 99999999999999999" sqref="R100">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H125">
      <formula1>0</formula1>
      <formula2>99999999999999900</formula2>
    </dataValidation>
    <dataValidation type="decimal" allowBlank="1" showInputMessage="1" showErrorMessage="1" errorTitle="Input Error" error="Please enter a numeric value between 0 and 99999999999999999" sqref="I125">
      <formula1>0</formula1>
      <formula2>99999999999999900</formula2>
    </dataValidation>
    <dataValidation type="decimal" allowBlank="1" showInputMessage="1" showErrorMessage="1" errorTitle="Input Error" error="Please enter a numeric value between 0 and 99999999999999999" sqref="J125">
      <formula1>0</formula1>
      <formula2>99999999999999900</formula2>
    </dataValidation>
    <dataValidation type="decimal" allowBlank="1" showInputMessage="1" showErrorMessage="1" errorTitle="Input Error" error="Please enter a numeric value between 0 and 99999999999999999" sqref="K125">
      <formula1>0</formula1>
      <formula2>99999999999999900</formula2>
    </dataValidation>
    <dataValidation type="decimal" allowBlank="1" showInputMessage="1" showErrorMessage="1" errorTitle="Input Error" error="Please enter a numeric value between 0 and 99999999999999999" sqref="L125">
      <formula1>0</formula1>
      <formula2>99999999999999900</formula2>
    </dataValidation>
    <dataValidation type="decimal" allowBlank="1" showInputMessage="1" showErrorMessage="1" errorTitle="Input Error" error="Please enter a numeric value between 0 and 99999999999999999" sqref="M125">
      <formula1>0</formula1>
      <formula2>99999999999999900</formula2>
    </dataValidation>
    <dataValidation type="decimal" allowBlank="1" showInputMessage="1" showErrorMessage="1" errorTitle="Input Error" error="Please enter a numeric value between 0 and 99999999999999999" sqref="N125">
      <formula1>0</formula1>
      <formula2>99999999999999900</formula2>
    </dataValidation>
    <dataValidation type="decimal" allowBlank="1" showInputMessage="1" showErrorMessage="1" errorTitle="Input Error" error="Please enter a numeric value between 0 and 99999999999999999" sqref="O125">
      <formula1>0</formula1>
      <formula2>99999999999999900</formula2>
    </dataValidation>
    <dataValidation type="decimal" allowBlank="1" showInputMessage="1" showErrorMessage="1" errorTitle="Input Error" error="Please enter a numeric value between 0 and 99999999999999999" sqref="P125">
      <formula1>0</formula1>
      <formula2>99999999999999900</formula2>
    </dataValidation>
    <dataValidation type="decimal" allowBlank="1" showInputMessage="1" showErrorMessage="1" errorTitle="Input Error" error="Please enter a numeric value between 0 and 99999999999999999" sqref="Q125">
      <formula1>0</formula1>
      <formula2>99999999999999900</formula2>
    </dataValidation>
    <dataValidation type="decimal" allowBlank="1" showInputMessage="1" showErrorMessage="1" errorTitle="Input Error" error="Please enter a numeric value between 0 and 99999999999999999" sqref="R125">
      <formula1>0</formula1>
      <formula2>99999999999999900</formula2>
    </dataValidation>
    <dataValidation type="decimal" allowBlank="1" showInputMessage="1" showErrorMessage="1" errorTitle="Input Error" error="Please enter a numeric value between 0 and 99999999999999999" sqref="H126">
      <formula1>0</formula1>
      <formula2>99999999999999900</formula2>
    </dataValidation>
    <dataValidation type="decimal" allowBlank="1" showInputMessage="1" showErrorMessage="1" errorTitle="Input Error" error="Please enter a numeric value between 0 and 99999999999999999" sqref="I126">
      <formula1>0</formula1>
      <formula2>99999999999999900</formula2>
    </dataValidation>
    <dataValidation type="decimal" allowBlank="1" showInputMessage="1" showErrorMessage="1" errorTitle="Input Error" error="Please enter a numeric value between 0 and 99999999999999999" sqref="J126">
      <formula1>0</formula1>
      <formula2>99999999999999900</formula2>
    </dataValidation>
    <dataValidation type="decimal" allowBlank="1" showInputMessage="1" showErrorMessage="1" errorTitle="Input Error" error="Please enter a numeric value between 0 and 99999999999999999" sqref="K126">
      <formula1>0</formula1>
      <formula2>99999999999999900</formula2>
    </dataValidation>
    <dataValidation type="decimal" allowBlank="1" showInputMessage="1" showErrorMessage="1" errorTitle="Input Error" error="Please enter a numeric value between 0 and 99999999999999999" sqref="L126">
      <formula1>0</formula1>
      <formula2>99999999999999900</formula2>
    </dataValidation>
    <dataValidation type="decimal" allowBlank="1" showInputMessage="1" showErrorMessage="1" errorTitle="Input Error" error="Please enter a numeric value between 0 and 99999999999999999" sqref="M126">
      <formula1>0</formula1>
      <formula2>99999999999999900</formula2>
    </dataValidation>
    <dataValidation type="decimal" allowBlank="1" showInputMessage="1" showErrorMessage="1" errorTitle="Input Error" error="Please enter a numeric value between 0 and 99999999999999999" sqref="N126">
      <formula1>0</formula1>
      <formula2>99999999999999900</formula2>
    </dataValidation>
    <dataValidation type="decimal" allowBlank="1" showInputMessage="1" showErrorMessage="1" errorTitle="Input Error" error="Please enter a numeric value between 0 and 99999999999999999" sqref="O126">
      <formula1>0</formula1>
      <formula2>99999999999999900</formula2>
    </dataValidation>
    <dataValidation type="decimal" allowBlank="1" showInputMessage="1" showErrorMessage="1" errorTitle="Input Error" error="Please enter a numeric value between 0 and 99999999999999999" sqref="P126">
      <formula1>0</formula1>
      <formula2>99999999999999900</formula2>
    </dataValidation>
    <dataValidation type="decimal" allowBlank="1" showInputMessage="1" showErrorMessage="1" errorTitle="Input Error" error="Please enter a numeric value between 0 and 99999999999999999" sqref="Q126">
      <formula1>0</formula1>
      <formula2>99999999999999900</formula2>
    </dataValidation>
    <dataValidation type="decimal" allowBlank="1" showInputMessage="1" showErrorMessage="1" errorTitle="Input Error" error="Please enter a numeric value between 0 and 99999999999999999" sqref="R126">
      <formula1>0</formula1>
      <formula2>99999999999999900</formula2>
    </dataValidation>
    <dataValidation type="decimal" allowBlank="1" showInputMessage="1" showErrorMessage="1" errorTitle="Input Error" error="Please enter a numeric value between 0 and 99999999999999999" sqref="H127">
      <formula1>0</formula1>
      <formula2>99999999999999900</formula2>
    </dataValidation>
    <dataValidation type="decimal" allowBlank="1" showInputMessage="1" showErrorMessage="1" errorTitle="Input Error" error="Please enter a numeric value between 0 and 99999999999999999" sqref="I127">
      <formula1>0</formula1>
      <formula2>99999999999999900</formula2>
    </dataValidation>
    <dataValidation type="decimal" allowBlank="1" showInputMessage="1" showErrorMessage="1" errorTitle="Input Error" error="Please enter a numeric value between 0 and 99999999999999999" sqref="J127">
      <formula1>0</formula1>
      <formula2>99999999999999900</formula2>
    </dataValidation>
    <dataValidation type="decimal" allowBlank="1" showInputMessage="1" showErrorMessage="1" errorTitle="Input Error" error="Please enter a numeric value between 0 and 99999999999999999" sqref="K127">
      <formula1>0</formula1>
      <formula2>99999999999999900</formula2>
    </dataValidation>
    <dataValidation type="decimal" allowBlank="1" showInputMessage="1" showErrorMessage="1" errorTitle="Input Error" error="Please enter a numeric value between 0 and 99999999999999999" sqref="L127">
      <formula1>0</formula1>
      <formula2>99999999999999900</formula2>
    </dataValidation>
    <dataValidation type="decimal" allowBlank="1" showInputMessage="1" showErrorMessage="1" errorTitle="Input Error" error="Please enter a numeric value between 0 and 99999999999999999" sqref="M127">
      <formula1>0</formula1>
      <formula2>99999999999999900</formula2>
    </dataValidation>
    <dataValidation type="decimal" allowBlank="1" showInputMessage="1" showErrorMessage="1" errorTitle="Input Error" error="Please enter a numeric value between 0 and 99999999999999999" sqref="N127">
      <formula1>0</formula1>
      <formula2>99999999999999900</formula2>
    </dataValidation>
    <dataValidation type="decimal" allowBlank="1" showInputMessage="1" showErrorMessage="1" errorTitle="Input Error" error="Please enter a numeric value between 0 and 99999999999999999" sqref="O127">
      <formula1>0</formula1>
      <formula2>99999999999999900</formula2>
    </dataValidation>
    <dataValidation type="decimal" allowBlank="1" showInputMessage="1" showErrorMessage="1" errorTitle="Input Error" error="Please enter a numeric value between 0 and 99999999999999999" sqref="P127">
      <formula1>0</formula1>
      <formula2>99999999999999900</formula2>
    </dataValidation>
    <dataValidation type="decimal" allowBlank="1" showInputMessage="1" showErrorMessage="1" errorTitle="Input Error" error="Please enter a numeric value between 0 and 99999999999999999" sqref="Q127">
      <formula1>0</formula1>
      <formula2>99999999999999900</formula2>
    </dataValidation>
    <dataValidation type="decimal" allowBlank="1" showInputMessage="1" showErrorMessage="1" errorTitle="Input Error" error="Please enter a numeric value between 0 and 99999999999999999" sqref="R127">
      <formula1>0</formula1>
      <formula2>99999999999999900</formula2>
    </dataValidation>
    <dataValidation type="decimal" allowBlank="1" showInputMessage="1" showErrorMessage="1" errorTitle="Input Error" error="Please enter a numeric value between 0 and 99999999999999999" sqref="H128">
      <formula1>0</formula1>
      <formula2>99999999999999900</formula2>
    </dataValidation>
    <dataValidation type="decimal" allowBlank="1" showInputMessage="1" showErrorMessage="1" errorTitle="Input Error" error="Please enter a numeric value between 0 and 99999999999999999" sqref="I128">
      <formula1>0</formula1>
      <formula2>99999999999999900</formula2>
    </dataValidation>
    <dataValidation type="decimal" allowBlank="1" showInputMessage="1" showErrorMessage="1" errorTitle="Input Error" error="Please enter a numeric value between 0 and 99999999999999999" sqref="J128">
      <formula1>0</formula1>
      <formula2>99999999999999900</formula2>
    </dataValidation>
    <dataValidation type="decimal" allowBlank="1" showInputMessage="1" showErrorMessage="1" errorTitle="Input Error" error="Please enter a numeric value between 0 and 99999999999999999" sqref="K128">
      <formula1>0</formula1>
      <formula2>99999999999999900</formula2>
    </dataValidation>
    <dataValidation type="decimal" allowBlank="1" showInputMessage="1" showErrorMessage="1" errorTitle="Input Error" error="Please enter a numeric value between 0 and 99999999999999999" sqref="L128">
      <formula1>0</formula1>
      <formula2>99999999999999900</formula2>
    </dataValidation>
    <dataValidation type="decimal" allowBlank="1" showInputMessage="1" showErrorMessage="1" errorTitle="Input Error" error="Please enter a numeric value between 0 and 99999999999999999" sqref="M128">
      <formula1>0</formula1>
      <formula2>99999999999999900</formula2>
    </dataValidation>
    <dataValidation type="decimal" allowBlank="1" showInputMessage="1" showErrorMessage="1" errorTitle="Input Error" error="Please enter a numeric value between 0 and 99999999999999999" sqref="N128">
      <formula1>0</formula1>
      <formula2>99999999999999900</formula2>
    </dataValidation>
    <dataValidation type="decimal" allowBlank="1" showInputMessage="1" showErrorMessage="1" errorTitle="Input Error" error="Please enter a numeric value between 0 and 99999999999999999" sqref="O128">
      <formula1>0</formula1>
      <formula2>99999999999999900</formula2>
    </dataValidation>
    <dataValidation type="decimal" allowBlank="1" showInputMessage="1" showErrorMessage="1" errorTitle="Input Error" error="Please enter a numeric value between 0 and 99999999999999999" sqref="P128">
      <formula1>0</formula1>
      <formula2>99999999999999900</formula2>
    </dataValidation>
    <dataValidation type="decimal" allowBlank="1" showInputMessage="1" showErrorMessage="1" errorTitle="Input Error" error="Please enter a numeric value between 0 and 99999999999999999" sqref="Q128">
      <formula1>0</formula1>
      <formula2>99999999999999900</formula2>
    </dataValidation>
    <dataValidation type="decimal" allowBlank="1" showInputMessage="1" showErrorMessage="1" errorTitle="Input Error" error="Please enter a numeric value between 0 and 99999999999999999" sqref="R128">
      <formula1>0</formula1>
      <formula2>99999999999999900</formula2>
    </dataValidation>
    <dataValidation type="decimal" allowBlank="1" showInputMessage="1" showErrorMessage="1" errorTitle="Input Error" error="Please enter a numeric value between 0 and 99999999999999999" sqref="H129">
      <formula1>0</formula1>
      <formula2>99999999999999900</formula2>
    </dataValidation>
    <dataValidation type="decimal" allowBlank="1" showInputMessage="1" showErrorMessage="1" errorTitle="Input Error" error="Please enter a numeric value between 0 and 99999999999999999" sqref="I129">
      <formula1>0</formula1>
      <formula2>99999999999999900</formula2>
    </dataValidation>
    <dataValidation type="decimal" allowBlank="1" showInputMessage="1" showErrorMessage="1" errorTitle="Input Error" error="Please enter a numeric value between 0 and 99999999999999999" sqref="J129">
      <formula1>0</formula1>
      <formula2>99999999999999900</formula2>
    </dataValidation>
    <dataValidation type="decimal" allowBlank="1" showInputMessage="1" showErrorMessage="1" errorTitle="Input Error" error="Please enter a numeric value between 0 and 99999999999999999" sqref="K129">
      <formula1>0</formula1>
      <formula2>99999999999999900</formula2>
    </dataValidation>
    <dataValidation type="decimal" allowBlank="1" showInputMessage="1" showErrorMessage="1" errorTitle="Input Error" error="Please enter a numeric value between 0 and 99999999999999999" sqref="L129">
      <formula1>0</formula1>
      <formula2>99999999999999900</formula2>
    </dataValidation>
    <dataValidation type="decimal" allowBlank="1" showInputMessage="1" showErrorMessage="1" errorTitle="Input Error" error="Please enter a numeric value between 0 and 99999999999999999" sqref="M129">
      <formula1>0</formula1>
      <formula2>99999999999999900</formula2>
    </dataValidation>
    <dataValidation type="decimal" allowBlank="1" showInputMessage="1" showErrorMessage="1" errorTitle="Input Error" error="Please enter a numeric value between 0 and 99999999999999999" sqref="N129">
      <formula1>0</formula1>
      <formula2>99999999999999900</formula2>
    </dataValidation>
    <dataValidation type="decimal" allowBlank="1" showInputMessage="1" showErrorMessage="1" errorTitle="Input Error" error="Please enter a numeric value between 0 and 99999999999999999" sqref="O129">
      <formula1>0</formula1>
      <formula2>99999999999999900</formula2>
    </dataValidation>
    <dataValidation type="decimal" allowBlank="1" showInputMessage="1" showErrorMessage="1" errorTitle="Input Error" error="Please enter a numeric value between 0 and 99999999999999999" sqref="P129">
      <formula1>0</formula1>
      <formula2>99999999999999900</formula2>
    </dataValidation>
    <dataValidation type="decimal" allowBlank="1" showInputMessage="1" showErrorMessage="1" errorTitle="Input Error" error="Please enter a numeric value between 0 and 99999999999999999" sqref="Q129">
      <formula1>0</formula1>
      <formula2>99999999999999900</formula2>
    </dataValidation>
    <dataValidation type="decimal" allowBlank="1" showInputMessage="1" showErrorMessage="1" errorTitle="Input Error" error="Please enter a numeric value between 0 and 99999999999999999" sqref="R129">
      <formula1>0</formula1>
      <formula2>99999999999999900</formula2>
    </dataValidation>
    <dataValidation type="decimal" allowBlank="1" showInputMessage="1" showErrorMessage="1" errorTitle="Input Error" error="Please enter a numeric value between 0 and 99999999999999999" sqref="H130">
      <formula1>0</formula1>
      <formula2>99999999999999900</formula2>
    </dataValidation>
    <dataValidation type="decimal" allowBlank="1" showInputMessage="1" showErrorMessage="1" errorTitle="Input Error" error="Please enter a numeric value between 0 and 99999999999999999" sqref="I130">
      <formula1>0</formula1>
      <formula2>99999999999999900</formula2>
    </dataValidation>
    <dataValidation type="decimal" allowBlank="1" showInputMessage="1" showErrorMessage="1" errorTitle="Input Error" error="Please enter a numeric value between 0 and 99999999999999999" sqref="J130">
      <formula1>0</formula1>
      <formula2>99999999999999900</formula2>
    </dataValidation>
    <dataValidation type="decimal" allowBlank="1" showInputMessage="1" showErrorMessage="1" errorTitle="Input Error" error="Please enter a numeric value between 0 and 99999999999999999" sqref="K130">
      <formula1>0</formula1>
      <formula2>99999999999999900</formula2>
    </dataValidation>
    <dataValidation type="decimal" allowBlank="1" showInputMessage="1" showErrorMessage="1" errorTitle="Input Error" error="Please enter a numeric value between 0 and 99999999999999999" sqref="L130">
      <formula1>0</formula1>
      <formula2>99999999999999900</formula2>
    </dataValidation>
    <dataValidation type="decimal" allowBlank="1" showInputMessage="1" showErrorMessage="1" errorTitle="Input Error" error="Please enter a numeric value between 0 and 99999999999999999" sqref="M130">
      <formula1>0</formula1>
      <formula2>99999999999999900</formula2>
    </dataValidation>
    <dataValidation type="decimal" allowBlank="1" showInputMessage="1" showErrorMessage="1" errorTitle="Input Error" error="Please enter a numeric value between 0 and 99999999999999999" sqref="N130">
      <formula1>0</formula1>
      <formula2>99999999999999900</formula2>
    </dataValidation>
    <dataValidation type="decimal" allowBlank="1" showInputMessage="1" showErrorMessage="1" errorTitle="Input Error" error="Please enter a numeric value between 0 and 99999999999999999" sqref="O130">
      <formula1>0</formula1>
      <formula2>99999999999999900</formula2>
    </dataValidation>
    <dataValidation type="decimal" allowBlank="1" showInputMessage="1" showErrorMessage="1" errorTitle="Input Error" error="Please enter a numeric value between 0 and 99999999999999999" sqref="P130">
      <formula1>0</formula1>
      <formula2>99999999999999900</formula2>
    </dataValidation>
    <dataValidation type="decimal" allowBlank="1" showInputMessage="1" showErrorMessage="1" errorTitle="Input Error" error="Please enter a numeric value between 0 and 99999999999999999" sqref="Q130">
      <formula1>0</formula1>
      <formula2>99999999999999900</formula2>
    </dataValidation>
    <dataValidation type="decimal" allowBlank="1" showInputMessage="1" showErrorMessage="1" errorTitle="Input Error" error="Please enter a numeric value between 0 and 99999999999999999" sqref="R130">
      <formula1>0</formula1>
      <formula2>99999999999999900</formula2>
    </dataValidation>
    <dataValidation type="decimal" allowBlank="1" showInputMessage="1" showErrorMessage="1" errorTitle="Input Error" error="Please enter a numeric value between 0 and 99999999999999999" sqref="H131">
      <formula1>0</formula1>
      <formula2>99999999999999900</formula2>
    </dataValidation>
    <dataValidation type="decimal" allowBlank="1" showInputMessage="1" showErrorMessage="1" errorTitle="Input Error" error="Please enter a numeric value between 0 and 99999999999999999" sqref="I131">
      <formula1>0</formula1>
      <formula2>99999999999999900</formula2>
    </dataValidation>
    <dataValidation type="decimal" allowBlank="1" showInputMessage="1" showErrorMessage="1" errorTitle="Input Error" error="Please enter a numeric value between 0 and 99999999999999999" sqref="J131">
      <formula1>0</formula1>
      <formula2>99999999999999900</formula2>
    </dataValidation>
    <dataValidation type="decimal" allowBlank="1" showInputMessage="1" showErrorMessage="1" errorTitle="Input Error" error="Please enter a numeric value between 0 and 99999999999999999" sqref="K131">
      <formula1>0</formula1>
      <formula2>99999999999999900</formula2>
    </dataValidation>
    <dataValidation type="decimal" allowBlank="1" showInputMessage="1" showErrorMessage="1" errorTitle="Input Error" error="Please enter a numeric value between 0 and 99999999999999999" sqref="L131">
      <formula1>0</formula1>
      <formula2>99999999999999900</formula2>
    </dataValidation>
    <dataValidation type="decimal" allowBlank="1" showInputMessage="1" showErrorMessage="1" errorTitle="Input Error" error="Please enter a numeric value between 0 and 99999999999999999" sqref="M131">
      <formula1>0</formula1>
      <formula2>99999999999999900</formula2>
    </dataValidation>
    <dataValidation type="decimal" allowBlank="1" showInputMessage="1" showErrorMessage="1" errorTitle="Input Error" error="Please enter a numeric value between 0 and 99999999999999999" sqref="N131">
      <formula1>0</formula1>
      <formula2>99999999999999900</formula2>
    </dataValidation>
    <dataValidation type="decimal" allowBlank="1" showInputMessage="1" showErrorMessage="1" errorTitle="Input Error" error="Please enter a numeric value between 0 and 99999999999999999" sqref="O131">
      <formula1>0</formula1>
      <formula2>99999999999999900</formula2>
    </dataValidation>
    <dataValidation type="decimal" allowBlank="1" showInputMessage="1" showErrorMessage="1" errorTitle="Input Error" error="Please enter a numeric value between 0 and 99999999999999999" sqref="P131">
      <formula1>0</formula1>
      <formula2>99999999999999900</formula2>
    </dataValidation>
    <dataValidation type="decimal" allowBlank="1" showInputMessage="1" showErrorMessage="1" errorTitle="Input Error" error="Please enter a numeric value between 0 and 99999999999999999" sqref="Q131">
      <formula1>0</formula1>
      <formula2>99999999999999900</formula2>
    </dataValidation>
    <dataValidation type="decimal" allowBlank="1" showInputMessage="1" showErrorMessage="1" errorTitle="Input Error" error="Please enter a numeric value between 0 and 99999999999999999" sqref="R131">
      <formula1>0</formula1>
      <formula2>99999999999999900</formula2>
    </dataValidation>
    <dataValidation type="decimal" allowBlank="1" showInputMessage="1" showErrorMessage="1" errorTitle="Input Error" error="Please enter a numeric value between 0 and 99999999999999999" sqref="H132">
      <formula1>0</formula1>
      <formula2>99999999999999900</formula2>
    </dataValidation>
    <dataValidation type="decimal" allowBlank="1" showInputMessage="1" showErrorMessage="1" errorTitle="Input Error" error="Please enter a numeric value between 0 and 99999999999999999" sqref="I132">
      <formula1>0</formula1>
      <formula2>99999999999999900</formula2>
    </dataValidation>
    <dataValidation type="decimal" allowBlank="1" showInputMessage="1" showErrorMessage="1" errorTitle="Input Error" error="Please enter a numeric value between 0 and 99999999999999999" sqref="J132">
      <formula1>0</formula1>
      <formula2>99999999999999900</formula2>
    </dataValidation>
    <dataValidation type="decimal" allowBlank="1" showInputMessage="1" showErrorMessage="1" errorTitle="Input Error" error="Please enter a numeric value between 0 and 99999999999999999" sqref="K132">
      <formula1>0</formula1>
      <formula2>99999999999999900</formula2>
    </dataValidation>
    <dataValidation type="decimal" allowBlank="1" showInputMessage="1" showErrorMessage="1" errorTitle="Input Error" error="Please enter a numeric value between 0 and 99999999999999999" sqref="L132">
      <formula1>0</formula1>
      <formula2>99999999999999900</formula2>
    </dataValidation>
    <dataValidation type="decimal" allowBlank="1" showInputMessage="1" showErrorMessage="1" errorTitle="Input Error" error="Please enter a numeric value between 0 and 99999999999999999" sqref="M132">
      <formula1>0</formula1>
      <formula2>99999999999999900</formula2>
    </dataValidation>
    <dataValidation type="decimal" allowBlank="1" showInputMessage="1" showErrorMessage="1" errorTitle="Input Error" error="Please enter a numeric value between 0 and 99999999999999999" sqref="N132">
      <formula1>0</formula1>
      <formula2>99999999999999900</formula2>
    </dataValidation>
    <dataValidation type="decimal" allowBlank="1" showInputMessage="1" showErrorMessage="1" errorTitle="Input Error" error="Please enter a numeric value between 0 and 99999999999999999" sqref="O132">
      <formula1>0</formula1>
      <formula2>99999999999999900</formula2>
    </dataValidation>
    <dataValidation type="decimal" allowBlank="1" showInputMessage="1" showErrorMessage="1" errorTitle="Input Error" error="Please enter a numeric value between 0 and 99999999999999999" sqref="P132">
      <formula1>0</formula1>
      <formula2>99999999999999900</formula2>
    </dataValidation>
    <dataValidation type="decimal" allowBlank="1" showInputMessage="1" showErrorMessage="1" errorTitle="Input Error" error="Please enter a numeric value between 0 and 99999999999999999" sqref="Q132">
      <formula1>0</formula1>
      <formula2>99999999999999900</formula2>
    </dataValidation>
    <dataValidation type="decimal" allowBlank="1" showInputMessage="1" showErrorMessage="1" errorTitle="Input Error" error="Please enter a numeric value between 0 and 99999999999999999" sqref="R132">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H134">
      <formula1>0</formula1>
      <formula2>99999999999999900</formula2>
    </dataValidation>
    <dataValidation type="decimal" allowBlank="1" showInputMessage="1" showErrorMessage="1" errorTitle="Input Error" error="Please enter a numeric value between 0 and 99999999999999999" sqref="I134">
      <formula1>0</formula1>
      <formula2>99999999999999900</formula2>
    </dataValidation>
    <dataValidation type="decimal" allowBlank="1" showInputMessage="1" showErrorMessage="1" errorTitle="Input Error" error="Please enter a numeric value between 0 and 99999999999999999" sqref="J134">
      <formula1>0</formula1>
      <formula2>99999999999999900</formula2>
    </dataValidation>
    <dataValidation type="decimal" allowBlank="1" showInputMessage="1" showErrorMessage="1" errorTitle="Input Error" error="Please enter a numeric value between 0 and 99999999999999999" sqref="K134">
      <formula1>0</formula1>
      <formula2>99999999999999900</formula2>
    </dataValidation>
    <dataValidation type="decimal" allowBlank="1" showInputMessage="1" showErrorMessage="1" errorTitle="Input Error" error="Please enter a numeric value between 0 and 99999999999999999" sqref="L134">
      <formula1>0</formula1>
      <formula2>99999999999999900</formula2>
    </dataValidation>
    <dataValidation type="decimal" allowBlank="1" showInputMessage="1" showErrorMessage="1" errorTitle="Input Error" error="Please enter a numeric value between 0 and 99999999999999999" sqref="M134">
      <formula1>0</formula1>
      <formula2>99999999999999900</formula2>
    </dataValidation>
    <dataValidation type="decimal" allowBlank="1" showInputMessage="1" showErrorMessage="1" errorTitle="Input Error" error="Please enter a numeric value between 0 and 99999999999999999" sqref="N134">
      <formula1>0</formula1>
      <formula2>99999999999999900</formula2>
    </dataValidation>
    <dataValidation type="decimal" allowBlank="1" showInputMessage="1" showErrorMessage="1" errorTitle="Input Error" error="Please enter a numeric value between 0 and 99999999999999999" sqref="O134">
      <formula1>0</formula1>
      <formula2>99999999999999900</formula2>
    </dataValidation>
    <dataValidation type="decimal" allowBlank="1" showInputMessage="1" showErrorMessage="1" errorTitle="Input Error" error="Please enter a numeric value between 0 and 99999999999999999" sqref="P134">
      <formula1>0</formula1>
      <formula2>99999999999999900</formula2>
    </dataValidation>
    <dataValidation type="decimal" allowBlank="1" showInputMessage="1" showErrorMessage="1" errorTitle="Input Error" error="Please enter a numeric value between 0 and 99999999999999999" sqref="Q134">
      <formula1>0</formula1>
      <formula2>99999999999999900</formula2>
    </dataValidation>
    <dataValidation type="decimal" allowBlank="1" showInputMessage="1" showErrorMessage="1" errorTitle="Input Error" error="Please enter a numeric value between 0 and 99999999999999999" sqref="R134">
      <formula1>0</formula1>
      <formula2>99999999999999900</formula2>
    </dataValidation>
    <dataValidation type="decimal" allowBlank="1" showInputMessage="1" showErrorMessage="1" errorTitle="Input Error" error="Please enter a numeric value between 0 and 99999999999999999" sqref="H135">
      <formula1>0</formula1>
      <formula2>99999999999999900</formula2>
    </dataValidation>
    <dataValidation type="decimal" allowBlank="1" showInputMessage="1" showErrorMessage="1" errorTitle="Input Error" error="Please enter a numeric value between 0 and 99999999999999999" sqref="I135">
      <formula1>0</formula1>
      <formula2>99999999999999900</formula2>
    </dataValidation>
    <dataValidation type="decimal" allowBlank="1" showInputMessage="1" showErrorMessage="1" errorTitle="Input Error" error="Please enter a numeric value between 0 and 99999999999999999" sqref="J135">
      <formula1>0</formula1>
      <formula2>99999999999999900</formula2>
    </dataValidation>
    <dataValidation type="decimal" allowBlank="1" showInputMessage="1" showErrorMessage="1" errorTitle="Input Error" error="Please enter a numeric value between 0 and 99999999999999999" sqref="K135">
      <formula1>0</formula1>
      <formula2>99999999999999900</formula2>
    </dataValidation>
    <dataValidation type="decimal" allowBlank="1" showInputMessage="1" showErrorMessage="1" errorTitle="Input Error" error="Please enter a numeric value between 0 and 99999999999999999" sqref="L135">
      <formula1>0</formula1>
      <formula2>99999999999999900</formula2>
    </dataValidation>
    <dataValidation type="decimal" allowBlank="1" showInputMessage="1" showErrorMessage="1" errorTitle="Input Error" error="Please enter a numeric value between 0 and 99999999999999999" sqref="M135">
      <formula1>0</formula1>
      <formula2>99999999999999900</formula2>
    </dataValidation>
    <dataValidation type="decimal" allowBlank="1" showInputMessage="1" showErrorMessage="1" errorTitle="Input Error" error="Please enter a numeric value between 0 and 99999999999999999" sqref="N135">
      <formula1>0</formula1>
      <formula2>99999999999999900</formula2>
    </dataValidation>
    <dataValidation type="decimal" allowBlank="1" showInputMessage="1" showErrorMessage="1" errorTitle="Input Error" error="Please enter a numeric value between 0 and 99999999999999999" sqref="O135">
      <formula1>0</formula1>
      <formula2>99999999999999900</formula2>
    </dataValidation>
    <dataValidation type="decimal" allowBlank="1" showInputMessage="1" showErrorMessage="1" errorTitle="Input Error" error="Please enter a numeric value between 0 and 99999999999999999" sqref="P135">
      <formula1>0</formula1>
      <formula2>99999999999999900</formula2>
    </dataValidation>
    <dataValidation type="decimal" allowBlank="1" showInputMessage="1" showErrorMessage="1" errorTitle="Input Error" error="Please enter a numeric value between 0 and 99999999999999999" sqref="Q135">
      <formula1>0</formula1>
      <formula2>99999999999999900</formula2>
    </dataValidation>
    <dataValidation type="decimal" allowBlank="1" showInputMessage="1" showErrorMessage="1" errorTitle="Input Error" error="Please enter a numeric value between 0 and 99999999999999999" sqref="R135">
      <formula1>0</formula1>
      <formula2>99999999999999900</formula2>
    </dataValidation>
    <dataValidation type="decimal" allowBlank="1" showInputMessage="1" showErrorMessage="1" errorTitle="Input Error" error="Please enter a numeric value between 0 and 99999999999999999" sqref="H136">
      <formula1>0</formula1>
      <formula2>99999999999999900</formula2>
    </dataValidation>
    <dataValidation type="decimal" allowBlank="1" showInputMessage="1" showErrorMessage="1" errorTitle="Input Error" error="Please enter a numeric value between 0 and 99999999999999999" sqref="I136">
      <formula1>0</formula1>
      <formula2>99999999999999900</formula2>
    </dataValidation>
    <dataValidation type="decimal" allowBlank="1" showInputMessage="1" showErrorMessage="1" errorTitle="Input Error" error="Please enter a numeric value between 0 and 99999999999999999" sqref="J136">
      <formula1>0</formula1>
      <formula2>99999999999999900</formula2>
    </dataValidation>
    <dataValidation type="decimal" allowBlank="1" showInputMessage="1" showErrorMessage="1" errorTitle="Input Error" error="Please enter a numeric value between 0 and 99999999999999999" sqref="K136">
      <formula1>0</formula1>
      <formula2>99999999999999900</formula2>
    </dataValidation>
    <dataValidation type="decimal" allowBlank="1" showInputMessage="1" showErrorMessage="1" errorTitle="Input Error" error="Please enter a numeric value between 0 and 99999999999999999" sqref="L136">
      <formula1>0</formula1>
      <formula2>99999999999999900</formula2>
    </dataValidation>
    <dataValidation type="decimal" allowBlank="1" showInputMessage="1" showErrorMessage="1" errorTitle="Input Error" error="Please enter a numeric value between 0 and 99999999999999999" sqref="M136">
      <formula1>0</formula1>
      <formula2>99999999999999900</formula2>
    </dataValidation>
    <dataValidation type="decimal" allowBlank="1" showInputMessage="1" showErrorMessage="1" errorTitle="Input Error" error="Please enter a numeric value between 0 and 99999999999999999" sqref="N136">
      <formula1>0</formula1>
      <formula2>99999999999999900</formula2>
    </dataValidation>
    <dataValidation type="decimal" allowBlank="1" showInputMessage="1" showErrorMessage="1" errorTitle="Input Error" error="Please enter a numeric value between 0 and 99999999999999999" sqref="O136">
      <formula1>0</formula1>
      <formula2>99999999999999900</formula2>
    </dataValidation>
    <dataValidation type="decimal" allowBlank="1" showInputMessage="1" showErrorMessage="1" errorTitle="Input Error" error="Please enter a numeric value between 0 and 99999999999999999" sqref="P136">
      <formula1>0</formula1>
      <formula2>99999999999999900</formula2>
    </dataValidation>
    <dataValidation type="decimal" allowBlank="1" showInputMessage="1" showErrorMessage="1" errorTitle="Input Error" error="Please enter a numeric value between 0 and 99999999999999999" sqref="Q136">
      <formula1>0</formula1>
      <formula2>99999999999999900</formula2>
    </dataValidation>
    <dataValidation type="decimal" allowBlank="1" showInputMessage="1" showErrorMessage="1" errorTitle="Input Error" error="Please enter a numeric value between 0 and 99999999999999999" sqref="R136">
      <formula1>0</formula1>
      <formula2>99999999999999900</formula2>
    </dataValidation>
    <dataValidation type="decimal" allowBlank="1" showInputMessage="1" showErrorMessage="1" errorTitle="Input Error" error="Please enter a numeric value between 0 and 99999999999999999" sqref="H137">
      <formula1>0</formula1>
      <formula2>99999999999999900</formula2>
    </dataValidation>
    <dataValidation type="decimal" allowBlank="1" showInputMessage="1" showErrorMessage="1" errorTitle="Input Error" error="Please enter a numeric value between 0 and 99999999999999999" sqref="I137">
      <formula1>0</formula1>
      <formula2>99999999999999900</formula2>
    </dataValidation>
    <dataValidation type="decimal" allowBlank="1" showInputMessage="1" showErrorMessage="1" errorTitle="Input Error" error="Please enter a numeric value between 0 and 99999999999999999" sqref="J137">
      <formula1>0</formula1>
      <formula2>99999999999999900</formula2>
    </dataValidation>
    <dataValidation type="decimal" allowBlank="1" showInputMessage="1" showErrorMessage="1" errorTitle="Input Error" error="Please enter a numeric value between 0 and 99999999999999999" sqref="K137">
      <formula1>0</formula1>
      <formula2>99999999999999900</formula2>
    </dataValidation>
    <dataValidation type="decimal" allowBlank="1" showInputMessage="1" showErrorMessage="1" errorTitle="Input Error" error="Please enter a numeric value between 0 and 99999999999999999" sqref="L137">
      <formula1>0</formula1>
      <formula2>99999999999999900</formula2>
    </dataValidation>
    <dataValidation type="decimal" allowBlank="1" showInputMessage="1" showErrorMessage="1" errorTitle="Input Error" error="Please enter a numeric value between 0 and 99999999999999999" sqref="M137">
      <formula1>0</formula1>
      <formula2>99999999999999900</formula2>
    </dataValidation>
    <dataValidation type="decimal" allowBlank="1" showInputMessage="1" showErrorMessage="1" errorTitle="Input Error" error="Please enter a numeric value between 0 and 99999999999999999" sqref="N137">
      <formula1>0</formula1>
      <formula2>99999999999999900</formula2>
    </dataValidation>
    <dataValidation type="decimal" allowBlank="1" showInputMessage="1" showErrorMessage="1" errorTitle="Input Error" error="Please enter a numeric value between 0 and 99999999999999999" sqref="O137">
      <formula1>0</formula1>
      <formula2>99999999999999900</formula2>
    </dataValidation>
    <dataValidation type="decimal" allowBlank="1" showInputMessage="1" showErrorMessage="1" errorTitle="Input Error" error="Please enter a numeric value between 0 and 99999999999999999" sqref="P137">
      <formula1>0</formula1>
      <formula2>99999999999999900</formula2>
    </dataValidation>
    <dataValidation type="decimal" allowBlank="1" showInputMessage="1" showErrorMessage="1" errorTitle="Input Error" error="Please enter a numeric value between 0 and 99999999999999999" sqref="Q137">
      <formula1>0</formula1>
      <formula2>99999999999999900</formula2>
    </dataValidation>
    <dataValidation type="decimal" allowBlank="1" showInputMessage="1" showErrorMessage="1" errorTitle="Input Error" error="Please enter a numeric value between 0 and 99999999999999999" sqref="R137">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H159">
      <formula1>0</formula1>
      <formula2>99999999999999900</formula2>
    </dataValidation>
    <dataValidation type="decimal" allowBlank="1" showInputMessage="1" showErrorMessage="1" errorTitle="Input Error" error="Please enter a numeric value between 0 and 99999999999999999" sqref="I159">
      <formula1>0</formula1>
      <formula2>99999999999999900</formula2>
    </dataValidation>
    <dataValidation type="decimal" allowBlank="1" showInputMessage="1" showErrorMessage="1" errorTitle="Input Error" error="Please enter a numeric value between 0 and 99999999999999999" sqref="J159">
      <formula1>0</formula1>
      <formula2>99999999999999900</formula2>
    </dataValidation>
    <dataValidation type="decimal" allowBlank="1" showInputMessage="1" showErrorMessage="1" errorTitle="Input Error" error="Please enter a numeric value between 0 and 99999999999999999" sqref="K159">
      <formula1>0</formula1>
      <formula2>99999999999999900</formula2>
    </dataValidation>
    <dataValidation type="decimal" allowBlank="1" showInputMessage="1" showErrorMessage="1" errorTitle="Input Error" error="Please enter a numeric value between 0 and 99999999999999999" sqref="L159">
      <formula1>0</formula1>
      <formula2>99999999999999900</formula2>
    </dataValidation>
    <dataValidation type="decimal" allowBlank="1" showInputMessage="1" showErrorMessage="1" errorTitle="Input Error" error="Please enter a numeric value between 0 and 99999999999999999" sqref="M159">
      <formula1>0</formula1>
      <formula2>99999999999999900</formula2>
    </dataValidation>
    <dataValidation type="decimal" allowBlank="1" showInputMessage="1" showErrorMessage="1" errorTitle="Input Error" error="Please enter a numeric value between 0 and 99999999999999999" sqref="N159">
      <formula1>0</formula1>
      <formula2>99999999999999900</formula2>
    </dataValidation>
    <dataValidation type="decimal" allowBlank="1" showInputMessage="1" showErrorMessage="1" errorTitle="Input Error" error="Please enter a numeric value between 0 and 99999999999999999" sqref="O159">
      <formula1>0</formula1>
      <formula2>99999999999999900</formula2>
    </dataValidation>
    <dataValidation type="decimal" allowBlank="1" showInputMessage="1" showErrorMessage="1" errorTitle="Input Error" error="Please enter a numeric value between 0 and 99999999999999999" sqref="P159">
      <formula1>0</formula1>
      <formula2>99999999999999900</formula2>
    </dataValidation>
    <dataValidation type="decimal" allowBlank="1" showInputMessage="1" showErrorMessage="1" errorTitle="Input Error" error="Please enter a numeric value between 0 and 99999999999999999" sqref="Q159">
      <formula1>0</formula1>
      <formula2>99999999999999900</formula2>
    </dataValidation>
    <dataValidation type="decimal" allowBlank="1" showInputMessage="1" showErrorMessage="1" errorTitle="Input Error" error="Please enter a numeric value between 0 and 99999999999999999" sqref="R159">
      <formula1>0</formula1>
      <formula2>99999999999999900</formula2>
    </dataValidation>
    <dataValidation type="decimal" allowBlank="1" showInputMessage="1" showErrorMessage="1" errorTitle="Input Error" error="Please enter a numeric value between 0 and 99999999999999999" sqref="H160">
      <formula1>0</formula1>
      <formula2>99999999999999900</formula2>
    </dataValidation>
    <dataValidation type="decimal" allowBlank="1" showInputMessage="1" showErrorMessage="1" errorTitle="Input Error" error="Please enter a numeric value between 0 and 99999999999999999" sqref="I160">
      <formula1>0</formula1>
      <formula2>99999999999999900</formula2>
    </dataValidation>
    <dataValidation type="decimal" allowBlank="1" showInputMessage="1" showErrorMessage="1" errorTitle="Input Error" error="Please enter a numeric value between 0 and 99999999999999999" sqref="J160">
      <formula1>0</formula1>
      <formula2>99999999999999900</formula2>
    </dataValidation>
    <dataValidation type="decimal" allowBlank="1" showInputMessage="1" showErrorMessage="1" errorTitle="Input Error" error="Please enter a numeric value between 0 and 99999999999999999" sqref="K160">
      <formula1>0</formula1>
      <formula2>99999999999999900</formula2>
    </dataValidation>
    <dataValidation type="decimal" allowBlank="1" showInputMessage="1" showErrorMessage="1" errorTitle="Input Error" error="Please enter a numeric value between 0 and 99999999999999999" sqref="L160">
      <formula1>0</formula1>
      <formula2>99999999999999900</formula2>
    </dataValidation>
    <dataValidation type="decimal" allowBlank="1" showInputMessage="1" showErrorMessage="1" errorTitle="Input Error" error="Please enter a numeric value between 0 and 99999999999999999" sqref="M160">
      <formula1>0</formula1>
      <formula2>99999999999999900</formula2>
    </dataValidation>
    <dataValidation type="decimal" allowBlank="1" showInputMessage="1" showErrorMessage="1" errorTitle="Input Error" error="Please enter a numeric value between 0 and 99999999999999999" sqref="N160">
      <formula1>0</formula1>
      <formula2>99999999999999900</formula2>
    </dataValidation>
    <dataValidation type="decimal" allowBlank="1" showInputMessage="1" showErrorMessage="1" errorTitle="Input Error" error="Please enter a numeric value between 0 and 99999999999999999" sqref="O160">
      <formula1>0</formula1>
      <formula2>99999999999999900</formula2>
    </dataValidation>
    <dataValidation type="decimal" allowBlank="1" showInputMessage="1" showErrorMessage="1" errorTitle="Input Error" error="Please enter a numeric value between 0 and 99999999999999999" sqref="P160">
      <formula1>0</formula1>
      <formula2>99999999999999900</formula2>
    </dataValidation>
    <dataValidation type="decimal" allowBlank="1" showInputMessage="1" showErrorMessage="1" errorTitle="Input Error" error="Please enter a numeric value between 0 and 99999999999999999" sqref="Q160">
      <formula1>0</formula1>
      <formula2>99999999999999900</formula2>
    </dataValidation>
    <dataValidation type="decimal" allowBlank="1" showInputMessage="1" showErrorMessage="1" errorTitle="Input Error" error="Please enter a numeric value between 0 and 99999999999999999" sqref="R160">
      <formula1>0</formula1>
      <formula2>99999999999999900</formula2>
    </dataValidation>
    <dataValidation type="decimal" allowBlank="1" showInputMessage="1" showErrorMessage="1" errorTitle="Input Error" error="Please enter a numeric value between 0 and 99999999999999999" sqref="H161">
      <formula1>0</formula1>
      <formula2>99999999999999900</formula2>
    </dataValidation>
    <dataValidation type="decimal" allowBlank="1" showInputMessage="1" showErrorMessage="1" errorTitle="Input Error" error="Please enter a numeric value between 0 and 99999999999999999" sqref="I161">
      <formula1>0</formula1>
      <formula2>99999999999999900</formula2>
    </dataValidation>
    <dataValidation type="decimal" allowBlank="1" showInputMessage="1" showErrorMessage="1" errorTitle="Input Error" error="Please enter a numeric value between 0 and 99999999999999999" sqref="J161">
      <formula1>0</formula1>
      <formula2>99999999999999900</formula2>
    </dataValidation>
    <dataValidation type="decimal" allowBlank="1" showInputMessage="1" showErrorMessage="1" errorTitle="Input Error" error="Please enter a numeric value between 0 and 99999999999999999" sqref="K161">
      <formula1>0</formula1>
      <formula2>99999999999999900</formula2>
    </dataValidation>
    <dataValidation type="decimal" allowBlank="1" showInputMessage="1" showErrorMessage="1" errorTitle="Input Error" error="Please enter a numeric value between 0 and 99999999999999999" sqref="L161">
      <formula1>0</formula1>
      <formula2>99999999999999900</formula2>
    </dataValidation>
    <dataValidation type="decimal" allowBlank="1" showInputMessage="1" showErrorMessage="1" errorTitle="Input Error" error="Please enter a numeric value between 0 and 99999999999999999" sqref="M161">
      <formula1>0</formula1>
      <formula2>99999999999999900</formula2>
    </dataValidation>
    <dataValidation type="decimal" allowBlank="1" showInputMessage="1" showErrorMessage="1" errorTitle="Input Error" error="Please enter a numeric value between 0 and 99999999999999999" sqref="N161">
      <formula1>0</formula1>
      <formula2>99999999999999900</formula2>
    </dataValidation>
    <dataValidation type="decimal" allowBlank="1" showInputMessage="1" showErrorMessage="1" errorTitle="Input Error" error="Please enter a numeric value between 0 and 99999999999999999" sqref="O161">
      <formula1>0</formula1>
      <formula2>99999999999999900</formula2>
    </dataValidation>
    <dataValidation type="decimal" allowBlank="1" showInputMessage="1" showErrorMessage="1" errorTitle="Input Error" error="Please enter a numeric value between 0 and 99999999999999999" sqref="P161">
      <formula1>0</formula1>
      <formula2>99999999999999900</formula2>
    </dataValidation>
    <dataValidation type="decimal" allowBlank="1" showInputMessage="1" showErrorMessage="1" errorTitle="Input Error" error="Please enter a numeric value between 0 and 99999999999999999" sqref="Q161">
      <formula1>0</formula1>
      <formula2>99999999999999900</formula2>
    </dataValidation>
    <dataValidation type="decimal" allowBlank="1" showInputMessage="1" showErrorMessage="1" errorTitle="Input Error" error="Please enter a numeric value between 0 and 99999999999999999" sqref="R161">
      <formula1>0</formula1>
      <formula2>99999999999999900</formula2>
    </dataValidation>
    <dataValidation type="decimal" allowBlank="1" showInputMessage="1" showErrorMessage="1" errorTitle="Input Error" error="Please enter a numeric value between 0 and 99999999999999999" sqref="H162">
      <formula1>0</formula1>
      <formula2>99999999999999900</formula2>
    </dataValidation>
    <dataValidation type="decimal" allowBlank="1" showInputMessage="1" showErrorMessage="1" errorTitle="Input Error" error="Please enter a numeric value between 0 and 99999999999999999" sqref="I162">
      <formula1>0</formula1>
      <formula2>99999999999999900</formula2>
    </dataValidation>
    <dataValidation type="decimal" allowBlank="1" showInputMessage="1" showErrorMessage="1" errorTitle="Input Error" error="Please enter a numeric value between 0 and 99999999999999999" sqref="J162">
      <formula1>0</formula1>
      <formula2>99999999999999900</formula2>
    </dataValidation>
    <dataValidation type="decimal" allowBlank="1" showInputMessage="1" showErrorMessage="1" errorTitle="Input Error" error="Please enter a numeric value between 0 and 99999999999999999" sqref="K162">
      <formula1>0</formula1>
      <formula2>99999999999999900</formula2>
    </dataValidation>
    <dataValidation type="decimal" allowBlank="1" showInputMessage="1" showErrorMessage="1" errorTitle="Input Error" error="Please enter a numeric value between 0 and 99999999999999999" sqref="L162">
      <formula1>0</formula1>
      <formula2>99999999999999900</formula2>
    </dataValidation>
    <dataValidation type="decimal" allowBlank="1" showInputMessage="1" showErrorMessage="1" errorTitle="Input Error" error="Please enter a numeric value between 0 and 99999999999999999" sqref="M162">
      <formula1>0</formula1>
      <formula2>99999999999999900</formula2>
    </dataValidation>
    <dataValidation type="decimal" allowBlank="1" showInputMessage="1" showErrorMessage="1" errorTitle="Input Error" error="Please enter a numeric value between 0 and 99999999999999999" sqref="N162">
      <formula1>0</formula1>
      <formula2>99999999999999900</formula2>
    </dataValidation>
    <dataValidation type="decimal" allowBlank="1" showInputMessage="1" showErrorMessage="1" errorTitle="Input Error" error="Please enter a numeric value between 0 and 99999999999999999" sqref="O162">
      <formula1>0</formula1>
      <formula2>99999999999999900</formula2>
    </dataValidation>
    <dataValidation type="decimal" allowBlank="1" showInputMessage="1" showErrorMessage="1" errorTitle="Input Error" error="Please enter a numeric value between 0 and 99999999999999999" sqref="P162">
      <formula1>0</formula1>
      <formula2>99999999999999900</formula2>
    </dataValidation>
    <dataValidation type="decimal" allowBlank="1" showInputMessage="1" showErrorMessage="1" errorTitle="Input Error" error="Please enter a numeric value between 0 and 99999999999999999" sqref="Q162">
      <formula1>0</formula1>
      <formula2>99999999999999900</formula2>
    </dataValidation>
    <dataValidation type="decimal" allowBlank="1" showInputMessage="1" showErrorMessage="1" errorTitle="Input Error" error="Please enter a numeric value between 0 and 99999999999999999" sqref="R162">
      <formula1>0</formula1>
      <formula2>99999999999999900</formula2>
    </dataValidation>
    <dataValidation type="decimal" allowBlank="1" showInputMessage="1" showErrorMessage="1" errorTitle="Input Error" error="Please enter a numeric value between 0 and 99999999999999999" sqref="H163">
      <formula1>0</formula1>
      <formula2>99999999999999900</formula2>
    </dataValidation>
    <dataValidation type="decimal" allowBlank="1" showInputMessage="1" showErrorMessage="1" errorTitle="Input Error" error="Please enter a numeric value between 0 and 99999999999999999" sqref="I163">
      <formula1>0</formula1>
      <formula2>99999999999999900</formula2>
    </dataValidation>
    <dataValidation type="decimal" allowBlank="1" showInputMessage="1" showErrorMessage="1" errorTitle="Input Error" error="Please enter a numeric value between 0 and 99999999999999999" sqref="J163">
      <formula1>0</formula1>
      <formula2>99999999999999900</formula2>
    </dataValidation>
    <dataValidation type="decimal" allowBlank="1" showInputMessage="1" showErrorMessage="1" errorTitle="Input Error" error="Please enter a numeric value between 0 and 99999999999999999" sqref="K163">
      <formula1>0</formula1>
      <formula2>99999999999999900</formula2>
    </dataValidation>
    <dataValidation type="decimal" allowBlank="1" showInputMessage="1" showErrorMessage="1" errorTitle="Input Error" error="Please enter a numeric value between 0 and 99999999999999999" sqref="L163">
      <formula1>0</formula1>
      <formula2>99999999999999900</formula2>
    </dataValidation>
    <dataValidation type="decimal" allowBlank="1" showInputMessage="1" showErrorMessage="1" errorTitle="Input Error" error="Please enter a numeric value between 0 and 99999999999999999" sqref="M163">
      <formula1>0</formula1>
      <formula2>99999999999999900</formula2>
    </dataValidation>
    <dataValidation type="decimal" allowBlank="1" showInputMessage="1" showErrorMessage="1" errorTitle="Input Error" error="Please enter a numeric value between 0 and 99999999999999999" sqref="N163">
      <formula1>0</formula1>
      <formula2>99999999999999900</formula2>
    </dataValidation>
    <dataValidation type="decimal" allowBlank="1" showInputMessage="1" showErrorMessage="1" errorTitle="Input Error" error="Please enter a numeric value between 0 and 99999999999999999" sqref="O163">
      <formula1>0</formula1>
      <formula2>99999999999999900</formula2>
    </dataValidation>
    <dataValidation type="decimal" allowBlank="1" showInputMessage="1" showErrorMessage="1" errorTitle="Input Error" error="Please enter a numeric value between 0 and 99999999999999999" sqref="P163">
      <formula1>0</formula1>
      <formula2>99999999999999900</formula2>
    </dataValidation>
    <dataValidation type="decimal" allowBlank="1" showInputMessage="1" showErrorMessage="1" errorTitle="Input Error" error="Please enter a numeric value between 0 and 99999999999999999" sqref="Q163">
      <formula1>0</formula1>
      <formula2>99999999999999900</formula2>
    </dataValidation>
    <dataValidation type="decimal" allowBlank="1" showInputMessage="1" showErrorMessage="1" errorTitle="Input Error" error="Please enter a numeric value between 0 and 99999999999999999" sqref="R163">
      <formula1>0</formula1>
      <formula2>99999999999999900</formula2>
    </dataValidation>
    <dataValidation type="decimal" allowBlank="1" showInputMessage="1" showErrorMessage="1" errorTitle="Input Error" error="Please enter a numeric value between 0 and 99999999999999999" sqref="H180">
      <formula1>0</formula1>
      <formula2>99999999999999900</formula2>
    </dataValidation>
    <dataValidation type="decimal" allowBlank="1" showInputMessage="1" showErrorMessage="1" errorTitle="Input Error" error="Please enter a numeric value between 0 and 99999999999999999" sqref="I180">
      <formula1>0</formula1>
      <formula2>99999999999999900</formula2>
    </dataValidation>
    <dataValidation type="decimal" allowBlank="1" showInputMessage="1" showErrorMessage="1" errorTitle="Input Error" error="Please enter a numeric value between 0 and 99999999999999999" sqref="J180">
      <formula1>0</formula1>
      <formula2>99999999999999900</formula2>
    </dataValidation>
    <dataValidation type="decimal" allowBlank="1" showInputMessage="1" showErrorMessage="1" errorTitle="Input Error" error="Please enter a numeric value between 0 and 99999999999999999" sqref="K180">
      <formula1>0</formula1>
      <formula2>99999999999999900</formula2>
    </dataValidation>
    <dataValidation type="decimal" allowBlank="1" showInputMessage="1" showErrorMessage="1" errorTitle="Input Error" error="Please enter a numeric value between 0 and 99999999999999999" sqref="L180">
      <formula1>0</formula1>
      <formula2>99999999999999900</formula2>
    </dataValidation>
    <dataValidation type="decimal" allowBlank="1" showInputMessage="1" showErrorMessage="1" errorTitle="Input Error" error="Please enter a numeric value between 0 and 99999999999999999" sqref="M180">
      <formula1>0</formula1>
      <formula2>99999999999999900</formula2>
    </dataValidation>
    <dataValidation type="decimal" allowBlank="1" showInputMessage="1" showErrorMessage="1" errorTitle="Input Error" error="Please enter a numeric value between 0 and 99999999999999999" sqref="N180">
      <formula1>0</formula1>
      <formula2>99999999999999900</formula2>
    </dataValidation>
    <dataValidation type="decimal" allowBlank="1" showInputMessage="1" showErrorMessage="1" errorTitle="Input Error" error="Please enter a numeric value between 0 and 99999999999999999" sqref="O180">
      <formula1>0</formula1>
      <formula2>99999999999999900</formula2>
    </dataValidation>
    <dataValidation type="decimal" allowBlank="1" showInputMessage="1" showErrorMessage="1" errorTitle="Input Error" error="Please enter a numeric value between 0 and 99999999999999999" sqref="P180">
      <formula1>0</formula1>
      <formula2>99999999999999900</formula2>
    </dataValidation>
    <dataValidation type="decimal" allowBlank="1" showInputMessage="1" showErrorMessage="1" errorTitle="Input Error" error="Please enter a numeric value between 0 and 99999999999999999" sqref="Q180">
      <formula1>0</formula1>
      <formula2>99999999999999900</formula2>
    </dataValidation>
    <dataValidation type="decimal" allowBlank="1" showInputMessage="1" showErrorMessage="1" errorTitle="Input Error" error="Please enter a numeric value between 0 and 99999999999999999" sqref="R180">
      <formula1>0</formula1>
      <formula2>99999999999999900</formula2>
    </dataValidation>
    <dataValidation type="decimal" allowBlank="1" showInputMessage="1" showErrorMessage="1" errorTitle="Input Error" error="Please enter a numeric value between 0 and 99999999999999999" sqref="H181">
      <formula1>0</formula1>
      <formula2>99999999999999900</formula2>
    </dataValidation>
    <dataValidation type="decimal" allowBlank="1" showInputMessage="1" showErrorMessage="1" errorTitle="Input Error" error="Please enter a numeric value between 0 and 99999999999999999" sqref="I181">
      <formula1>0</formula1>
      <formula2>99999999999999900</formula2>
    </dataValidation>
    <dataValidation type="decimal" allowBlank="1" showInputMessage="1" showErrorMessage="1" errorTitle="Input Error" error="Please enter a numeric value between 0 and 99999999999999999" sqref="J181">
      <formula1>0</formula1>
      <formula2>99999999999999900</formula2>
    </dataValidation>
    <dataValidation type="decimal" allowBlank="1" showInputMessage="1" showErrorMessage="1" errorTitle="Input Error" error="Please enter a numeric value between 0 and 99999999999999999" sqref="K181">
      <formula1>0</formula1>
      <formula2>99999999999999900</formula2>
    </dataValidation>
    <dataValidation type="decimal" allowBlank="1" showInputMessage="1" showErrorMessage="1" errorTitle="Input Error" error="Please enter a numeric value between 0 and 99999999999999999" sqref="L181">
      <formula1>0</formula1>
      <formula2>99999999999999900</formula2>
    </dataValidation>
    <dataValidation type="decimal" allowBlank="1" showInputMessage="1" showErrorMessage="1" errorTitle="Input Error" error="Please enter a numeric value between 0 and 99999999999999999" sqref="M181">
      <formula1>0</formula1>
      <formula2>99999999999999900</formula2>
    </dataValidation>
    <dataValidation type="decimal" allowBlank="1" showInputMessage="1" showErrorMessage="1" errorTitle="Input Error" error="Please enter a numeric value between 0 and 99999999999999999" sqref="N181">
      <formula1>0</formula1>
      <formula2>99999999999999900</formula2>
    </dataValidation>
    <dataValidation type="decimal" allowBlank="1" showInputMessage="1" showErrorMessage="1" errorTitle="Input Error" error="Please enter a numeric value between 0 and 99999999999999999" sqref="O181">
      <formula1>0</formula1>
      <formula2>99999999999999900</formula2>
    </dataValidation>
    <dataValidation type="decimal" allowBlank="1" showInputMessage="1" showErrorMessage="1" errorTitle="Input Error" error="Please enter a numeric value between 0 and 99999999999999999" sqref="P181">
      <formula1>0</formula1>
      <formula2>99999999999999900</formula2>
    </dataValidation>
    <dataValidation type="decimal" allowBlank="1" showInputMessage="1" showErrorMessage="1" errorTitle="Input Error" error="Please enter a numeric value between 0 and 99999999999999999" sqref="Q181">
      <formula1>0</formula1>
      <formula2>99999999999999900</formula2>
    </dataValidation>
    <dataValidation type="decimal" allowBlank="1" showInputMessage="1" showErrorMessage="1" errorTitle="Input Error" error="Please enter a numeric value between 0 and 99999999999999999" sqref="R181">
      <formula1>0</formula1>
      <formula2>99999999999999900</formula2>
    </dataValidation>
  </dataValidations>
  <hyperlinks>
    <hyperlink ref="G3" tooltip="Click here to Change Country" display="Change Country"/>
    <hyperlink ref="H3" tooltip="Click here to add New Sheet" display="Add New Sheet"/>
    <hyperlink ref="J3" tooltip="Click here to Delete Current Sheet" display="Delete Current Sheet"/>
    <hyperlink ref="H5"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18.xml><?xml version="1.0" encoding="utf-8"?>
<worksheet xmlns="http://schemas.openxmlformats.org/spreadsheetml/2006/main" xmlns:r="http://schemas.openxmlformats.org/officeDocument/2006/relationships">
  <sheetPr codeName="Sheet17"/>
  <dimension ref="A1:G18"/>
  <sheetViews>
    <sheetView windowProtection="1" showGridLines="0" topLeftCell="D1" workbookViewId="0">
      <selection sqref="A1:C1048576"/>
    </sheetView>
  </sheetViews>
  <sheetFormatPr defaultRowHeight="15"/>
  <cols>
    <col min="1" max="3" customWidth="true" hidden="true" width="9.140625" collapsed="true"/>
    <col min="4" max="4" customWidth="true" width="83.85546875" collapsed="true"/>
    <col min="5" max="5" customWidth="true" width="25.85546875" collapsed="true"/>
  </cols>
  <sheetData>
    <row r="1" spans="1:7" ht="27.95" customHeight="1">
      <c r="A1" s="75" t="s">
        <v>125</v>
      </c>
      <c r="D1" s="148" t="s">
        <v>368</v>
      </c>
      <c r="E1" s="148"/>
    </row>
    <row r="3" spans="1:7">
      <c r="E3" s="96" t="s">
        <v>1116</v>
      </c>
    </row>
    <row r="4" spans="1:7">
      <c r="A4" s="131"/>
      <c r="B4" s="131"/>
      <c r="C4" s="131" t="s">
        <v>126</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972</v>
      </c>
      <c r="D7" s="131" t="s">
        <v>976</v>
      </c>
      <c r="E7" s="131"/>
      <c r="F7" s="131" t="s">
        <v>971</v>
      </c>
      <c r="G7" s="131" t="s">
        <v>973</v>
      </c>
    </row>
    <row r="8" spans="1:7" hidden="1">
      <c r="A8" s="131"/>
      <c r="B8" s="131"/>
      <c r="C8" s="131" t="s">
        <v>268</v>
      </c>
      <c r="D8" s="76" t="s">
        <v>267</v>
      </c>
      <c r="E8" s="78" t="s">
        <v>799</v>
      </c>
      <c r="G8" s="131"/>
    </row>
    <row r="9" spans="1:7" ht="30" hidden="1">
      <c r="A9" s="131"/>
      <c r="B9" s="131"/>
      <c r="C9" s="131" t="s">
        <v>266</v>
      </c>
      <c r="D9" s="76" t="s">
        <v>265</v>
      </c>
      <c r="E9" s="78" t="s">
        <v>796</v>
      </c>
      <c r="G9" s="131"/>
    </row>
    <row r="10" spans="1:7">
      <c r="A10" s="131"/>
      <c r="B10" s="131"/>
      <c r="C10" s="131" t="s">
        <v>976</v>
      </c>
      <c r="D10" s="157" t="s">
        <v>129</v>
      </c>
      <c r="E10" s="159"/>
      <c r="G10" s="131"/>
    </row>
    <row r="11" spans="1:7" hidden="1">
      <c r="A11" s="131"/>
      <c r="B11" s="131"/>
      <c r="C11" s="131" t="s">
        <v>971</v>
      </c>
      <c r="G11" s="131"/>
    </row>
    <row r="12" spans="1:7">
      <c r="A12" s="131" t="s">
        <v>133</v>
      </c>
      <c r="B12" s="131"/>
      <c r="C12" s="131"/>
      <c r="D12" s="77" t="s">
        <v>127</v>
      </c>
      <c r="E12" s="16" t="n">
        <v>137.68</v>
      </c>
      <c r="G12" s="131"/>
    </row>
    <row r="13" spans="1:7">
      <c r="A13" s="131" t="s">
        <v>134</v>
      </c>
      <c r="B13" s="131"/>
      <c r="C13" s="131"/>
      <c r="D13" s="77" t="s">
        <v>131</v>
      </c>
      <c r="E13" s="16" t="n">
        <v>150.08</v>
      </c>
      <c r="G13" s="131"/>
    </row>
    <row r="14" spans="1:7">
      <c r="A14" s="131" t="s">
        <v>135</v>
      </c>
      <c r="B14" s="131"/>
      <c r="C14" s="131"/>
      <c r="D14" s="77" t="s">
        <v>128</v>
      </c>
      <c r="E14" s="16" t="n">
        <v>162.48</v>
      </c>
      <c r="G14" s="131"/>
    </row>
    <row r="15" spans="1:7">
      <c r="A15" s="131" t="s">
        <v>136</v>
      </c>
      <c r="B15" s="131"/>
      <c r="C15" s="131"/>
      <c r="D15" s="77" t="s">
        <v>132</v>
      </c>
      <c r="E15" s="16" t="n">
        <v>174.88</v>
      </c>
      <c r="G15" s="131"/>
    </row>
    <row r="16" spans="1:7" ht="30" customHeight="1">
      <c r="A16" s="131"/>
      <c r="B16" s="131"/>
      <c r="C16" s="131"/>
      <c r="D16" s="157" t="s">
        <v>130</v>
      </c>
      <c r="E16" s="159"/>
      <c r="G16" s="131"/>
    </row>
    <row r="17" spans="1:7">
      <c r="A17" s="131"/>
      <c r="B17" s="131"/>
      <c r="C17" s="131" t="s">
        <v>971</v>
      </c>
      <c r="G17" s="131"/>
    </row>
    <row r="18" spans="1:7">
      <c r="A18" s="131"/>
      <c r="B18" s="131"/>
      <c r="C18" s="131" t="s">
        <v>974</v>
      </c>
      <c r="D18" s="131"/>
      <c r="E18" s="131"/>
      <c r="F18" s="131"/>
      <c r="G18" s="131" t="s">
        <v>975</v>
      </c>
    </row>
  </sheetData>
  <sheetProtection password="A44A" sheet="1" objects="1" scenarios="1"/>
  <mergeCells count="3">
    <mergeCell ref="D10:E10"/>
    <mergeCell ref="D16:E16"/>
    <mergeCell ref="D1:E1"/>
  </mergeCells>
  <phoneticPr fontId="2" type="noConversion"/>
  <dataValidations count="4">
    <dataValidation type="decimal" allowBlank="1" showInputMessage="1" showErrorMessage="1" errorTitle="Input Error" error="Please enter a numeric value between 0 and 99999999999999999" sqref="E12">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s>
  <hyperlinks>
    <hyperlink ref="E3" location="Navigation!A1" display="Back To Navigation Page"/>
  </hyperlinks>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sheetPr codeName="Sheet6"/>
  <dimension ref="A1:AE141"/>
  <sheetViews>
    <sheetView windowProtection="1" showGridLines="0" topLeftCell="D1" workbookViewId="0">
      <selection sqref="A1:C1048576"/>
    </sheetView>
  </sheetViews>
  <sheetFormatPr defaultRowHeight="15"/>
  <cols>
    <col min="1" max="1" customWidth="true" hidden="true" width="10.5703125" collapsed="true"/>
    <col min="2" max="2" customWidth="true" hidden="true" width="8.7109375" collapsed="true"/>
    <col min="3" max="3" customWidth="true" hidden="true" width="8.28515625" collapsed="true"/>
    <col min="4" max="4" customWidth="true" width="4.42578125" collapsed="true"/>
    <col min="5" max="5" customWidth="true" width="4.7109375" collapsed="true"/>
    <col min="6" max="6" customWidth="true" width="23.7109375" collapsed="true"/>
    <col min="7" max="7" customWidth="true" width="11.7109375" collapsed="true"/>
    <col min="8" max="8" customWidth="true" width="12.140625" collapsed="true"/>
    <col min="9" max="10" customWidth="true" width="16.0" collapsed="true"/>
    <col min="11" max="11" customWidth="true" width="17.28515625" collapsed="true"/>
    <col min="12" max="12" customWidth="true" width="14.7109375" collapsed="true"/>
    <col min="13" max="13" customWidth="true" width="12.85546875" collapsed="true"/>
    <col min="14" max="14" customWidth="true" width="11.85546875" collapsed="true"/>
    <col min="15" max="15" customWidth="true" width="14.42578125" collapsed="true"/>
    <col min="16" max="16" customWidth="true" width="17.28515625" collapsed="true"/>
    <col min="17" max="17" customWidth="true" width="17.42578125" collapsed="true"/>
    <col min="18" max="18" customWidth="true" width="16.42578125" collapsed="true"/>
  </cols>
  <sheetData>
    <row r="1" spans="1:25" ht="27.75" customHeight="1">
      <c r="A1" s="10" t="s">
        <v>538</v>
      </c>
      <c r="D1" s="148" t="s">
        <v>499</v>
      </c>
      <c r="E1" s="148"/>
      <c r="F1" s="148"/>
      <c r="G1" s="148"/>
      <c r="H1" s="148"/>
      <c r="I1" s="148"/>
      <c r="J1" s="148"/>
      <c r="K1" s="148"/>
      <c r="L1" s="148"/>
      <c r="M1" s="148"/>
      <c r="N1" s="148"/>
      <c r="O1" s="148"/>
      <c r="P1" s="148"/>
      <c r="Q1" s="148"/>
      <c r="S1" s="39"/>
      <c r="T1" s="39"/>
      <c r="U1" s="39"/>
      <c r="V1" s="39"/>
      <c r="W1" s="39"/>
      <c r="X1" s="39"/>
      <c r="Y1" s="39"/>
    </row>
    <row r="2" spans="1:25" s="41" customFormat="1" ht="18.75">
      <c r="A2" s="42"/>
      <c r="D2" s="107"/>
      <c r="E2" s="107"/>
      <c r="F2" s="107"/>
      <c r="G2" s="107"/>
      <c r="H2" s="107"/>
      <c r="I2" s="107"/>
      <c r="J2" s="107"/>
      <c r="K2" s="107"/>
      <c r="L2" s="107"/>
      <c r="M2" s="107"/>
      <c r="N2" s="107"/>
      <c r="O2" s="107"/>
      <c r="P2" s="107"/>
      <c r="Q2" s="107"/>
      <c r="S2" s="108"/>
      <c r="T2" s="108"/>
      <c r="U2" s="108"/>
      <c r="V2" s="108"/>
      <c r="W2" s="108"/>
      <c r="X2" s="108"/>
      <c r="Y2" s="108"/>
    </row>
    <row r="3" spans="1:25" s="41" customFormat="1" ht="18.75">
      <c r="A3" s="42"/>
      <c r="D3" s="107"/>
      <c r="E3" s="107"/>
      <c r="F3" s="107"/>
      <c r="G3" s="109" t="s">
        <v>500</v>
      </c>
      <c r="H3" s="107"/>
      <c r="I3" s="107"/>
      <c r="J3" s="107"/>
      <c r="K3" s="107"/>
      <c r="L3" s="107"/>
      <c r="M3" s="107"/>
      <c r="N3" s="107"/>
      <c r="O3" s="107"/>
      <c r="P3" s="107"/>
      <c r="Q3" s="107"/>
      <c r="S3" s="108"/>
      <c r="T3" s="108"/>
      <c r="U3" s="108"/>
      <c r="V3" s="108"/>
      <c r="W3" s="108"/>
      <c r="X3" s="108"/>
      <c r="Y3" s="108"/>
    </row>
    <row r="4" spans="1:25">
      <c r="A4" s="131"/>
      <c r="B4" s="131"/>
      <c r="C4" s="131" t="s">
        <v>501</v>
      </c>
      <c r="D4" s="131"/>
      <c r="E4" s="131"/>
      <c r="F4" s="131"/>
      <c r="G4" s="131"/>
      <c r="H4" s="131"/>
      <c r="I4" s="131"/>
      <c r="J4" s="131"/>
      <c r="K4" s="131"/>
      <c r="L4" s="131"/>
      <c r="M4" s="131"/>
      <c r="N4" s="131"/>
      <c r="O4" s="131"/>
      <c r="P4" s="131"/>
      <c r="Q4" s="131"/>
      <c r="R4" s="131"/>
      <c r="S4" s="139"/>
      <c r="T4" s="139"/>
      <c r="U4" s="39"/>
      <c r="V4" s="39"/>
      <c r="W4" s="39"/>
      <c r="X4" s="39"/>
      <c r="Y4" s="39"/>
    </row>
    <row r="5" spans="1:25" hidden="1">
      <c r="A5" s="131"/>
      <c r="B5" s="131"/>
      <c r="C5" s="131"/>
      <c r="D5" s="131"/>
      <c r="E5" s="131"/>
      <c r="F5" s="131"/>
      <c r="G5" s="131"/>
      <c r="H5" s="131"/>
      <c r="I5" s="131"/>
      <c r="J5" s="131"/>
      <c r="K5" s="131"/>
      <c r="L5" s="131"/>
      <c r="M5" s="131"/>
      <c r="N5" s="131"/>
      <c r="O5" s="131"/>
      <c r="P5" s="131"/>
      <c r="Q5" s="131"/>
      <c r="R5" s="131"/>
      <c r="S5" s="139"/>
      <c r="T5" s="139"/>
      <c r="U5" s="39"/>
      <c r="V5" s="39"/>
      <c r="W5" s="39"/>
      <c r="X5" s="39"/>
      <c r="Y5" s="39"/>
    </row>
    <row r="6" spans="1:25" hidden="1">
      <c r="A6" s="131"/>
      <c r="B6" s="131"/>
      <c r="C6" s="131"/>
      <c r="D6" s="131"/>
      <c r="E6" s="131"/>
      <c r="F6" s="131"/>
      <c r="G6" s="131" t="s">
        <v>502</v>
      </c>
      <c r="H6" s="131" t="s">
        <v>503</v>
      </c>
      <c r="I6" s="131" t="s">
        <v>504</v>
      </c>
      <c r="J6" s="131" t="s">
        <v>505</v>
      </c>
      <c r="K6" s="131" t="s">
        <v>506</v>
      </c>
      <c r="L6" s="131" t="s">
        <v>507</v>
      </c>
      <c r="M6" s="131" t="s">
        <v>508</v>
      </c>
      <c r="N6" s="131" t="s">
        <v>509</v>
      </c>
      <c r="O6" s="131" t="s">
        <v>510</v>
      </c>
      <c r="P6" s="131" t="s">
        <v>511</v>
      </c>
      <c r="Q6" s="131" t="s">
        <v>512</v>
      </c>
      <c r="R6" s="131" t="s">
        <v>513</v>
      </c>
      <c r="S6" s="139"/>
      <c r="T6" s="139"/>
      <c r="U6" s="39"/>
      <c r="V6" s="39"/>
      <c r="W6" s="39"/>
      <c r="X6" s="39"/>
      <c r="Y6" s="39"/>
    </row>
    <row r="7" spans="1:25" hidden="1">
      <c r="A7" s="131"/>
      <c r="B7" s="131"/>
      <c r="C7" s="131" t="s">
        <v>972</v>
      </c>
      <c r="D7" s="131" t="s">
        <v>976</v>
      </c>
      <c r="E7" s="131" t="s">
        <v>976</v>
      </c>
      <c r="F7" s="131" t="s">
        <v>976</v>
      </c>
      <c r="G7" s="131"/>
      <c r="H7" s="131"/>
      <c r="I7" s="131"/>
      <c r="J7" s="131"/>
      <c r="K7" s="131"/>
      <c r="L7" s="131"/>
      <c r="M7" s="131"/>
      <c r="N7" s="131"/>
      <c r="O7" s="131"/>
      <c r="P7" s="131"/>
      <c r="Q7" s="131"/>
      <c r="R7" s="131"/>
      <c r="S7" s="139" t="s">
        <v>971</v>
      </c>
      <c r="T7" s="139" t="s">
        <v>973</v>
      </c>
      <c r="U7" s="39"/>
      <c r="V7" s="39"/>
      <c r="W7" s="39"/>
      <c r="X7" s="39"/>
      <c r="Y7" s="39"/>
    </row>
    <row r="8" spans="1:25" ht="15" customHeight="1">
      <c r="A8" s="131"/>
      <c r="B8" s="131"/>
      <c r="C8" s="131" t="s">
        <v>976</v>
      </c>
      <c r="D8" s="118"/>
      <c r="E8" s="119"/>
      <c r="F8" s="194" t="s">
        <v>247</v>
      </c>
      <c r="G8" s="194"/>
      <c r="H8" s="194"/>
      <c r="I8" s="194"/>
      <c r="J8" s="194"/>
      <c r="K8" s="194"/>
      <c r="L8" s="194"/>
      <c r="M8" s="194"/>
      <c r="N8" s="194"/>
      <c r="O8" s="194"/>
      <c r="P8" s="194"/>
      <c r="Q8" s="200" t="s">
        <v>572</v>
      </c>
      <c r="R8" s="201"/>
      <c r="S8" s="39"/>
      <c r="T8" s="139"/>
      <c r="U8" s="39"/>
      <c r="V8" s="39"/>
      <c r="W8" s="39"/>
      <c r="X8" s="39"/>
      <c r="Y8" s="39"/>
    </row>
    <row r="9" spans="1:25" ht="45" customHeight="1">
      <c r="A9" s="131"/>
      <c r="B9" s="131"/>
      <c r="C9" s="136" t="s">
        <v>976</v>
      </c>
      <c r="D9" s="202" t="s">
        <v>1129</v>
      </c>
      <c r="E9" s="203"/>
      <c r="F9" s="204"/>
      <c r="G9" s="80" t="s">
        <v>1013</v>
      </c>
      <c r="H9" s="80" t="s">
        <v>1014</v>
      </c>
      <c r="I9" s="80" t="s">
        <v>1015</v>
      </c>
      <c r="J9" s="80" t="s">
        <v>514</v>
      </c>
      <c r="K9" s="80" t="s">
        <v>1016</v>
      </c>
      <c r="L9" s="80" t="s">
        <v>1017</v>
      </c>
      <c r="M9" s="80" t="s">
        <v>1018</v>
      </c>
      <c r="N9" s="80" t="s">
        <v>1019</v>
      </c>
      <c r="O9" s="80" t="s">
        <v>1020</v>
      </c>
      <c r="P9" s="80" t="s">
        <v>1021</v>
      </c>
      <c r="Q9" s="80" t="s">
        <v>1149</v>
      </c>
      <c r="R9" s="80" t="s">
        <v>1023</v>
      </c>
      <c r="S9" s="39"/>
      <c r="T9" s="139"/>
      <c r="U9" s="39"/>
      <c r="V9" s="39"/>
      <c r="W9" s="39"/>
      <c r="X9" s="39"/>
      <c r="Y9" s="39"/>
    </row>
    <row r="10" spans="1:25">
      <c r="A10" s="131"/>
      <c r="B10" s="131"/>
      <c r="C10" s="131" t="s">
        <v>971</v>
      </c>
      <c r="D10" s="111"/>
      <c r="E10" s="112"/>
      <c r="F10" s="112"/>
      <c r="S10" s="39"/>
      <c r="T10" s="139"/>
      <c r="U10" s="39"/>
      <c r="V10" s="39"/>
      <c r="W10" s="39"/>
      <c r="X10" s="39"/>
      <c r="Y10" s="39"/>
    </row>
    <row r="11" spans="1:25">
      <c r="A11" s="131" t="s">
        <v>515</v>
      </c>
      <c r="B11" s="131"/>
      <c r="C11" s="131"/>
      <c r="D11" s="93">
        <v>1</v>
      </c>
      <c r="E11" s="152" t="s">
        <v>977</v>
      </c>
      <c r="F11" s="153"/>
      <c r="G11" s="16"/>
      <c r="H11" s="16"/>
      <c r="I11" s="16"/>
      <c r="J11" s="17">
        <f>G11+H11+I11</f>
        <v>0</v>
      </c>
      <c r="K11" s="16"/>
      <c r="L11" s="16"/>
      <c r="M11" s="16"/>
      <c r="N11" s="16"/>
      <c r="O11" s="16"/>
      <c r="P11" s="16"/>
      <c r="Q11" s="16"/>
      <c r="R11" s="17">
        <f>G11+H11+I11+K11+L11+M11+N11+O11+P11+Q11</f>
        <v>0</v>
      </c>
      <c r="S11" s="113"/>
      <c r="T11" s="135"/>
      <c r="U11" s="114"/>
      <c r="V11" s="39"/>
      <c r="W11" s="39"/>
      <c r="X11" s="39"/>
      <c r="Y11" s="39"/>
    </row>
    <row r="12" spans="1:25">
      <c r="A12" s="131" t="s">
        <v>1079</v>
      </c>
      <c r="B12" s="131"/>
      <c r="C12" s="131"/>
      <c r="D12" s="93">
        <v>2</v>
      </c>
      <c r="E12" s="152" t="s">
        <v>516</v>
      </c>
      <c r="F12" s="153"/>
      <c r="G12" s="16"/>
      <c r="H12" s="16"/>
      <c r="I12" s="16"/>
      <c r="J12" s="17">
        <f t="shared" ref="J12:J21" si="0">G12+H12+I12</f>
        <v>0</v>
      </c>
      <c r="K12" s="16"/>
      <c r="L12" s="16"/>
      <c r="M12" s="16"/>
      <c r="N12" s="16"/>
      <c r="O12" s="16"/>
      <c r="P12" s="16"/>
      <c r="Q12" s="16"/>
      <c r="R12" s="17">
        <f t="shared" ref="R12:R20" si="1">G12+H12+I12+K12+L12+M12+N12+O12+P12+Q12</f>
        <v>0</v>
      </c>
      <c r="S12" s="39"/>
      <c r="T12" s="139"/>
      <c r="U12" s="39"/>
      <c r="V12" s="39"/>
      <c r="W12" s="39"/>
      <c r="X12" s="39"/>
      <c r="Y12" s="39"/>
    </row>
    <row r="13" spans="1:25">
      <c r="A13" s="131" t="s">
        <v>1080</v>
      </c>
      <c r="B13" s="131"/>
      <c r="C13" s="131"/>
      <c r="D13" s="196">
        <v>3</v>
      </c>
      <c r="E13" s="152" t="s">
        <v>517</v>
      </c>
      <c r="F13" s="153"/>
      <c r="G13" s="17">
        <f>G14+G15+G16+G17</f>
        <v>0</v>
      </c>
      <c r="H13" s="17">
        <f t="shared" ref="H13:R13" si="2">H14+H15+H16+H17</f>
        <v>0</v>
      </c>
      <c r="I13" s="17">
        <f t="shared" si="2"/>
        <v>0</v>
      </c>
      <c r="J13" s="17">
        <f t="shared" si="0"/>
        <v>0</v>
      </c>
      <c r="K13" s="17">
        <f t="shared" si="2"/>
        <v>0</v>
      </c>
      <c r="L13" s="17">
        <f t="shared" si="2"/>
        <v>0</v>
      </c>
      <c r="M13" s="17">
        <f t="shared" si="2"/>
        <v>0</v>
      </c>
      <c r="N13" s="17">
        <f t="shared" si="2"/>
        <v>0</v>
      </c>
      <c r="O13" s="17">
        <f t="shared" si="2"/>
        <v>0</v>
      </c>
      <c r="P13" s="17">
        <f t="shared" si="2"/>
        <v>0</v>
      </c>
      <c r="Q13" s="17">
        <f t="shared" si="2"/>
        <v>0</v>
      </c>
      <c r="R13" s="17">
        <f t="shared" si="2"/>
        <v>0</v>
      </c>
      <c r="S13" s="39"/>
      <c r="T13" s="139"/>
      <c r="U13" s="39"/>
      <c r="V13" s="39"/>
      <c r="W13" s="39"/>
      <c r="X13" s="39"/>
      <c r="Y13" s="39"/>
    </row>
    <row r="14" spans="1:25" ht="15" customHeight="1">
      <c r="A14" s="131" t="s">
        <v>1081</v>
      </c>
      <c r="B14" s="131"/>
      <c r="C14" s="131"/>
      <c r="D14" s="196"/>
      <c r="E14" s="93" t="s">
        <v>980</v>
      </c>
      <c r="F14" s="93" t="s">
        <v>518</v>
      </c>
      <c r="G14" s="16"/>
      <c r="H14" s="16"/>
      <c r="I14" s="16"/>
      <c r="J14" s="17">
        <f t="shared" si="0"/>
        <v>0</v>
      </c>
      <c r="K14" s="16"/>
      <c r="L14" s="16"/>
      <c r="M14" s="16"/>
      <c r="N14" s="16"/>
      <c r="O14" s="16"/>
      <c r="P14" s="16"/>
      <c r="Q14" s="16"/>
      <c r="R14" s="17">
        <f t="shared" si="1"/>
        <v>0</v>
      </c>
      <c r="S14" s="39"/>
      <c r="T14" s="139"/>
      <c r="U14" s="39"/>
      <c r="V14" s="39"/>
      <c r="W14" s="39"/>
      <c r="X14" s="39"/>
      <c r="Y14" s="39"/>
    </row>
    <row r="15" spans="1:25" ht="30" customHeight="1">
      <c r="A15" s="131" t="s">
        <v>1082</v>
      </c>
      <c r="B15" s="131"/>
      <c r="C15" s="131"/>
      <c r="D15" s="196"/>
      <c r="E15" s="93" t="s">
        <v>981</v>
      </c>
      <c r="F15" s="93" t="s">
        <v>519</v>
      </c>
      <c r="G15" s="16"/>
      <c r="H15" s="16"/>
      <c r="I15" s="16"/>
      <c r="J15" s="17">
        <f t="shared" si="0"/>
        <v>0</v>
      </c>
      <c r="K15" s="16"/>
      <c r="L15" s="16"/>
      <c r="M15" s="16"/>
      <c r="N15" s="16"/>
      <c r="O15" s="16"/>
      <c r="P15" s="16"/>
      <c r="Q15" s="16"/>
      <c r="R15" s="17">
        <f t="shared" si="1"/>
        <v>0</v>
      </c>
      <c r="S15" s="39"/>
      <c r="T15" s="139"/>
      <c r="U15" s="39"/>
      <c r="V15" s="39"/>
      <c r="W15" s="39"/>
      <c r="X15" s="39"/>
      <c r="Y15" s="39"/>
    </row>
    <row r="16" spans="1:25" ht="15" customHeight="1">
      <c r="A16" s="131" t="s">
        <v>1083</v>
      </c>
      <c r="B16" s="131"/>
      <c r="C16" s="131"/>
      <c r="D16" s="196"/>
      <c r="E16" s="93" t="s">
        <v>997</v>
      </c>
      <c r="F16" s="93" t="s">
        <v>520</v>
      </c>
      <c r="G16" s="16"/>
      <c r="H16" s="16"/>
      <c r="I16" s="16"/>
      <c r="J16" s="17">
        <f t="shared" si="0"/>
        <v>0</v>
      </c>
      <c r="K16" s="16"/>
      <c r="L16" s="16"/>
      <c r="M16" s="16"/>
      <c r="N16" s="16"/>
      <c r="O16" s="16"/>
      <c r="P16" s="16"/>
      <c r="Q16" s="16"/>
      <c r="R16" s="17">
        <f t="shared" si="1"/>
        <v>0</v>
      </c>
      <c r="S16" s="39"/>
      <c r="T16" s="139"/>
      <c r="U16" s="39"/>
      <c r="V16" s="39"/>
      <c r="W16" s="39"/>
      <c r="X16" s="39"/>
      <c r="Y16" s="39"/>
    </row>
    <row r="17" spans="1:28">
      <c r="A17" s="131" t="s">
        <v>1084</v>
      </c>
      <c r="B17" s="131"/>
      <c r="C17" s="131"/>
      <c r="D17" s="196"/>
      <c r="E17" s="93" t="s">
        <v>998</v>
      </c>
      <c r="F17" s="93" t="s">
        <v>521</v>
      </c>
      <c r="G17" s="16"/>
      <c r="H17" s="16"/>
      <c r="I17" s="16"/>
      <c r="J17" s="17">
        <f t="shared" si="0"/>
        <v>0</v>
      </c>
      <c r="K17" s="16"/>
      <c r="L17" s="16"/>
      <c r="M17" s="16"/>
      <c r="N17" s="16"/>
      <c r="O17" s="16"/>
      <c r="P17" s="16"/>
      <c r="Q17" s="16"/>
      <c r="R17" s="17">
        <f t="shared" si="1"/>
        <v>0</v>
      </c>
      <c r="S17" s="39"/>
      <c r="T17" s="139"/>
      <c r="U17" s="39"/>
      <c r="V17" s="39"/>
      <c r="W17" s="39"/>
      <c r="X17" s="39"/>
      <c r="Y17" s="39"/>
    </row>
    <row r="18" spans="1:28">
      <c r="A18" s="131" t="s">
        <v>1085</v>
      </c>
      <c r="B18" s="131"/>
      <c r="C18" s="131"/>
      <c r="D18" s="196">
        <v>4</v>
      </c>
      <c r="E18" s="152" t="s">
        <v>522</v>
      </c>
      <c r="F18" s="153"/>
      <c r="G18" s="17">
        <f>G19+G20+G21+G22</f>
        <v>0</v>
      </c>
      <c r="H18" s="17">
        <f t="shared" ref="H18:R18" si="3">H19+H20+H21+H22</f>
        <v>0</v>
      </c>
      <c r="I18" s="17">
        <f t="shared" si="3"/>
        <v>0</v>
      </c>
      <c r="J18" s="17">
        <f t="shared" si="0"/>
        <v>0</v>
      </c>
      <c r="K18" s="17">
        <f t="shared" si="3"/>
        <v>0</v>
      </c>
      <c r="L18" s="17">
        <f t="shared" si="3"/>
        <v>0</v>
      </c>
      <c r="M18" s="17">
        <f t="shared" si="3"/>
        <v>0</v>
      </c>
      <c r="N18" s="17">
        <f t="shared" si="3"/>
        <v>0</v>
      </c>
      <c r="O18" s="17">
        <f t="shared" si="3"/>
        <v>0</v>
      </c>
      <c r="P18" s="17">
        <f t="shared" si="3"/>
        <v>0</v>
      </c>
      <c r="Q18" s="17">
        <f t="shared" si="3"/>
        <v>0</v>
      </c>
      <c r="R18" s="17">
        <f t="shared" si="3"/>
        <v>0</v>
      </c>
      <c r="S18" s="39"/>
      <c r="T18" s="139"/>
      <c r="U18" s="39"/>
      <c r="V18" s="39"/>
      <c r="W18" s="39"/>
      <c r="X18" s="39"/>
      <c r="Y18" s="39"/>
    </row>
    <row r="19" spans="1:28">
      <c r="A19" s="131" t="s">
        <v>1086</v>
      </c>
      <c r="B19" s="131"/>
      <c r="C19" s="131"/>
      <c r="D19" s="196"/>
      <c r="E19" s="93" t="s">
        <v>980</v>
      </c>
      <c r="F19" s="93" t="s">
        <v>1005</v>
      </c>
      <c r="G19" s="16"/>
      <c r="H19" s="16"/>
      <c r="I19" s="16"/>
      <c r="J19" s="17">
        <f t="shared" si="0"/>
        <v>0</v>
      </c>
      <c r="K19" s="16"/>
      <c r="L19" s="16"/>
      <c r="M19" s="16"/>
      <c r="N19" s="16"/>
      <c r="O19" s="16"/>
      <c r="P19" s="16"/>
      <c r="Q19" s="16"/>
      <c r="R19" s="17">
        <f t="shared" si="1"/>
        <v>0</v>
      </c>
      <c r="S19" s="39"/>
      <c r="T19" s="139"/>
      <c r="U19" s="39"/>
      <c r="V19" s="39"/>
      <c r="W19" s="39"/>
      <c r="X19" s="39"/>
      <c r="Y19" s="39"/>
    </row>
    <row r="20" spans="1:28">
      <c r="A20" s="131" t="s">
        <v>1098</v>
      </c>
      <c r="B20" s="131"/>
      <c r="C20" s="131"/>
      <c r="D20" s="196"/>
      <c r="E20" s="93" t="s">
        <v>981</v>
      </c>
      <c r="F20" s="93" t="s">
        <v>1003</v>
      </c>
      <c r="G20" s="16"/>
      <c r="H20" s="16"/>
      <c r="I20" s="16"/>
      <c r="J20" s="17">
        <f t="shared" si="0"/>
        <v>0</v>
      </c>
      <c r="K20" s="16"/>
      <c r="L20" s="16"/>
      <c r="M20" s="16"/>
      <c r="N20" s="16"/>
      <c r="O20" s="16"/>
      <c r="P20" s="16"/>
      <c r="Q20" s="16"/>
      <c r="R20" s="17">
        <f t="shared" si="1"/>
        <v>0</v>
      </c>
      <c r="S20" s="39"/>
      <c r="T20" s="139"/>
      <c r="U20" s="39"/>
      <c r="V20" s="39"/>
      <c r="W20" s="39"/>
      <c r="X20" s="39"/>
      <c r="Y20" s="39"/>
    </row>
    <row r="21" spans="1:28">
      <c r="A21" s="131" t="s">
        <v>1099</v>
      </c>
      <c r="B21" s="131"/>
      <c r="C21" s="131"/>
      <c r="D21" s="196"/>
      <c r="E21" s="93" t="s">
        <v>997</v>
      </c>
      <c r="F21" s="93" t="s">
        <v>1004</v>
      </c>
      <c r="G21" s="16"/>
      <c r="H21" s="16"/>
      <c r="I21" s="16"/>
      <c r="J21" s="17">
        <f t="shared" si="0"/>
        <v>0</v>
      </c>
      <c r="K21" s="16"/>
      <c r="L21" s="16"/>
      <c r="M21" s="16"/>
      <c r="N21" s="16"/>
      <c r="O21" s="16"/>
      <c r="P21" s="16"/>
      <c r="Q21" s="16"/>
      <c r="R21" s="17">
        <f>G21+H21+I21+K21+L21+M21+N21+O21+P21+Q21</f>
        <v>0</v>
      </c>
      <c r="S21" s="39"/>
      <c r="T21" s="139"/>
      <c r="U21" s="39"/>
      <c r="V21" s="39"/>
      <c r="W21" s="39"/>
      <c r="X21" s="39"/>
      <c r="Y21" s="39"/>
    </row>
    <row r="22" spans="1:28">
      <c r="A22" s="131" t="s">
        <v>1100</v>
      </c>
      <c r="B22" s="131"/>
      <c r="C22" s="131"/>
      <c r="D22" s="196"/>
      <c r="E22" s="93" t="s">
        <v>998</v>
      </c>
      <c r="F22" s="93" t="s">
        <v>994</v>
      </c>
      <c r="G22" s="17">
        <f>SUM(G31:G32)</f>
        <v>0</v>
      </c>
      <c r="H22" s="17">
        <f t="shared" ref="H22:Q22" si="4">SUM(H31:H32)</f>
        <v>0</v>
      </c>
      <c r="I22" s="17">
        <f t="shared" si="4"/>
        <v>0</v>
      </c>
      <c r="J22" s="17">
        <f t="shared" si="4"/>
        <v>0</v>
      </c>
      <c r="K22" s="17">
        <f t="shared" si="4"/>
        <v>0</v>
      </c>
      <c r="L22" s="17">
        <f t="shared" si="4"/>
        <v>0</v>
      </c>
      <c r="M22" s="17">
        <f t="shared" si="4"/>
        <v>0</v>
      </c>
      <c r="N22" s="17">
        <f t="shared" si="4"/>
        <v>0</v>
      </c>
      <c r="O22" s="17">
        <f t="shared" si="4"/>
        <v>0</v>
      </c>
      <c r="P22" s="17">
        <f t="shared" si="4"/>
        <v>0</v>
      </c>
      <c r="Q22" s="17">
        <f t="shared" si="4"/>
        <v>0</v>
      </c>
      <c r="R22" s="17">
        <f>G22+H22+I22+K22+L22+M22+N22+O22+P22+Q22</f>
        <v>0</v>
      </c>
      <c r="S22" s="39"/>
      <c r="T22" s="139"/>
      <c r="U22" s="39"/>
      <c r="V22" s="39"/>
      <c r="W22" s="39"/>
      <c r="X22" s="39"/>
      <c r="Y22" s="39"/>
    </row>
    <row r="23" spans="1:28" hidden="1">
      <c r="A23" s="131"/>
      <c r="B23" s="131"/>
      <c r="C23" s="131" t="s">
        <v>971</v>
      </c>
      <c r="D23" s="115"/>
      <c r="E23" s="112"/>
      <c r="F23" s="112"/>
      <c r="S23" s="39"/>
      <c r="T23" s="139"/>
      <c r="U23" s="39"/>
      <c r="V23" s="39"/>
      <c r="W23" s="39"/>
      <c r="X23" s="39"/>
      <c r="Y23" s="39"/>
    </row>
    <row r="24" spans="1:28" hidden="1">
      <c r="A24" s="131"/>
      <c r="B24" s="131"/>
      <c r="C24" s="131" t="s">
        <v>974</v>
      </c>
      <c r="D24" s="137"/>
      <c r="E24" s="137"/>
      <c r="F24" s="137"/>
      <c r="G24" s="131"/>
      <c r="H24" s="131"/>
      <c r="I24" s="131"/>
      <c r="J24" s="131"/>
      <c r="K24" s="131"/>
      <c r="L24" s="131"/>
      <c r="M24" s="131"/>
      <c r="N24" s="131"/>
      <c r="O24" s="131"/>
      <c r="P24" s="131"/>
      <c r="Q24" s="131"/>
      <c r="R24" s="131"/>
      <c r="S24" s="139"/>
      <c r="T24" s="139" t="s">
        <v>975</v>
      </c>
      <c r="U24" s="39"/>
      <c r="V24" s="39"/>
      <c r="W24" s="39"/>
      <c r="X24" s="39"/>
      <c r="Y24" s="39"/>
    </row>
    <row r="25" spans="1:28" hidden="1">
      <c r="D25" s="112"/>
      <c r="E25" s="112"/>
      <c r="F25" s="112"/>
      <c r="S25" s="39"/>
      <c r="T25" s="39"/>
      <c r="U25" s="39"/>
      <c r="V25" s="39"/>
      <c r="W25" s="39"/>
      <c r="X25" s="39"/>
      <c r="Y25" s="39"/>
    </row>
    <row r="26" spans="1:28" hidden="1">
      <c r="A26" s="131"/>
      <c r="B26" s="131"/>
      <c r="C26" s="131" t="s">
        <v>118</v>
      </c>
      <c r="D26" s="131"/>
      <c r="E26" s="131"/>
      <c r="F26" s="131"/>
      <c r="G26" s="137"/>
      <c r="H26" s="137"/>
      <c r="I26" s="137"/>
      <c r="J26" s="131"/>
      <c r="K26" s="131"/>
      <c r="L26" s="131"/>
      <c r="M26" s="131"/>
      <c r="N26" s="131"/>
      <c r="O26" s="131"/>
      <c r="P26" s="131"/>
      <c r="Q26" s="131"/>
      <c r="R26" s="131"/>
      <c r="S26" s="131"/>
      <c r="T26" s="131"/>
      <c r="V26" s="39"/>
      <c r="W26" s="39"/>
      <c r="X26" s="39"/>
      <c r="Y26" s="39"/>
      <c r="Z26" s="39"/>
      <c r="AA26" s="39"/>
      <c r="AB26" s="39"/>
    </row>
    <row r="27" spans="1:28" hidden="1">
      <c r="A27" s="131"/>
      <c r="B27" s="131"/>
      <c r="C27" s="131"/>
      <c r="D27" s="131"/>
      <c r="E27" s="131"/>
      <c r="F27" s="131"/>
      <c r="G27" s="137"/>
      <c r="H27" s="137"/>
      <c r="I27" s="137"/>
      <c r="J27" s="131"/>
      <c r="K27" s="131"/>
      <c r="L27" s="131"/>
      <c r="M27" s="131"/>
      <c r="N27" s="131"/>
      <c r="O27" s="131"/>
      <c r="P27" s="131"/>
      <c r="Q27" s="131"/>
      <c r="R27" s="131"/>
      <c r="S27" s="131"/>
      <c r="T27" s="131"/>
      <c r="V27" s="39"/>
      <c r="W27" s="39"/>
      <c r="X27" s="39"/>
      <c r="Y27" s="39"/>
      <c r="Z27" s="39"/>
      <c r="AA27" s="39"/>
      <c r="AB27" s="39"/>
    </row>
    <row r="28" spans="1:28" hidden="1">
      <c r="A28" s="131"/>
      <c r="B28" s="131"/>
      <c r="C28" s="131"/>
      <c r="D28" s="131"/>
      <c r="E28" s="131"/>
      <c r="F28" s="131" t="s">
        <v>1087</v>
      </c>
      <c r="G28" s="131" t="s">
        <v>502</v>
      </c>
      <c r="H28" s="131" t="s">
        <v>503</v>
      </c>
      <c r="I28" s="131" t="s">
        <v>504</v>
      </c>
      <c r="J28" s="131" t="s">
        <v>505</v>
      </c>
      <c r="K28" s="131" t="s">
        <v>506</v>
      </c>
      <c r="L28" s="131" t="s">
        <v>507</v>
      </c>
      <c r="M28" s="131" t="s">
        <v>508</v>
      </c>
      <c r="N28" s="131" t="s">
        <v>509</v>
      </c>
      <c r="O28" s="131" t="s">
        <v>510</v>
      </c>
      <c r="P28" s="131" t="s">
        <v>511</v>
      </c>
      <c r="Q28" s="131" t="s">
        <v>512</v>
      </c>
      <c r="R28" s="131" t="s">
        <v>513</v>
      </c>
      <c r="S28" s="131"/>
      <c r="T28" s="131"/>
      <c r="V28" s="39"/>
      <c r="W28" s="39"/>
      <c r="X28" s="39"/>
      <c r="Y28" s="39"/>
      <c r="Z28" s="39"/>
      <c r="AA28" s="39"/>
      <c r="AB28" s="39"/>
    </row>
    <row r="29" spans="1:28" hidden="1">
      <c r="A29" s="131"/>
      <c r="B29" s="131"/>
      <c r="C29" s="131" t="s">
        <v>972</v>
      </c>
      <c r="D29" s="131" t="s">
        <v>976</v>
      </c>
      <c r="E29" s="131" t="s">
        <v>976</v>
      </c>
      <c r="F29" s="131" t="s">
        <v>284</v>
      </c>
      <c r="G29" s="137"/>
      <c r="H29" s="137"/>
      <c r="I29" s="137"/>
      <c r="J29" s="131"/>
      <c r="K29" s="131"/>
      <c r="L29" s="131"/>
      <c r="M29" s="131"/>
      <c r="N29" s="131"/>
      <c r="O29" s="131"/>
      <c r="P29" s="131"/>
      <c r="Q29" s="131"/>
      <c r="R29" s="131"/>
      <c r="S29" s="131" t="s">
        <v>971</v>
      </c>
      <c r="T29" s="131" t="s">
        <v>973</v>
      </c>
      <c r="V29" s="39"/>
      <c r="W29" s="39"/>
      <c r="X29" s="39"/>
      <c r="Y29" s="39"/>
      <c r="Z29" s="39"/>
      <c r="AA29" s="39"/>
      <c r="AB29" s="39"/>
    </row>
    <row r="30" spans="1:28" hidden="1">
      <c r="A30" s="131"/>
      <c r="B30" s="131"/>
      <c r="C30" s="131" t="s">
        <v>971</v>
      </c>
      <c r="G30" s="112"/>
      <c r="H30" s="112"/>
      <c r="I30" s="112"/>
      <c r="T30" s="131"/>
      <c r="V30" s="39"/>
      <c r="W30" s="39"/>
      <c r="X30" s="39"/>
      <c r="Y30" s="39"/>
      <c r="Z30" s="39"/>
      <c r="AA30" s="39"/>
      <c r="AB30" s="39"/>
    </row>
    <row r="31" spans="1:28">
      <c r="A31" s="131" t="s">
        <v>1100</v>
      </c>
      <c r="B31" s="131"/>
      <c r="C31" s="136"/>
      <c r="D31" s="93"/>
      <c r="E31" s="93"/>
      <c r="F31" s="117"/>
      <c r="G31" s="120"/>
      <c r="H31" s="120"/>
      <c r="I31" s="120"/>
      <c r="J31" s="17">
        <f>G31+H31+I31</f>
        <v>0</v>
      </c>
      <c r="K31" s="120"/>
      <c r="L31" s="120"/>
      <c r="M31" s="120"/>
      <c r="N31" s="120"/>
      <c r="O31" s="120"/>
      <c r="P31" s="120"/>
      <c r="Q31" s="120"/>
      <c r="R31" s="17">
        <f>G31+H31+I31+K31+L31+M31+N31+O31+P31+Q31</f>
        <v>0</v>
      </c>
      <c r="T31" s="131"/>
      <c r="V31" s="39"/>
      <c r="W31" s="39"/>
      <c r="X31" s="39"/>
      <c r="Y31" s="39"/>
      <c r="Z31" s="39"/>
      <c r="AA31" s="39"/>
      <c r="AB31" s="39"/>
    </row>
    <row r="32" spans="1:28" hidden="1">
      <c r="A32" s="131"/>
      <c r="B32" s="131"/>
      <c r="C32" s="131" t="s">
        <v>971</v>
      </c>
      <c r="G32" s="112"/>
      <c r="H32" s="112"/>
      <c r="I32" s="112"/>
      <c r="T32" s="131"/>
      <c r="V32" s="39"/>
      <c r="W32" s="39"/>
      <c r="X32" s="39"/>
      <c r="Y32" s="39"/>
      <c r="Z32" s="39"/>
      <c r="AA32" s="39"/>
      <c r="AB32" s="39"/>
    </row>
    <row r="33" spans="1:28" hidden="1">
      <c r="A33" s="131"/>
      <c r="B33" s="131"/>
      <c r="C33" s="131" t="s">
        <v>974</v>
      </c>
      <c r="D33" s="131"/>
      <c r="E33" s="131"/>
      <c r="F33" s="131"/>
      <c r="G33" s="137"/>
      <c r="H33" s="137"/>
      <c r="I33" s="137"/>
      <c r="J33" s="131"/>
      <c r="K33" s="131"/>
      <c r="L33" s="131"/>
      <c r="M33" s="131"/>
      <c r="N33" s="131"/>
      <c r="O33" s="131"/>
      <c r="P33" s="131"/>
      <c r="Q33" s="131"/>
      <c r="R33" s="131"/>
      <c r="S33" s="131"/>
      <c r="T33" s="131" t="s">
        <v>975</v>
      </c>
      <c r="V33" s="39"/>
      <c r="W33" s="39"/>
      <c r="X33" s="39"/>
      <c r="Y33" s="39"/>
      <c r="Z33" s="39"/>
      <c r="AA33" s="39"/>
      <c r="AB33" s="39"/>
    </row>
    <row r="34" spans="1:28" hidden="1">
      <c r="D34" s="112"/>
      <c r="E34" s="112"/>
      <c r="F34" s="112"/>
      <c r="S34" s="39"/>
      <c r="T34" s="39"/>
      <c r="U34" s="39"/>
      <c r="V34" s="39"/>
      <c r="W34" s="39"/>
      <c r="X34" s="39"/>
      <c r="Y34" s="39"/>
    </row>
    <row r="35" spans="1:28" hidden="1">
      <c r="A35" s="131"/>
      <c r="B35" s="131"/>
      <c r="C35" s="131" t="s">
        <v>567</v>
      </c>
      <c r="D35" s="131"/>
      <c r="E35" s="131"/>
      <c r="F35" s="131"/>
      <c r="G35" s="137"/>
      <c r="H35" s="137"/>
      <c r="I35" s="137"/>
      <c r="J35" s="131"/>
      <c r="K35" s="131"/>
      <c r="L35" s="131"/>
      <c r="M35" s="131"/>
      <c r="N35" s="131"/>
      <c r="O35" s="131"/>
      <c r="P35" s="131"/>
      <c r="Q35" s="131"/>
      <c r="R35" s="131"/>
      <c r="S35" s="131"/>
      <c r="T35" s="131"/>
      <c r="V35" s="39"/>
      <c r="W35" s="39"/>
      <c r="X35" s="39"/>
      <c r="Y35" s="39"/>
      <c r="Z35" s="39"/>
      <c r="AA35" s="39"/>
      <c r="AB35" s="39"/>
    </row>
    <row r="36" spans="1:28" hidden="1">
      <c r="A36" s="131"/>
      <c r="B36" s="131"/>
      <c r="C36" s="131"/>
      <c r="D36" s="131"/>
      <c r="E36" s="131"/>
      <c r="F36" s="131"/>
      <c r="G36" s="137"/>
      <c r="H36" s="137"/>
      <c r="I36" s="137"/>
      <c r="J36" s="131"/>
      <c r="K36" s="131"/>
      <c r="L36" s="131"/>
      <c r="M36" s="131"/>
      <c r="N36" s="131"/>
      <c r="O36" s="131"/>
      <c r="P36" s="131"/>
      <c r="Q36" s="131"/>
      <c r="R36" s="131"/>
      <c r="S36" s="131"/>
      <c r="T36" s="131"/>
      <c r="V36" s="39"/>
      <c r="W36" s="39"/>
      <c r="X36" s="39"/>
      <c r="Y36" s="39"/>
      <c r="Z36" s="39"/>
      <c r="AA36" s="39"/>
      <c r="AB36" s="39"/>
    </row>
    <row r="37" spans="1:28" hidden="1">
      <c r="A37" s="131"/>
      <c r="B37" s="131"/>
      <c r="C37" s="131"/>
      <c r="D37" s="131"/>
      <c r="E37" s="131"/>
      <c r="F37" s="131"/>
      <c r="G37" s="131" t="s">
        <v>502</v>
      </c>
      <c r="H37" s="131" t="s">
        <v>503</v>
      </c>
      <c r="I37" s="131" t="s">
        <v>504</v>
      </c>
      <c r="J37" s="131" t="s">
        <v>505</v>
      </c>
      <c r="K37" s="131" t="s">
        <v>506</v>
      </c>
      <c r="L37" s="131" t="s">
        <v>507</v>
      </c>
      <c r="M37" s="131" t="s">
        <v>508</v>
      </c>
      <c r="N37" s="131" t="s">
        <v>509</v>
      </c>
      <c r="O37" s="131" t="s">
        <v>510</v>
      </c>
      <c r="P37" s="131" t="s">
        <v>511</v>
      </c>
      <c r="Q37" s="131" t="s">
        <v>512</v>
      </c>
      <c r="R37" s="131" t="s">
        <v>513</v>
      </c>
      <c r="S37" s="131"/>
      <c r="T37" s="131"/>
      <c r="V37" s="39"/>
      <c r="W37" s="39"/>
      <c r="X37" s="39"/>
      <c r="Y37" s="39"/>
      <c r="Z37" s="39"/>
      <c r="AA37" s="39"/>
      <c r="AB37" s="39"/>
    </row>
    <row r="38" spans="1:28" hidden="1">
      <c r="A38" s="131"/>
      <c r="B38" s="131"/>
      <c r="C38" s="131" t="s">
        <v>972</v>
      </c>
      <c r="D38" s="131" t="s">
        <v>976</v>
      </c>
      <c r="E38" s="131" t="s">
        <v>976</v>
      </c>
      <c r="F38" s="131" t="s">
        <v>976</v>
      </c>
      <c r="G38" s="137"/>
      <c r="H38" s="137"/>
      <c r="I38" s="137"/>
      <c r="J38" s="131"/>
      <c r="K38" s="131"/>
      <c r="L38" s="131"/>
      <c r="M38" s="131"/>
      <c r="N38" s="131"/>
      <c r="O38" s="131"/>
      <c r="P38" s="131"/>
      <c r="Q38" s="131"/>
      <c r="R38" s="131"/>
      <c r="S38" s="131" t="s">
        <v>971</v>
      </c>
      <c r="T38" s="131" t="s">
        <v>973</v>
      </c>
      <c r="V38" s="39"/>
      <c r="W38" s="39"/>
      <c r="X38" s="39"/>
      <c r="Y38" s="39"/>
      <c r="Z38" s="39"/>
      <c r="AA38" s="39"/>
      <c r="AB38" s="39"/>
    </row>
    <row r="39" spans="1:28" hidden="1">
      <c r="A39" s="131"/>
      <c r="B39" s="131"/>
      <c r="C39" s="131" t="s">
        <v>971</v>
      </c>
      <c r="G39" s="112"/>
      <c r="H39" s="112"/>
      <c r="I39" s="112"/>
      <c r="T39" s="131"/>
      <c r="V39" s="39"/>
      <c r="W39" s="39"/>
      <c r="X39" s="39"/>
      <c r="Y39" s="39"/>
      <c r="Z39" s="39"/>
      <c r="AA39" s="39"/>
      <c r="AB39" s="39"/>
    </row>
    <row r="40" spans="1:28">
      <c r="A40" s="131" t="s">
        <v>523</v>
      </c>
      <c r="B40" s="131"/>
      <c r="C40" s="131"/>
      <c r="D40" s="154">
        <v>5</v>
      </c>
      <c r="E40" s="152" t="s">
        <v>524</v>
      </c>
      <c r="F40" s="153"/>
      <c r="G40" s="121">
        <f>G41+G42+G43+G44</f>
        <v>0</v>
      </c>
      <c r="H40" s="121">
        <f t="shared" ref="H40:Q40" si="5">H41+H42+H43+H44</f>
        <v>0</v>
      </c>
      <c r="I40" s="121">
        <f t="shared" si="5"/>
        <v>0</v>
      </c>
      <c r="J40" s="121">
        <f t="shared" si="5"/>
        <v>0</v>
      </c>
      <c r="K40" s="121">
        <f t="shared" si="5"/>
        <v>0</v>
      </c>
      <c r="L40" s="121">
        <f t="shared" si="5"/>
        <v>0</v>
      </c>
      <c r="M40" s="121">
        <f t="shared" si="5"/>
        <v>0</v>
      </c>
      <c r="N40" s="121">
        <f t="shared" si="5"/>
        <v>0</v>
      </c>
      <c r="O40" s="121">
        <f t="shared" si="5"/>
        <v>0</v>
      </c>
      <c r="P40" s="121">
        <f t="shared" si="5"/>
        <v>0</v>
      </c>
      <c r="Q40" s="121">
        <f t="shared" si="5"/>
        <v>0</v>
      </c>
      <c r="R40" s="17">
        <f>G40+H40+I40+K40+L40+M40+N40+O40+P40+Q40</f>
        <v>0</v>
      </c>
      <c r="T40" s="131"/>
      <c r="V40" s="39"/>
      <c r="W40" s="39"/>
      <c r="X40" s="39"/>
      <c r="Y40" s="39"/>
      <c r="Z40" s="39"/>
      <c r="AA40" s="39"/>
      <c r="AB40" s="39"/>
    </row>
    <row r="41" spans="1:28">
      <c r="A41" s="131" t="s">
        <v>1102</v>
      </c>
      <c r="B41" s="131"/>
      <c r="C41" s="131"/>
      <c r="D41" s="155"/>
      <c r="E41" s="93" t="s">
        <v>980</v>
      </c>
      <c r="F41" s="93" t="s">
        <v>1006</v>
      </c>
      <c r="G41" s="120"/>
      <c r="H41" s="120"/>
      <c r="I41" s="120"/>
      <c r="J41" s="17">
        <f>G41+H41+I41</f>
        <v>0</v>
      </c>
      <c r="K41" s="120"/>
      <c r="L41" s="120"/>
      <c r="M41" s="120"/>
      <c r="N41" s="120"/>
      <c r="O41" s="120"/>
      <c r="P41" s="120"/>
      <c r="Q41" s="120"/>
      <c r="R41" s="17">
        <f>G41+H41+I41+K41+L41+M41+N41+O41+P41+Q41</f>
        <v>0</v>
      </c>
      <c r="T41" s="131"/>
      <c r="V41" s="39"/>
      <c r="W41" s="39"/>
      <c r="X41" s="39"/>
      <c r="Y41" s="39"/>
      <c r="Z41" s="39"/>
      <c r="AA41" s="39"/>
      <c r="AB41" s="39"/>
    </row>
    <row r="42" spans="1:28">
      <c r="A42" s="131" t="s">
        <v>388</v>
      </c>
      <c r="B42" s="131"/>
      <c r="C42" s="131"/>
      <c r="D42" s="155"/>
      <c r="E42" s="93" t="s">
        <v>981</v>
      </c>
      <c r="F42" s="93" t="s">
        <v>347</v>
      </c>
      <c r="G42" s="120"/>
      <c r="H42" s="120"/>
      <c r="I42" s="120"/>
      <c r="J42" s="17">
        <f>G42+H42+I42</f>
        <v>0</v>
      </c>
      <c r="K42" s="120"/>
      <c r="L42" s="120"/>
      <c r="M42" s="120"/>
      <c r="N42" s="120"/>
      <c r="O42" s="120"/>
      <c r="P42" s="120"/>
      <c r="Q42" s="120"/>
      <c r="R42" s="17">
        <f t="shared" ref="R42:R53" si="6">G42+H42+I42+K42+L42+M42+N42+O42+P42+Q42</f>
        <v>0</v>
      </c>
      <c r="T42" s="131"/>
      <c r="V42" s="39"/>
      <c r="W42" s="39"/>
      <c r="X42" s="39"/>
      <c r="Y42" s="39"/>
      <c r="Z42" s="39"/>
      <c r="AA42" s="39"/>
      <c r="AB42" s="39"/>
    </row>
    <row r="43" spans="1:28">
      <c r="A43" s="131" t="s">
        <v>1103</v>
      </c>
      <c r="B43" s="131"/>
      <c r="C43" s="131"/>
      <c r="D43" s="155"/>
      <c r="E43" s="93" t="s">
        <v>997</v>
      </c>
      <c r="F43" s="93" t="s">
        <v>1007</v>
      </c>
      <c r="G43" s="120"/>
      <c r="H43" s="120"/>
      <c r="I43" s="120"/>
      <c r="J43" s="17">
        <f>G43+H43+I43</f>
        <v>0</v>
      </c>
      <c r="K43" s="120"/>
      <c r="L43" s="120"/>
      <c r="M43" s="120"/>
      <c r="N43" s="120"/>
      <c r="O43" s="120"/>
      <c r="P43" s="120"/>
      <c r="Q43" s="120"/>
      <c r="R43" s="17">
        <f t="shared" si="6"/>
        <v>0</v>
      </c>
      <c r="T43" s="131"/>
      <c r="V43" s="39"/>
      <c r="W43" s="39"/>
      <c r="X43" s="39"/>
      <c r="Y43" s="39"/>
      <c r="Z43" s="39"/>
      <c r="AA43" s="39"/>
      <c r="AB43" s="39"/>
    </row>
    <row r="44" spans="1:28">
      <c r="A44" s="131" t="s">
        <v>1104</v>
      </c>
      <c r="B44" s="131"/>
      <c r="C44" s="131"/>
      <c r="D44" s="156"/>
      <c r="E44" s="93" t="s">
        <v>997</v>
      </c>
      <c r="F44" s="93" t="s">
        <v>1008</v>
      </c>
      <c r="G44" s="120"/>
      <c r="H44" s="120"/>
      <c r="I44" s="120"/>
      <c r="J44" s="17">
        <f>G44+H44+I44</f>
        <v>0</v>
      </c>
      <c r="K44" s="120"/>
      <c r="L44" s="120"/>
      <c r="M44" s="120"/>
      <c r="N44" s="120"/>
      <c r="O44" s="120"/>
      <c r="P44" s="120"/>
      <c r="Q44" s="120"/>
      <c r="R44" s="17">
        <f t="shared" si="6"/>
        <v>0</v>
      </c>
      <c r="T44" s="131"/>
      <c r="V44" s="39"/>
      <c r="W44" s="39"/>
      <c r="X44" s="39"/>
      <c r="Y44" s="39"/>
      <c r="Z44" s="39"/>
      <c r="AA44" s="39"/>
      <c r="AB44" s="39"/>
    </row>
    <row r="45" spans="1:28">
      <c r="A45" s="131" t="s">
        <v>1105</v>
      </c>
      <c r="B45" s="131"/>
      <c r="C45" s="131"/>
      <c r="D45" s="154">
        <v>6</v>
      </c>
      <c r="E45" s="152" t="s">
        <v>988</v>
      </c>
      <c r="F45" s="153"/>
      <c r="G45" s="121">
        <f>G46+G47</f>
        <v>0</v>
      </c>
      <c r="H45" s="121">
        <f t="shared" ref="H45:Q45" si="7">H46+H47</f>
        <v>0</v>
      </c>
      <c r="I45" s="121">
        <f t="shared" si="7"/>
        <v>0</v>
      </c>
      <c r="J45" s="121">
        <f t="shared" si="7"/>
        <v>0</v>
      </c>
      <c r="K45" s="121">
        <f t="shared" si="7"/>
        <v>0</v>
      </c>
      <c r="L45" s="121">
        <f t="shared" si="7"/>
        <v>0</v>
      </c>
      <c r="M45" s="121">
        <f t="shared" si="7"/>
        <v>0</v>
      </c>
      <c r="N45" s="121">
        <f t="shared" si="7"/>
        <v>0</v>
      </c>
      <c r="O45" s="121">
        <f t="shared" si="7"/>
        <v>0</v>
      </c>
      <c r="P45" s="121">
        <f t="shared" si="7"/>
        <v>0</v>
      </c>
      <c r="Q45" s="121">
        <f t="shared" si="7"/>
        <v>0</v>
      </c>
      <c r="R45" s="17">
        <f t="shared" si="6"/>
        <v>0</v>
      </c>
      <c r="T45" s="131"/>
      <c r="V45" s="39"/>
      <c r="W45" s="39"/>
      <c r="X45" s="39"/>
      <c r="Y45" s="39"/>
      <c r="Z45" s="39"/>
      <c r="AA45" s="39"/>
      <c r="AB45" s="39"/>
    </row>
    <row r="46" spans="1:28">
      <c r="A46" s="131" t="s">
        <v>1106</v>
      </c>
      <c r="B46" s="131"/>
      <c r="C46" s="131"/>
      <c r="D46" s="155"/>
      <c r="E46" s="93" t="s">
        <v>980</v>
      </c>
      <c r="F46" s="93" t="s">
        <v>1009</v>
      </c>
      <c r="G46" s="120"/>
      <c r="H46" s="120"/>
      <c r="I46" s="120"/>
      <c r="J46" s="17">
        <f>G46+H46+I46</f>
        <v>0</v>
      </c>
      <c r="K46" s="120"/>
      <c r="L46" s="120"/>
      <c r="M46" s="120"/>
      <c r="N46" s="120"/>
      <c r="O46" s="120"/>
      <c r="P46" s="120"/>
      <c r="Q46" s="120"/>
      <c r="R46" s="17">
        <f t="shared" si="6"/>
        <v>0</v>
      </c>
      <c r="T46" s="131"/>
      <c r="V46" s="39"/>
      <c r="W46" s="39"/>
      <c r="X46" s="39"/>
      <c r="Y46" s="39"/>
      <c r="Z46" s="39"/>
      <c r="AA46" s="39"/>
      <c r="AB46" s="39"/>
    </row>
    <row r="47" spans="1:28">
      <c r="A47" s="131" t="s">
        <v>1107</v>
      </c>
      <c r="B47" s="131"/>
      <c r="C47" s="131"/>
      <c r="D47" s="156"/>
      <c r="E47" s="93" t="s">
        <v>981</v>
      </c>
      <c r="F47" s="93" t="s">
        <v>1010</v>
      </c>
      <c r="G47" s="120"/>
      <c r="H47" s="120"/>
      <c r="I47" s="120"/>
      <c r="J47" s="17">
        <f t="shared" ref="J47:J53" si="8">G47+H47+I47</f>
        <v>0</v>
      </c>
      <c r="K47" s="120"/>
      <c r="L47" s="120"/>
      <c r="M47" s="120"/>
      <c r="N47" s="120"/>
      <c r="O47" s="120"/>
      <c r="P47" s="120"/>
      <c r="Q47" s="120"/>
      <c r="R47" s="17">
        <f t="shared" si="6"/>
        <v>0</v>
      </c>
      <c r="T47" s="131"/>
      <c r="V47" s="39"/>
      <c r="W47" s="39"/>
      <c r="X47" s="39"/>
      <c r="Y47" s="39"/>
      <c r="Z47" s="39"/>
      <c r="AA47" s="39"/>
      <c r="AB47" s="39"/>
    </row>
    <row r="48" spans="1:28" ht="60" customHeight="1">
      <c r="A48" s="131" t="s">
        <v>1108</v>
      </c>
      <c r="B48" s="131"/>
      <c r="C48" s="131"/>
      <c r="D48" s="92">
        <v>7</v>
      </c>
      <c r="E48" s="152" t="s">
        <v>525</v>
      </c>
      <c r="F48" s="153"/>
      <c r="G48" s="120"/>
      <c r="H48" s="120"/>
      <c r="I48" s="120"/>
      <c r="J48" s="17">
        <f t="shared" si="8"/>
        <v>0</v>
      </c>
      <c r="K48" s="120"/>
      <c r="L48" s="120"/>
      <c r="M48" s="120"/>
      <c r="N48" s="120"/>
      <c r="O48" s="120"/>
      <c r="P48" s="120"/>
      <c r="Q48" s="120"/>
      <c r="R48" s="17">
        <f t="shared" si="6"/>
        <v>0</v>
      </c>
      <c r="T48" s="131"/>
      <c r="V48" s="39"/>
      <c r="W48" s="39"/>
      <c r="X48" s="39"/>
      <c r="Y48" s="39"/>
      <c r="Z48" s="39"/>
      <c r="AA48" s="39"/>
      <c r="AB48" s="39"/>
    </row>
    <row r="49" spans="1:31">
      <c r="A49" s="131" t="s">
        <v>1109</v>
      </c>
      <c r="B49" s="131"/>
      <c r="C49" s="131"/>
      <c r="D49" s="92">
        <v>8</v>
      </c>
      <c r="E49" s="152" t="s">
        <v>526</v>
      </c>
      <c r="F49" s="153"/>
      <c r="G49" s="120"/>
      <c r="H49" s="120"/>
      <c r="I49" s="120"/>
      <c r="J49" s="17">
        <f t="shared" si="8"/>
        <v>0</v>
      </c>
      <c r="K49" s="120"/>
      <c r="L49" s="120"/>
      <c r="M49" s="120"/>
      <c r="N49" s="120"/>
      <c r="O49" s="120"/>
      <c r="P49" s="120"/>
      <c r="Q49" s="120"/>
      <c r="R49" s="17">
        <f t="shared" si="6"/>
        <v>0</v>
      </c>
      <c r="T49" s="131"/>
      <c r="V49" s="39"/>
      <c r="W49" s="39"/>
      <c r="X49" s="39"/>
      <c r="Y49" s="39"/>
      <c r="Z49" s="39"/>
      <c r="AA49" s="39"/>
      <c r="AB49" s="39"/>
    </row>
    <row r="50" spans="1:31">
      <c r="A50" s="131" t="s">
        <v>1110</v>
      </c>
      <c r="B50" s="131"/>
      <c r="C50" s="131"/>
      <c r="D50" s="92">
        <v>9</v>
      </c>
      <c r="E50" s="152" t="s">
        <v>990</v>
      </c>
      <c r="F50" s="153"/>
      <c r="G50" s="120"/>
      <c r="H50" s="120"/>
      <c r="I50" s="120"/>
      <c r="J50" s="17">
        <f t="shared" si="8"/>
        <v>0</v>
      </c>
      <c r="K50" s="120"/>
      <c r="L50" s="120"/>
      <c r="M50" s="120"/>
      <c r="N50" s="120"/>
      <c r="O50" s="120"/>
      <c r="P50" s="120"/>
      <c r="Q50" s="120"/>
      <c r="R50" s="17">
        <f t="shared" si="6"/>
        <v>0</v>
      </c>
      <c r="T50" s="131"/>
      <c r="V50" s="39"/>
      <c r="W50" s="39"/>
      <c r="X50" s="39"/>
      <c r="Y50" s="39"/>
      <c r="Z50" s="39"/>
      <c r="AA50" s="39"/>
      <c r="AB50" s="39"/>
    </row>
    <row r="51" spans="1:31">
      <c r="A51" s="131" t="s">
        <v>527</v>
      </c>
      <c r="B51" s="131"/>
      <c r="C51" s="131"/>
      <c r="D51" s="92">
        <v>10</v>
      </c>
      <c r="E51" s="152" t="s">
        <v>528</v>
      </c>
      <c r="F51" s="153"/>
      <c r="G51" s="120"/>
      <c r="H51" s="120"/>
      <c r="I51" s="120"/>
      <c r="J51" s="17">
        <f t="shared" si="8"/>
        <v>0</v>
      </c>
      <c r="K51" s="120"/>
      <c r="L51" s="120"/>
      <c r="M51" s="120"/>
      <c r="N51" s="120"/>
      <c r="O51" s="120"/>
      <c r="P51" s="120"/>
      <c r="Q51" s="120"/>
      <c r="R51" s="17">
        <f t="shared" si="6"/>
        <v>0</v>
      </c>
      <c r="T51" s="131"/>
      <c r="V51" s="39"/>
      <c r="W51" s="39"/>
      <c r="X51" s="39"/>
      <c r="Y51" s="39"/>
      <c r="Z51" s="39"/>
      <c r="AA51" s="39"/>
      <c r="AB51" s="39"/>
    </row>
    <row r="52" spans="1:31" ht="30" customHeight="1">
      <c r="A52" s="131" t="s">
        <v>1112</v>
      </c>
      <c r="B52" s="131"/>
      <c r="C52" s="131"/>
      <c r="D52" s="92">
        <v>11</v>
      </c>
      <c r="E52" s="152" t="s">
        <v>992</v>
      </c>
      <c r="F52" s="153"/>
      <c r="G52" s="120"/>
      <c r="H52" s="120"/>
      <c r="I52" s="120"/>
      <c r="J52" s="17">
        <f t="shared" si="8"/>
        <v>0</v>
      </c>
      <c r="K52" s="120"/>
      <c r="L52" s="120"/>
      <c r="M52" s="120"/>
      <c r="N52" s="120"/>
      <c r="O52" s="120"/>
      <c r="P52" s="120"/>
      <c r="Q52" s="120"/>
      <c r="R52" s="17">
        <f t="shared" si="6"/>
        <v>0</v>
      </c>
      <c r="T52" s="131"/>
      <c r="V52" s="39"/>
      <c r="W52" s="39"/>
      <c r="X52" s="39"/>
      <c r="Y52" s="39"/>
      <c r="Z52" s="39"/>
      <c r="AA52" s="39"/>
      <c r="AB52" s="39"/>
    </row>
    <row r="53" spans="1:31">
      <c r="A53" s="131" t="s">
        <v>1113</v>
      </c>
      <c r="B53" s="131"/>
      <c r="C53" s="131"/>
      <c r="D53" s="92">
        <v>12</v>
      </c>
      <c r="E53" s="152" t="s">
        <v>993</v>
      </c>
      <c r="F53" s="153"/>
      <c r="G53" s="120"/>
      <c r="H53" s="120"/>
      <c r="I53" s="120"/>
      <c r="J53" s="17">
        <f t="shared" si="8"/>
        <v>0</v>
      </c>
      <c r="K53" s="120"/>
      <c r="L53" s="120"/>
      <c r="M53" s="120"/>
      <c r="N53" s="120"/>
      <c r="O53" s="120"/>
      <c r="P53" s="120"/>
      <c r="Q53" s="120"/>
      <c r="R53" s="17">
        <f t="shared" si="6"/>
        <v>0</v>
      </c>
      <c r="T53" s="131"/>
      <c r="V53" s="39"/>
      <c r="W53" s="39"/>
      <c r="X53" s="39"/>
      <c r="Y53" s="39"/>
      <c r="Z53" s="39"/>
      <c r="AA53" s="39"/>
      <c r="AB53" s="39"/>
    </row>
    <row r="54" spans="1:31">
      <c r="A54" s="131" t="s">
        <v>1114</v>
      </c>
      <c r="B54" s="131"/>
      <c r="C54" s="131"/>
      <c r="D54" s="92">
        <v>13</v>
      </c>
      <c r="E54" s="152" t="s">
        <v>994</v>
      </c>
      <c r="F54" s="153"/>
      <c r="G54" s="121">
        <f>SUM(G63:G64)</f>
        <v>0</v>
      </c>
      <c r="H54" s="121">
        <f t="shared" ref="H54:Q54" si="9">SUM(H63:H64)</f>
        <v>0</v>
      </c>
      <c r="I54" s="121">
        <f t="shared" si="9"/>
        <v>0</v>
      </c>
      <c r="J54" s="121">
        <f t="shared" si="9"/>
        <v>0</v>
      </c>
      <c r="K54" s="121">
        <f t="shared" si="9"/>
        <v>0</v>
      </c>
      <c r="L54" s="121">
        <f t="shared" si="9"/>
        <v>0</v>
      </c>
      <c r="M54" s="121">
        <f t="shared" si="9"/>
        <v>0</v>
      </c>
      <c r="N54" s="121">
        <f t="shared" si="9"/>
        <v>0</v>
      </c>
      <c r="O54" s="121">
        <f t="shared" si="9"/>
        <v>0</v>
      </c>
      <c r="P54" s="121">
        <f t="shared" si="9"/>
        <v>0</v>
      </c>
      <c r="Q54" s="121">
        <f t="shared" si="9"/>
        <v>0</v>
      </c>
      <c r="R54" s="17">
        <f>G54+H54+I54+K54+L54+M54+N54+O54+P54+Q54</f>
        <v>0</v>
      </c>
      <c r="T54" s="131"/>
      <c r="V54" s="39"/>
      <c r="W54" s="39"/>
      <c r="X54" s="39"/>
      <c r="Y54" s="39"/>
      <c r="Z54" s="39"/>
      <c r="AA54" s="39"/>
      <c r="AB54" s="39"/>
    </row>
    <row r="55" spans="1:31" hidden="1">
      <c r="A55" s="131"/>
      <c r="B55" s="131"/>
      <c r="C55" s="131" t="s">
        <v>971</v>
      </c>
      <c r="G55" s="112"/>
      <c r="H55" s="112"/>
      <c r="I55" s="112"/>
      <c r="T55" s="131"/>
      <c r="V55" s="39"/>
      <c r="W55" s="39"/>
      <c r="X55" s="39"/>
      <c r="Y55" s="39"/>
      <c r="Z55" s="39"/>
      <c r="AA55" s="39"/>
      <c r="AB55" s="39"/>
    </row>
    <row r="56" spans="1:31" hidden="1">
      <c r="A56" s="131"/>
      <c r="B56" s="131"/>
      <c r="C56" s="131" t="s">
        <v>974</v>
      </c>
      <c r="D56" s="131"/>
      <c r="E56" s="131"/>
      <c r="F56" s="131"/>
      <c r="G56" s="137"/>
      <c r="H56" s="137"/>
      <c r="I56" s="137"/>
      <c r="J56" s="131"/>
      <c r="K56" s="131"/>
      <c r="L56" s="131"/>
      <c r="M56" s="131"/>
      <c r="N56" s="131"/>
      <c r="O56" s="131"/>
      <c r="P56" s="131"/>
      <c r="Q56" s="131"/>
      <c r="R56" s="131"/>
      <c r="S56" s="131"/>
      <c r="T56" s="131" t="s">
        <v>975</v>
      </c>
      <c r="V56" s="39"/>
      <c r="W56" s="39"/>
      <c r="X56" s="39"/>
      <c r="Y56" s="39"/>
      <c r="Z56" s="39"/>
      <c r="AA56" s="39"/>
      <c r="AB56" s="39"/>
    </row>
    <row r="57" spans="1:31" hidden="1">
      <c r="G57" s="112"/>
      <c r="H57" s="112"/>
      <c r="I57" s="112"/>
      <c r="V57" s="39"/>
      <c r="W57" s="39"/>
      <c r="X57" s="39"/>
      <c r="Y57" s="39"/>
      <c r="Z57" s="39"/>
      <c r="AA57" s="39"/>
      <c r="AB57" s="39"/>
    </row>
    <row r="58" spans="1:31" hidden="1">
      <c r="A58" s="131"/>
      <c r="B58" s="131"/>
      <c r="C58" s="131" t="s">
        <v>569</v>
      </c>
      <c r="D58" s="131"/>
      <c r="E58" s="131"/>
      <c r="F58" s="131"/>
      <c r="G58" s="131"/>
      <c r="H58" s="131"/>
      <c r="I58" s="131"/>
      <c r="J58" s="137"/>
      <c r="K58" s="137"/>
      <c r="L58" s="137"/>
      <c r="M58" s="131"/>
      <c r="N58" s="131"/>
      <c r="O58" s="131"/>
      <c r="P58" s="131"/>
      <c r="Q58" s="131"/>
      <c r="R58" s="131"/>
      <c r="S58" s="131"/>
      <c r="T58" s="131"/>
      <c r="Y58" s="39"/>
      <c r="Z58" s="39"/>
      <c r="AA58" s="39"/>
      <c r="AB58" s="39"/>
      <c r="AC58" s="39"/>
      <c r="AD58" s="39"/>
      <c r="AE58" s="39"/>
    </row>
    <row r="59" spans="1:31" hidden="1">
      <c r="A59" s="131"/>
      <c r="B59" s="131"/>
      <c r="C59" s="131"/>
      <c r="D59" s="131"/>
      <c r="E59" s="131"/>
      <c r="F59" s="131"/>
      <c r="G59" s="131"/>
      <c r="H59" s="131"/>
      <c r="I59" s="131"/>
      <c r="J59" s="137"/>
      <c r="K59" s="137"/>
      <c r="L59" s="137"/>
      <c r="M59" s="131"/>
      <c r="N59" s="131"/>
      <c r="O59" s="131"/>
      <c r="P59" s="131"/>
      <c r="Q59" s="131"/>
      <c r="R59" s="131"/>
      <c r="S59" s="131"/>
      <c r="T59" s="131"/>
      <c r="Y59" s="39"/>
      <c r="Z59" s="39"/>
      <c r="AA59" s="39"/>
      <c r="AB59" s="39"/>
      <c r="AC59" s="39"/>
      <c r="AD59" s="39"/>
      <c r="AE59" s="39"/>
    </row>
    <row r="60" spans="1:31" hidden="1">
      <c r="A60" s="131"/>
      <c r="B60" s="131"/>
      <c r="C60" s="131"/>
      <c r="D60" s="131"/>
      <c r="E60" s="131"/>
      <c r="F60" s="131" t="s">
        <v>1092</v>
      </c>
      <c r="G60" s="131" t="s">
        <v>502</v>
      </c>
      <c r="H60" s="131" t="s">
        <v>503</v>
      </c>
      <c r="I60" s="131" t="s">
        <v>504</v>
      </c>
      <c r="J60" s="131" t="s">
        <v>505</v>
      </c>
      <c r="K60" s="131" t="s">
        <v>506</v>
      </c>
      <c r="L60" s="131" t="s">
        <v>507</v>
      </c>
      <c r="M60" s="131" t="s">
        <v>508</v>
      </c>
      <c r="N60" s="131" t="s">
        <v>509</v>
      </c>
      <c r="O60" s="131" t="s">
        <v>510</v>
      </c>
      <c r="P60" s="131" t="s">
        <v>511</v>
      </c>
      <c r="Q60" s="131" t="s">
        <v>512</v>
      </c>
      <c r="R60" s="131" t="s">
        <v>513</v>
      </c>
      <c r="S60" s="131"/>
      <c r="T60" s="131"/>
      <c r="Y60" s="39"/>
      <c r="Z60" s="39"/>
      <c r="AA60" s="39"/>
      <c r="AB60" s="39"/>
      <c r="AC60" s="39"/>
      <c r="AD60" s="39"/>
      <c r="AE60" s="39"/>
    </row>
    <row r="61" spans="1:31" hidden="1">
      <c r="A61" s="131"/>
      <c r="B61" s="131"/>
      <c r="C61" s="131" t="s">
        <v>972</v>
      </c>
      <c r="D61" s="131" t="s">
        <v>976</v>
      </c>
      <c r="E61" s="131" t="s">
        <v>976</v>
      </c>
      <c r="F61" s="131" t="s">
        <v>284</v>
      </c>
      <c r="G61" s="131"/>
      <c r="H61" s="131"/>
      <c r="I61" s="131"/>
      <c r="J61" s="137"/>
      <c r="K61" s="137"/>
      <c r="L61" s="137"/>
      <c r="M61" s="131"/>
      <c r="N61" s="131"/>
      <c r="O61" s="131"/>
      <c r="P61" s="131"/>
      <c r="Q61" s="131"/>
      <c r="R61" s="131"/>
      <c r="S61" s="131" t="s">
        <v>971</v>
      </c>
      <c r="T61" s="131" t="s">
        <v>973</v>
      </c>
      <c r="Y61" s="39"/>
      <c r="Z61" s="39"/>
      <c r="AA61" s="39"/>
      <c r="AB61" s="39"/>
      <c r="AC61" s="39"/>
      <c r="AD61" s="39"/>
      <c r="AE61" s="39"/>
    </row>
    <row r="62" spans="1:31" hidden="1">
      <c r="A62" s="131"/>
      <c r="B62" s="131"/>
      <c r="C62" s="131" t="s">
        <v>971</v>
      </c>
      <c r="J62" s="112"/>
      <c r="K62" s="112"/>
      <c r="L62" s="112"/>
      <c r="T62" s="131"/>
      <c r="Y62" s="39"/>
      <c r="Z62" s="39"/>
      <c r="AA62" s="39"/>
      <c r="AB62" s="39"/>
      <c r="AC62" s="39"/>
      <c r="AD62" s="39"/>
      <c r="AE62" s="39"/>
    </row>
    <row r="63" spans="1:31">
      <c r="A63" s="131" t="s">
        <v>1114</v>
      </c>
      <c r="B63" s="131"/>
      <c r="C63" s="136"/>
      <c r="D63" s="93"/>
      <c r="E63" s="93"/>
      <c r="F63" s="117"/>
      <c r="G63" s="120"/>
      <c r="H63" s="120"/>
      <c r="I63" s="120"/>
      <c r="J63" s="17">
        <f>G63+H63+I63</f>
        <v>0</v>
      </c>
      <c r="K63" s="120"/>
      <c r="L63" s="120"/>
      <c r="M63" s="120"/>
      <c r="N63" s="120"/>
      <c r="O63" s="120"/>
      <c r="P63" s="120"/>
      <c r="Q63" s="120"/>
      <c r="R63" s="17">
        <f>G63+H63+I63+K63+L63+M63+N63+O63+P63+Q63</f>
        <v>0</v>
      </c>
      <c r="T63" s="131"/>
      <c r="Y63" s="39"/>
      <c r="Z63" s="39"/>
      <c r="AA63" s="39"/>
      <c r="AB63" s="39"/>
      <c r="AC63" s="39"/>
      <c r="AD63" s="39"/>
      <c r="AE63" s="39"/>
    </row>
    <row r="64" spans="1:31" hidden="1">
      <c r="A64" s="131"/>
      <c r="B64" s="131"/>
      <c r="C64" s="131" t="s">
        <v>971</v>
      </c>
      <c r="J64" s="112"/>
      <c r="K64" s="112"/>
      <c r="L64" s="112"/>
      <c r="T64" s="131"/>
      <c r="Y64" s="39"/>
      <c r="Z64" s="39"/>
      <c r="AA64" s="39"/>
      <c r="AB64" s="39"/>
      <c r="AC64" s="39"/>
      <c r="AD64" s="39"/>
      <c r="AE64" s="39"/>
    </row>
    <row r="65" spans="1:31" hidden="1">
      <c r="A65" s="131"/>
      <c r="B65" s="131"/>
      <c r="C65" s="131" t="s">
        <v>974</v>
      </c>
      <c r="D65" s="131"/>
      <c r="E65" s="131"/>
      <c r="F65" s="131"/>
      <c r="G65" s="131"/>
      <c r="H65" s="131"/>
      <c r="I65" s="131"/>
      <c r="J65" s="137"/>
      <c r="K65" s="137"/>
      <c r="L65" s="137"/>
      <c r="M65" s="131"/>
      <c r="N65" s="131"/>
      <c r="O65" s="131"/>
      <c r="P65" s="131"/>
      <c r="Q65" s="131"/>
      <c r="R65" s="131"/>
      <c r="S65" s="131"/>
      <c r="T65" s="131" t="s">
        <v>975</v>
      </c>
      <c r="Y65" s="39"/>
      <c r="Z65" s="39"/>
      <c r="AA65" s="39"/>
      <c r="AB65" s="39"/>
      <c r="AC65" s="39"/>
      <c r="AD65" s="39"/>
      <c r="AE65" s="39"/>
    </row>
    <row r="66" spans="1:31" hidden="1">
      <c r="G66" s="112"/>
      <c r="H66" s="112"/>
      <c r="I66" s="112"/>
      <c r="V66" s="39"/>
      <c r="W66" s="39"/>
      <c r="X66" s="39"/>
      <c r="Y66" s="39"/>
      <c r="Z66" s="39"/>
      <c r="AA66" s="39"/>
      <c r="AB66" s="39"/>
    </row>
    <row r="67" spans="1:31" hidden="1">
      <c r="G67" s="112"/>
      <c r="H67" s="112"/>
      <c r="I67" s="112"/>
      <c r="V67" s="39"/>
      <c r="W67" s="39"/>
      <c r="X67" s="39"/>
      <c r="Y67" s="39"/>
      <c r="Z67" s="39"/>
      <c r="AA67" s="39"/>
      <c r="AB67" s="39"/>
    </row>
    <row r="68" spans="1:31" hidden="1">
      <c r="D68" s="112"/>
      <c r="E68" s="112"/>
      <c r="F68" s="112"/>
      <c r="S68" s="39"/>
      <c r="T68" s="39"/>
      <c r="U68" s="39"/>
      <c r="V68" s="39"/>
      <c r="W68" s="39"/>
      <c r="X68" s="39"/>
      <c r="Y68" s="39"/>
    </row>
    <row r="69" spans="1:31" hidden="1">
      <c r="A69" s="131"/>
      <c r="B69" s="131"/>
      <c r="C69" s="131" t="s">
        <v>568</v>
      </c>
      <c r="D69" s="131"/>
      <c r="E69" s="131"/>
      <c r="F69" s="131"/>
      <c r="G69" s="137"/>
      <c r="H69" s="137"/>
      <c r="I69" s="137"/>
      <c r="J69" s="131"/>
      <c r="K69" s="131"/>
      <c r="L69" s="131"/>
      <c r="M69" s="131"/>
      <c r="N69" s="131"/>
      <c r="O69" s="131"/>
      <c r="P69" s="131"/>
      <c r="Q69" s="131"/>
      <c r="R69" s="131"/>
      <c r="S69" s="131"/>
      <c r="T69" s="131"/>
      <c r="V69" s="39"/>
      <c r="W69" s="39"/>
      <c r="X69" s="39"/>
      <c r="Y69" s="39"/>
      <c r="Z69" s="39"/>
      <c r="AA69" s="39"/>
      <c r="AB69" s="39"/>
    </row>
    <row r="70" spans="1:31" hidden="1">
      <c r="A70" s="131"/>
      <c r="B70" s="131"/>
      <c r="C70" s="131"/>
      <c r="D70" s="131"/>
      <c r="E70" s="131"/>
      <c r="F70" s="131"/>
      <c r="G70" s="137"/>
      <c r="H70" s="137"/>
      <c r="I70" s="137"/>
      <c r="J70" s="131"/>
      <c r="K70" s="131"/>
      <c r="L70" s="131"/>
      <c r="M70" s="131"/>
      <c r="N70" s="131"/>
      <c r="O70" s="131"/>
      <c r="P70" s="131"/>
      <c r="Q70" s="131"/>
      <c r="R70" s="131"/>
      <c r="S70" s="131"/>
      <c r="T70" s="131"/>
      <c r="V70" s="39"/>
      <c r="W70" s="39"/>
      <c r="X70" s="39"/>
      <c r="Y70" s="39"/>
      <c r="Z70" s="39"/>
      <c r="AA70" s="39"/>
      <c r="AB70" s="39"/>
    </row>
    <row r="71" spans="1:31" hidden="1">
      <c r="A71" s="131"/>
      <c r="B71" s="131"/>
      <c r="C71" s="131"/>
      <c r="D71" s="131"/>
      <c r="E71" s="131"/>
      <c r="F71" s="131"/>
      <c r="G71" s="131" t="s">
        <v>502</v>
      </c>
      <c r="H71" s="131" t="s">
        <v>503</v>
      </c>
      <c r="I71" s="131" t="s">
        <v>504</v>
      </c>
      <c r="J71" s="131" t="s">
        <v>505</v>
      </c>
      <c r="K71" s="131" t="s">
        <v>506</v>
      </c>
      <c r="L71" s="131" t="s">
        <v>507</v>
      </c>
      <c r="M71" s="131" t="s">
        <v>508</v>
      </c>
      <c r="N71" s="131" t="s">
        <v>509</v>
      </c>
      <c r="O71" s="131" t="s">
        <v>510</v>
      </c>
      <c r="P71" s="131" t="s">
        <v>511</v>
      </c>
      <c r="Q71" s="131" t="s">
        <v>512</v>
      </c>
      <c r="R71" s="131" t="s">
        <v>513</v>
      </c>
      <c r="S71" s="131"/>
      <c r="T71" s="131"/>
      <c r="V71" s="39"/>
      <c r="W71" s="39"/>
      <c r="X71" s="39"/>
      <c r="Y71" s="39"/>
      <c r="Z71" s="39"/>
      <c r="AA71" s="39"/>
      <c r="AB71" s="39"/>
    </row>
    <row r="72" spans="1:31" hidden="1">
      <c r="A72" s="131"/>
      <c r="B72" s="131"/>
      <c r="C72" s="131" t="s">
        <v>972</v>
      </c>
      <c r="D72" s="131" t="s">
        <v>976</v>
      </c>
      <c r="E72" s="131" t="s">
        <v>976</v>
      </c>
      <c r="F72" s="131" t="s">
        <v>976</v>
      </c>
      <c r="G72" s="137"/>
      <c r="H72" s="137"/>
      <c r="I72" s="137"/>
      <c r="J72" s="131"/>
      <c r="K72" s="131"/>
      <c r="L72" s="131"/>
      <c r="M72" s="131"/>
      <c r="N72" s="131"/>
      <c r="O72" s="131"/>
      <c r="P72" s="131"/>
      <c r="Q72" s="131"/>
      <c r="R72" s="131"/>
      <c r="S72" s="131" t="s">
        <v>971</v>
      </c>
      <c r="T72" s="131" t="s">
        <v>973</v>
      </c>
      <c r="V72" s="39"/>
      <c r="W72" s="39"/>
      <c r="X72" s="39"/>
      <c r="Y72" s="39"/>
      <c r="Z72" s="39"/>
      <c r="AA72" s="39"/>
      <c r="AB72" s="39"/>
    </row>
    <row r="73" spans="1:31" hidden="1">
      <c r="A73" s="131"/>
      <c r="B73" s="131"/>
      <c r="C73" s="131" t="s">
        <v>971</v>
      </c>
      <c r="G73" s="112"/>
      <c r="H73" s="112"/>
      <c r="I73" s="112"/>
      <c r="T73" s="131"/>
      <c r="V73" s="39"/>
      <c r="W73" s="39"/>
      <c r="X73" s="39"/>
      <c r="Y73" s="39"/>
      <c r="Z73" s="39"/>
      <c r="AA73" s="39"/>
      <c r="AB73" s="39"/>
    </row>
    <row r="74" spans="1:31">
      <c r="A74" s="131" t="s">
        <v>790</v>
      </c>
      <c r="B74" s="131"/>
      <c r="C74" s="131"/>
      <c r="D74" s="92">
        <v>14</v>
      </c>
      <c r="E74" s="95" t="s">
        <v>995</v>
      </c>
      <c r="F74" s="95" t="s">
        <v>1011</v>
      </c>
      <c r="G74" s="121">
        <f>G11+G12+G13+G18+G40+G45+G48+G49+G50+G51+G52+G53+G54</f>
        <v>0</v>
      </c>
      <c r="H74" s="121">
        <f t="shared" ref="H74:R74" si="10">H11+H12+H13+H18+H40+H45+H48+H49+H50+H51+H52+H53+H54</f>
        <v>0</v>
      </c>
      <c r="I74" s="121">
        <f t="shared" si="10"/>
        <v>0</v>
      </c>
      <c r="J74" s="121">
        <f t="shared" si="10"/>
        <v>0</v>
      </c>
      <c r="K74" s="121">
        <f t="shared" si="10"/>
        <v>0</v>
      </c>
      <c r="L74" s="121">
        <f t="shared" si="10"/>
        <v>0</v>
      </c>
      <c r="M74" s="121">
        <f t="shared" si="10"/>
        <v>0</v>
      </c>
      <c r="N74" s="121">
        <f t="shared" si="10"/>
        <v>0</v>
      </c>
      <c r="O74" s="121">
        <f t="shared" si="10"/>
        <v>0</v>
      </c>
      <c r="P74" s="121">
        <f t="shared" si="10"/>
        <v>0</v>
      </c>
      <c r="Q74" s="121">
        <f t="shared" si="10"/>
        <v>0</v>
      </c>
      <c r="R74" s="121">
        <f t="shared" si="10"/>
        <v>0</v>
      </c>
      <c r="T74" s="131"/>
      <c r="V74" s="39"/>
      <c r="W74" s="39"/>
      <c r="X74" s="39"/>
      <c r="Y74" s="39"/>
      <c r="Z74" s="39"/>
      <c r="AA74" s="39"/>
      <c r="AB74" s="39"/>
    </row>
    <row r="75" spans="1:31">
      <c r="A75" s="131" t="s">
        <v>1126</v>
      </c>
      <c r="B75" s="131"/>
      <c r="C75" s="131"/>
      <c r="D75" s="92">
        <v>15</v>
      </c>
      <c r="E75" s="95" t="s">
        <v>996</v>
      </c>
      <c r="F75" s="95" t="s">
        <v>1012</v>
      </c>
      <c r="G75" s="121">
        <f>G74</f>
        <v>0</v>
      </c>
      <c r="H75" s="121">
        <f>G75+H74</f>
        <v>0</v>
      </c>
      <c r="I75" s="121">
        <f t="shared" ref="I75:Q75" si="11">H75+I74</f>
        <v>0</v>
      </c>
      <c r="J75" s="121">
        <f>I75</f>
        <v>0</v>
      </c>
      <c r="K75" s="121">
        <f t="shared" si="11"/>
        <v>0</v>
      </c>
      <c r="L75" s="121">
        <f t="shared" si="11"/>
        <v>0</v>
      </c>
      <c r="M75" s="121">
        <f t="shared" si="11"/>
        <v>0</v>
      </c>
      <c r="N75" s="121">
        <f t="shared" si="11"/>
        <v>0</v>
      </c>
      <c r="O75" s="121">
        <f t="shared" si="11"/>
        <v>0</v>
      </c>
      <c r="P75" s="121">
        <f t="shared" si="11"/>
        <v>0</v>
      </c>
      <c r="Q75" s="121">
        <f t="shared" si="11"/>
        <v>0</v>
      </c>
      <c r="R75" s="17">
        <f>Q75</f>
        <v>0</v>
      </c>
      <c r="T75" s="131"/>
      <c r="V75" s="39"/>
      <c r="W75" s="39"/>
      <c r="X75" s="39"/>
      <c r="Y75" s="39"/>
      <c r="Z75" s="39"/>
      <c r="AA75" s="39"/>
      <c r="AB75" s="39"/>
    </row>
    <row r="76" spans="1:31">
      <c r="A76" s="131"/>
      <c r="B76" s="131"/>
      <c r="C76" s="131" t="s">
        <v>971</v>
      </c>
      <c r="G76" s="112"/>
      <c r="H76" s="112"/>
      <c r="I76" s="112"/>
      <c r="T76" s="131"/>
      <c r="V76" s="39"/>
      <c r="W76" s="39"/>
      <c r="X76" s="39"/>
      <c r="Y76" s="39"/>
      <c r="Z76" s="39"/>
      <c r="AA76" s="39"/>
      <c r="AB76" s="39"/>
    </row>
    <row r="77" spans="1:31">
      <c r="A77" s="131"/>
      <c r="B77" s="131"/>
      <c r="C77" s="131" t="s">
        <v>974</v>
      </c>
      <c r="D77" s="131"/>
      <c r="E77" s="131"/>
      <c r="F77" s="131"/>
      <c r="G77" s="137"/>
      <c r="H77" s="137"/>
      <c r="I77" s="137"/>
      <c r="J77" s="131"/>
      <c r="K77" s="131"/>
      <c r="L77" s="131"/>
      <c r="M77" s="131"/>
      <c r="N77" s="131"/>
      <c r="O77" s="131"/>
      <c r="P77" s="131"/>
      <c r="Q77" s="131"/>
      <c r="R77" s="131"/>
      <c r="S77" s="131"/>
      <c r="T77" s="131" t="s">
        <v>975</v>
      </c>
      <c r="V77" s="39"/>
      <c r="W77" s="39"/>
      <c r="X77" s="39"/>
      <c r="Y77" s="39"/>
      <c r="Z77" s="39"/>
      <c r="AA77" s="39"/>
      <c r="AB77" s="39"/>
    </row>
    <row r="78" spans="1:31" hidden="1">
      <c r="D78" s="112"/>
      <c r="E78" s="112"/>
      <c r="F78" s="112"/>
      <c r="S78" s="39"/>
      <c r="T78" s="39"/>
      <c r="U78" s="39"/>
      <c r="V78" s="39"/>
      <c r="W78" s="39"/>
      <c r="X78" s="39"/>
      <c r="Y78" s="39"/>
    </row>
    <row r="79" spans="1:31" hidden="1">
      <c r="D79" s="112"/>
      <c r="E79" s="112"/>
      <c r="F79" s="112"/>
      <c r="S79" s="39"/>
      <c r="T79" s="39"/>
      <c r="U79" s="39"/>
      <c r="V79" s="39"/>
      <c r="W79" s="39"/>
      <c r="X79" s="39"/>
      <c r="Y79" s="39"/>
    </row>
    <row r="80" spans="1:31" hidden="1">
      <c r="D80" s="112"/>
      <c r="E80" s="112"/>
      <c r="F80" s="112"/>
      <c r="S80" s="39"/>
      <c r="T80" s="39"/>
      <c r="U80" s="39"/>
      <c r="V80" s="39"/>
      <c r="W80" s="39"/>
      <c r="X80" s="39"/>
      <c r="Y80" s="39"/>
    </row>
    <row r="81" spans="1:25" hidden="1">
      <c r="A81" s="131"/>
      <c r="B81" s="131"/>
      <c r="C81" s="131" t="s">
        <v>529</v>
      </c>
      <c r="D81" s="137"/>
      <c r="E81" s="137"/>
      <c r="F81" s="137"/>
      <c r="G81" s="131"/>
      <c r="H81" s="131"/>
      <c r="I81" s="131"/>
      <c r="J81" s="131"/>
      <c r="K81" s="131"/>
      <c r="L81" s="131"/>
      <c r="M81" s="131"/>
      <c r="N81" s="131"/>
      <c r="O81" s="131"/>
      <c r="P81" s="131"/>
      <c r="Q81" s="131"/>
      <c r="R81" s="131"/>
      <c r="S81" s="139"/>
      <c r="T81" s="139"/>
      <c r="U81" s="39"/>
      <c r="V81" s="39"/>
      <c r="W81" s="39"/>
      <c r="X81" s="39"/>
      <c r="Y81" s="39"/>
    </row>
    <row r="82" spans="1:25" hidden="1">
      <c r="A82" s="131"/>
      <c r="B82" s="131"/>
      <c r="C82" s="131"/>
      <c r="D82" s="137"/>
      <c r="E82" s="137"/>
      <c r="F82" s="137"/>
      <c r="G82" s="131"/>
      <c r="H82" s="131"/>
      <c r="I82" s="131"/>
      <c r="J82" s="131"/>
      <c r="K82" s="131"/>
      <c r="L82" s="131"/>
      <c r="M82" s="131"/>
      <c r="N82" s="131"/>
      <c r="O82" s="131"/>
      <c r="P82" s="131"/>
      <c r="Q82" s="131"/>
      <c r="R82" s="131"/>
      <c r="S82" s="139"/>
      <c r="T82" s="139"/>
      <c r="U82" s="39"/>
      <c r="V82" s="39"/>
      <c r="W82" s="39"/>
      <c r="X82" s="39"/>
      <c r="Y82" s="39"/>
    </row>
    <row r="83" spans="1:25" hidden="1">
      <c r="A83" s="131"/>
      <c r="B83" s="131"/>
      <c r="C83" s="131"/>
      <c r="D83" s="137"/>
      <c r="E83" s="137"/>
      <c r="F83" s="137"/>
      <c r="G83" s="131" t="s">
        <v>502</v>
      </c>
      <c r="H83" s="131" t="s">
        <v>503</v>
      </c>
      <c r="I83" s="131" t="s">
        <v>504</v>
      </c>
      <c r="J83" s="131" t="s">
        <v>505</v>
      </c>
      <c r="K83" s="131" t="s">
        <v>506</v>
      </c>
      <c r="L83" s="131" t="s">
        <v>507</v>
      </c>
      <c r="M83" s="131" t="s">
        <v>508</v>
      </c>
      <c r="N83" s="131" t="s">
        <v>509</v>
      </c>
      <c r="O83" s="131" t="s">
        <v>510</v>
      </c>
      <c r="P83" s="131" t="s">
        <v>511</v>
      </c>
      <c r="Q83" s="131" t="s">
        <v>512</v>
      </c>
      <c r="R83" s="131" t="s">
        <v>513</v>
      </c>
      <c r="S83" s="139"/>
      <c r="T83" s="139"/>
      <c r="U83" s="39"/>
      <c r="V83" s="39"/>
      <c r="W83" s="39"/>
      <c r="X83" s="39"/>
      <c r="Y83" s="39"/>
    </row>
    <row r="84" spans="1:25" ht="45" hidden="1">
      <c r="A84" s="131"/>
      <c r="B84" s="131"/>
      <c r="C84" s="131" t="s">
        <v>972</v>
      </c>
      <c r="D84" s="137" t="s">
        <v>976</v>
      </c>
      <c r="E84" s="137" t="s">
        <v>976</v>
      </c>
      <c r="F84" s="137" t="s">
        <v>976</v>
      </c>
      <c r="G84" s="131"/>
      <c r="H84" s="131"/>
      <c r="I84" s="131"/>
      <c r="J84" s="131"/>
      <c r="K84" s="131"/>
      <c r="L84" s="131"/>
      <c r="M84" s="131"/>
      <c r="N84" s="131"/>
      <c r="O84" s="131"/>
      <c r="P84" s="131"/>
      <c r="Q84" s="131"/>
      <c r="R84" s="131"/>
      <c r="S84" s="139" t="s">
        <v>971</v>
      </c>
      <c r="T84" s="139" t="s">
        <v>973</v>
      </c>
      <c r="U84" s="39"/>
      <c r="V84" s="39"/>
      <c r="W84" s="39"/>
      <c r="X84" s="39"/>
      <c r="Y84" s="39"/>
    </row>
    <row r="85" spans="1:25" ht="15" customHeight="1">
      <c r="A85" s="131"/>
      <c r="B85" s="131"/>
      <c r="C85" s="136" t="s">
        <v>976</v>
      </c>
      <c r="D85" s="124"/>
      <c r="E85" s="125"/>
      <c r="F85" s="194" t="s">
        <v>247</v>
      </c>
      <c r="G85" s="194"/>
      <c r="H85" s="194"/>
      <c r="I85" s="194"/>
      <c r="J85" s="194"/>
      <c r="K85" s="194"/>
      <c r="L85" s="194"/>
      <c r="M85" s="194"/>
      <c r="N85" s="194"/>
      <c r="O85" s="194"/>
      <c r="P85" s="194"/>
      <c r="Q85" s="200" t="s">
        <v>572</v>
      </c>
      <c r="R85" s="201"/>
      <c r="S85" s="39"/>
      <c r="T85" s="139"/>
      <c r="U85" s="39"/>
      <c r="V85" s="39"/>
      <c r="W85" s="39"/>
      <c r="X85" s="39"/>
      <c r="Y85" s="39"/>
    </row>
    <row r="86" spans="1:25" ht="60">
      <c r="A86" s="131"/>
      <c r="B86" s="131"/>
      <c r="C86" s="136" t="s">
        <v>976</v>
      </c>
      <c r="D86" s="123"/>
      <c r="E86" s="202" t="s">
        <v>1130</v>
      </c>
      <c r="F86" s="204"/>
      <c r="G86" s="80" t="s">
        <v>1013</v>
      </c>
      <c r="H86" s="80" t="s">
        <v>1014</v>
      </c>
      <c r="I86" s="80" t="s">
        <v>1015</v>
      </c>
      <c r="J86" s="80" t="s">
        <v>514</v>
      </c>
      <c r="K86" s="80" t="s">
        <v>1016</v>
      </c>
      <c r="L86" s="80" t="s">
        <v>1017</v>
      </c>
      <c r="M86" s="80" t="s">
        <v>1018</v>
      </c>
      <c r="N86" s="80" t="s">
        <v>1019</v>
      </c>
      <c r="O86" s="80" t="s">
        <v>1020</v>
      </c>
      <c r="P86" s="80" t="s">
        <v>1021</v>
      </c>
      <c r="Q86" s="80" t="s">
        <v>1149</v>
      </c>
      <c r="R86" s="80" t="s">
        <v>1023</v>
      </c>
      <c r="S86" s="39"/>
      <c r="T86" s="139"/>
      <c r="U86" s="39"/>
      <c r="V86" s="39"/>
      <c r="W86" s="39"/>
      <c r="X86" s="39"/>
      <c r="Y86" s="39"/>
    </row>
    <row r="87" spans="1:25" hidden="1">
      <c r="A87" s="131"/>
      <c r="B87" s="131"/>
      <c r="C87" s="131" t="s">
        <v>971</v>
      </c>
      <c r="D87" s="115"/>
      <c r="E87" s="112"/>
      <c r="F87" s="112"/>
      <c r="S87" s="39"/>
      <c r="T87" s="139"/>
      <c r="U87" s="39"/>
      <c r="V87" s="39"/>
      <c r="W87" s="39"/>
      <c r="X87" s="39"/>
      <c r="Y87" s="39"/>
    </row>
    <row r="88" spans="1:25">
      <c r="A88" s="131" t="s">
        <v>1173</v>
      </c>
      <c r="B88" s="131"/>
      <c r="C88" s="131"/>
      <c r="D88" s="93">
        <v>1</v>
      </c>
      <c r="E88" s="152" t="s">
        <v>1131</v>
      </c>
      <c r="F88" s="153"/>
      <c r="G88" s="16"/>
      <c r="H88" s="16"/>
      <c r="I88" s="16"/>
      <c r="J88" s="17">
        <f>G88+H88+I88</f>
        <v>0</v>
      </c>
      <c r="K88" s="16"/>
      <c r="L88" s="16"/>
      <c r="M88" s="16"/>
      <c r="N88" s="16"/>
      <c r="O88" s="16"/>
      <c r="P88" s="16"/>
      <c r="Q88" s="16"/>
      <c r="R88" s="17">
        <f>G88+H88+I88+K88+L88+M88+N88+O88+P88+Q88</f>
        <v>0</v>
      </c>
      <c r="S88" s="39"/>
      <c r="T88" s="139"/>
      <c r="U88" s="39"/>
      <c r="V88" s="39"/>
      <c r="W88" s="39"/>
      <c r="X88" s="39"/>
      <c r="Y88" s="39"/>
    </row>
    <row r="89" spans="1:25">
      <c r="A89" s="131" t="s">
        <v>1174</v>
      </c>
      <c r="B89" s="131"/>
      <c r="C89" s="131"/>
      <c r="D89" s="93">
        <v>2</v>
      </c>
      <c r="E89" s="152" t="s">
        <v>530</v>
      </c>
      <c r="F89" s="153"/>
      <c r="G89" s="16"/>
      <c r="H89" s="16"/>
      <c r="I89" s="16"/>
      <c r="J89" s="17">
        <f t="shared" ref="J89:J109" si="12">G89+H89+I89</f>
        <v>0</v>
      </c>
      <c r="K89" s="16"/>
      <c r="L89" s="16"/>
      <c r="M89" s="16"/>
      <c r="N89" s="16"/>
      <c r="O89" s="16"/>
      <c r="P89" s="16"/>
      <c r="Q89" s="16"/>
      <c r="R89" s="17">
        <f t="shared" ref="R89:R110" si="13">G89+H89+I89+K89+L89+M89+N89+O89+P89+Q89</f>
        <v>0</v>
      </c>
      <c r="S89" s="39"/>
      <c r="T89" s="139"/>
      <c r="U89" s="39"/>
      <c r="V89" s="39"/>
      <c r="W89" s="39"/>
      <c r="X89" s="39"/>
      <c r="Y89" s="39"/>
    </row>
    <row r="90" spans="1:25">
      <c r="A90" s="131" t="s">
        <v>1175</v>
      </c>
      <c r="B90" s="131"/>
      <c r="C90" s="131"/>
      <c r="D90" s="196">
        <v>3</v>
      </c>
      <c r="E90" s="152" t="s">
        <v>531</v>
      </c>
      <c r="F90" s="153"/>
      <c r="G90" s="17">
        <f>G91+G92</f>
        <v>0</v>
      </c>
      <c r="H90" s="17">
        <f t="shared" ref="H90:R90" si="14">H91+H92</f>
        <v>0</v>
      </c>
      <c r="I90" s="17">
        <f t="shared" si="14"/>
        <v>0</v>
      </c>
      <c r="J90" s="17">
        <f t="shared" si="12"/>
        <v>0</v>
      </c>
      <c r="K90" s="17">
        <f t="shared" si="14"/>
        <v>0</v>
      </c>
      <c r="L90" s="17">
        <f t="shared" si="14"/>
        <v>0</v>
      </c>
      <c r="M90" s="17">
        <f t="shared" si="14"/>
        <v>0</v>
      </c>
      <c r="N90" s="17">
        <f t="shared" si="14"/>
        <v>0</v>
      </c>
      <c r="O90" s="17">
        <f t="shared" si="14"/>
        <v>0</v>
      </c>
      <c r="P90" s="17">
        <f t="shared" si="14"/>
        <v>0</v>
      </c>
      <c r="Q90" s="17">
        <f t="shared" si="14"/>
        <v>0</v>
      </c>
      <c r="R90" s="17">
        <f t="shared" si="14"/>
        <v>0</v>
      </c>
      <c r="S90" s="39"/>
      <c r="T90" s="139"/>
      <c r="U90" s="39"/>
      <c r="V90" s="39"/>
      <c r="W90" s="39"/>
      <c r="X90" s="39"/>
      <c r="Y90" s="39"/>
    </row>
    <row r="91" spans="1:25">
      <c r="A91" s="131" t="s">
        <v>1176</v>
      </c>
      <c r="B91" s="131"/>
      <c r="C91" s="131"/>
      <c r="D91" s="196"/>
      <c r="E91" s="93" t="s">
        <v>980</v>
      </c>
      <c r="F91" s="93" t="s">
        <v>1133</v>
      </c>
      <c r="G91" s="16"/>
      <c r="H91" s="16"/>
      <c r="I91" s="16"/>
      <c r="J91" s="17">
        <f t="shared" si="12"/>
        <v>0</v>
      </c>
      <c r="K91" s="16"/>
      <c r="L91" s="16"/>
      <c r="M91" s="16"/>
      <c r="N91" s="16"/>
      <c r="O91" s="16"/>
      <c r="P91" s="16"/>
      <c r="Q91" s="16"/>
      <c r="R91" s="17">
        <f t="shared" si="13"/>
        <v>0</v>
      </c>
      <c r="S91" s="39"/>
      <c r="T91" s="139"/>
      <c r="U91" s="39"/>
      <c r="V91" s="39"/>
      <c r="W91" s="39"/>
      <c r="X91" s="39"/>
      <c r="Y91" s="39"/>
    </row>
    <row r="92" spans="1:25" ht="45">
      <c r="A92" s="131" t="s">
        <v>5</v>
      </c>
      <c r="B92" s="131"/>
      <c r="C92" s="131"/>
      <c r="D92" s="196"/>
      <c r="E92" s="93" t="s">
        <v>981</v>
      </c>
      <c r="F92" s="93" t="s">
        <v>532</v>
      </c>
      <c r="G92" s="16"/>
      <c r="H92" s="16"/>
      <c r="I92" s="16"/>
      <c r="J92" s="17">
        <f t="shared" si="12"/>
        <v>0</v>
      </c>
      <c r="K92" s="16"/>
      <c r="L92" s="16"/>
      <c r="M92" s="16"/>
      <c r="N92" s="16"/>
      <c r="O92" s="16"/>
      <c r="P92" s="16"/>
      <c r="Q92" s="16"/>
      <c r="R92" s="17">
        <f t="shared" si="13"/>
        <v>0</v>
      </c>
      <c r="S92" s="39"/>
      <c r="T92" s="139"/>
      <c r="U92" s="39"/>
      <c r="V92" s="39"/>
      <c r="W92" s="39"/>
      <c r="X92" s="39"/>
      <c r="Y92" s="39"/>
    </row>
    <row r="93" spans="1:25" ht="30" customHeight="1">
      <c r="A93" s="131" t="s">
        <v>6</v>
      </c>
      <c r="B93" s="131"/>
      <c r="C93" s="131"/>
      <c r="D93" s="93">
        <v>4</v>
      </c>
      <c r="E93" s="152" t="s">
        <v>533</v>
      </c>
      <c r="F93" s="153"/>
      <c r="G93" s="16"/>
      <c r="H93" s="16"/>
      <c r="I93" s="16"/>
      <c r="J93" s="17">
        <f t="shared" si="12"/>
        <v>0</v>
      </c>
      <c r="K93" s="16"/>
      <c r="L93" s="16"/>
      <c r="M93" s="16"/>
      <c r="N93" s="16"/>
      <c r="O93" s="16"/>
      <c r="P93" s="16"/>
      <c r="Q93" s="16"/>
      <c r="R93" s="17">
        <f t="shared" si="13"/>
        <v>0</v>
      </c>
      <c r="S93" s="39"/>
      <c r="T93" s="139"/>
      <c r="U93" s="39"/>
      <c r="V93" s="39"/>
      <c r="W93" s="39"/>
      <c r="X93" s="39"/>
      <c r="Y93" s="39"/>
    </row>
    <row r="94" spans="1:25">
      <c r="A94" s="131" t="s">
        <v>534</v>
      </c>
      <c r="B94" s="131"/>
      <c r="C94" s="131"/>
      <c r="D94" s="196">
        <v>5</v>
      </c>
      <c r="E94" s="152" t="s">
        <v>1151</v>
      </c>
      <c r="F94" s="153"/>
      <c r="G94" s="17">
        <f>G95+G96+G97</f>
        <v>0</v>
      </c>
      <c r="H94" s="17">
        <f t="shared" ref="H94:R94" si="15">H95+H96+H97</f>
        <v>0</v>
      </c>
      <c r="I94" s="17">
        <f t="shared" si="15"/>
        <v>0</v>
      </c>
      <c r="J94" s="17">
        <f t="shared" si="12"/>
        <v>0</v>
      </c>
      <c r="K94" s="17">
        <f t="shared" si="15"/>
        <v>0</v>
      </c>
      <c r="L94" s="17">
        <f t="shared" si="15"/>
        <v>0</v>
      </c>
      <c r="M94" s="17">
        <f t="shared" si="15"/>
        <v>0</v>
      </c>
      <c r="N94" s="17">
        <f t="shared" si="15"/>
        <v>0</v>
      </c>
      <c r="O94" s="17">
        <f t="shared" si="15"/>
        <v>0</v>
      </c>
      <c r="P94" s="17">
        <f t="shared" si="15"/>
        <v>0</v>
      </c>
      <c r="Q94" s="17">
        <f t="shared" si="15"/>
        <v>0</v>
      </c>
      <c r="R94" s="17">
        <f t="shared" si="15"/>
        <v>0</v>
      </c>
      <c r="S94" s="39"/>
      <c r="T94" s="139"/>
      <c r="U94" s="39"/>
      <c r="V94" s="39"/>
      <c r="W94" s="39"/>
      <c r="X94" s="39"/>
      <c r="Y94" s="39"/>
    </row>
    <row r="95" spans="1:25" ht="45">
      <c r="A95" s="131" t="s">
        <v>8</v>
      </c>
      <c r="B95" s="131"/>
      <c r="C95" s="131"/>
      <c r="D95" s="196"/>
      <c r="E95" s="93" t="s">
        <v>980</v>
      </c>
      <c r="F95" s="93" t="s">
        <v>1154</v>
      </c>
      <c r="G95" s="16"/>
      <c r="H95" s="16"/>
      <c r="I95" s="16"/>
      <c r="J95" s="17">
        <f t="shared" si="12"/>
        <v>0</v>
      </c>
      <c r="K95" s="16"/>
      <c r="L95" s="16"/>
      <c r="M95" s="16"/>
      <c r="N95" s="16"/>
      <c r="O95" s="16"/>
      <c r="P95" s="16"/>
      <c r="Q95" s="16"/>
      <c r="R95" s="17">
        <f t="shared" si="13"/>
        <v>0</v>
      </c>
      <c r="S95" s="39"/>
      <c r="T95" s="139"/>
      <c r="U95" s="39"/>
      <c r="V95" s="39"/>
      <c r="W95" s="39"/>
      <c r="X95" s="39"/>
      <c r="Y95" s="39"/>
    </row>
    <row r="96" spans="1:25" ht="45">
      <c r="A96" s="131" t="s">
        <v>9</v>
      </c>
      <c r="B96" s="131"/>
      <c r="C96" s="131"/>
      <c r="D96" s="196"/>
      <c r="E96" s="93" t="s">
        <v>981</v>
      </c>
      <c r="F96" s="93" t="s">
        <v>1155</v>
      </c>
      <c r="G96" s="16"/>
      <c r="H96" s="16"/>
      <c r="I96" s="16"/>
      <c r="J96" s="17">
        <f t="shared" si="12"/>
        <v>0</v>
      </c>
      <c r="K96" s="16"/>
      <c r="L96" s="16"/>
      <c r="M96" s="16"/>
      <c r="N96" s="16"/>
      <c r="O96" s="16"/>
      <c r="P96" s="16"/>
      <c r="Q96" s="16"/>
      <c r="R96" s="17">
        <f t="shared" si="13"/>
        <v>0</v>
      </c>
      <c r="S96" s="39"/>
      <c r="T96" s="139"/>
      <c r="U96" s="39"/>
      <c r="V96" s="39"/>
      <c r="W96" s="39"/>
      <c r="X96" s="39"/>
      <c r="Y96" s="39"/>
    </row>
    <row r="97" spans="1:25">
      <c r="A97" s="131" t="s">
        <v>10</v>
      </c>
      <c r="B97" s="131"/>
      <c r="C97" s="131"/>
      <c r="D97" s="196"/>
      <c r="E97" s="93" t="s">
        <v>997</v>
      </c>
      <c r="F97" s="93" t="s">
        <v>1134</v>
      </c>
      <c r="G97" s="16"/>
      <c r="H97" s="16"/>
      <c r="I97" s="16"/>
      <c r="J97" s="17">
        <f t="shared" si="12"/>
        <v>0</v>
      </c>
      <c r="K97" s="16"/>
      <c r="L97" s="16"/>
      <c r="M97" s="16"/>
      <c r="N97" s="16"/>
      <c r="O97" s="16"/>
      <c r="P97" s="16"/>
      <c r="Q97" s="16"/>
      <c r="R97" s="17">
        <f t="shared" si="13"/>
        <v>0</v>
      </c>
      <c r="S97" s="39"/>
      <c r="T97" s="139"/>
      <c r="U97" s="39"/>
      <c r="V97" s="39"/>
      <c r="W97" s="39"/>
      <c r="X97" s="39"/>
      <c r="Y97" s="39"/>
    </row>
    <row r="98" spans="1:25" ht="30" customHeight="1">
      <c r="A98" s="131" t="s">
        <v>11</v>
      </c>
      <c r="B98" s="131"/>
      <c r="C98" s="131"/>
      <c r="D98" s="93">
        <v>6</v>
      </c>
      <c r="E98" s="152" t="s">
        <v>1156</v>
      </c>
      <c r="F98" s="153"/>
      <c r="G98" s="16"/>
      <c r="H98" s="16"/>
      <c r="I98" s="16"/>
      <c r="J98" s="17">
        <f t="shared" si="12"/>
        <v>0</v>
      </c>
      <c r="K98" s="16"/>
      <c r="L98" s="16"/>
      <c r="M98" s="16"/>
      <c r="N98" s="16"/>
      <c r="O98" s="16"/>
      <c r="P98" s="16"/>
      <c r="Q98" s="16"/>
      <c r="R98" s="17">
        <f t="shared" si="13"/>
        <v>0</v>
      </c>
      <c r="S98" s="39"/>
      <c r="T98" s="139"/>
      <c r="U98" s="39"/>
      <c r="V98" s="39"/>
      <c r="W98" s="39"/>
      <c r="X98" s="39"/>
      <c r="Y98" s="39"/>
    </row>
    <row r="99" spans="1:25">
      <c r="A99" s="131" t="s">
        <v>12</v>
      </c>
      <c r="B99" s="131"/>
      <c r="C99" s="131"/>
      <c r="D99" s="93">
        <v>7</v>
      </c>
      <c r="E99" s="152" t="s">
        <v>1135</v>
      </c>
      <c r="F99" s="153"/>
      <c r="G99" s="16"/>
      <c r="H99" s="16"/>
      <c r="I99" s="16"/>
      <c r="J99" s="17">
        <f t="shared" si="12"/>
        <v>0</v>
      </c>
      <c r="K99" s="16"/>
      <c r="L99" s="16"/>
      <c r="M99" s="16"/>
      <c r="N99" s="16"/>
      <c r="O99" s="16"/>
      <c r="P99" s="16"/>
      <c r="Q99" s="16"/>
      <c r="R99" s="17">
        <f t="shared" si="13"/>
        <v>0</v>
      </c>
      <c r="S99" s="39"/>
      <c r="T99" s="139"/>
      <c r="U99" s="39"/>
      <c r="V99" s="39"/>
      <c r="W99" s="39"/>
      <c r="X99" s="39"/>
      <c r="Y99" s="39"/>
    </row>
    <row r="100" spans="1:25">
      <c r="A100" s="131" t="s">
        <v>13</v>
      </c>
      <c r="B100" s="131"/>
      <c r="C100" s="131"/>
      <c r="D100" s="196">
        <v>8</v>
      </c>
      <c r="E100" s="152" t="s">
        <v>1136</v>
      </c>
      <c r="F100" s="153"/>
      <c r="G100" s="17">
        <f>G101+G102+G103</f>
        <v>0</v>
      </c>
      <c r="H100" s="17">
        <f t="shared" ref="H100:Q100" si="16">H101+H102+H103</f>
        <v>0</v>
      </c>
      <c r="I100" s="17">
        <f t="shared" si="16"/>
        <v>0</v>
      </c>
      <c r="J100" s="17">
        <f t="shared" si="12"/>
        <v>0</v>
      </c>
      <c r="K100" s="17">
        <f t="shared" si="16"/>
        <v>0</v>
      </c>
      <c r="L100" s="17">
        <f t="shared" si="16"/>
        <v>0</v>
      </c>
      <c r="M100" s="17">
        <f t="shared" si="16"/>
        <v>0</v>
      </c>
      <c r="N100" s="17">
        <f t="shared" si="16"/>
        <v>0</v>
      </c>
      <c r="O100" s="17">
        <f t="shared" si="16"/>
        <v>0</v>
      </c>
      <c r="P100" s="17">
        <f t="shared" si="16"/>
        <v>0</v>
      </c>
      <c r="Q100" s="17">
        <f t="shared" si="16"/>
        <v>0</v>
      </c>
      <c r="R100" s="17">
        <f t="shared" si="13"/>
        <v>0</v>
      </c>
      <c r="S100" s="39"/>
      <c r="T100" s="139"/>
      <c r="U100" s="39"/>
      <c r="V100" s="39"/>
      <c r="W100" s="39"/>
      <c r="X100" s="39"/>
      <c r="Y100" s="39"/>
    </row>
    <row r="101" spans="1:25">
      <c r="A101" s="131" t="s">
        <v>14</v>
      </c>
      <c r="B101" s="131"/>
      <c r="C101" s="131"/>
      <c r="D101" s="196"/>
      <c r="E101" s="93" t="s">
        <v>980</v>
      </c>
      <c r="F101" s="93" t="s">
        <v>1137</v>
      </c>
      <c r="G101" s="16"/>
      <c r="H101" s="16"/>
      <c r="I101" s="16"/>
      <c r="J101" s="17">
        <f t="shared" si="12"/>
        <v>0</v>
      </c>
      <c r="K101" s="16"/>
      <c r="L101" s="16"/>
      <c r="M101" s="16"/>
      <c r="N101" s="16"/>
      <c r="O101" s="16"/>
      <c r="P101" s="16"/>
      <c r="Q101" s="16"/>
      <c r="R101" s="17">
        <f t="shared" si="13"/>
        <v>0</v>
      </c>
      <c r="S101" s="39"/>
      <c r="T101" s="139"/>
      <c r="U101" s="39"/>
      <c r="V101" s="39"/>
      <c r="W101" s="39"/>
      <c r="X101" s="39"/>
      <c r="Y101" s="39"/>
    </row>
    <row r="102" spans="1:25">
      <c r="A102" s="131" t="s">
        <v>389</v>
      </c>
      <c r="B102" s="131"/>
      <c r="C102" s="131"/>
      <c r="D102" s="196"/>
      <c r="E102" s="93" t="s">
        <v>981</v>
      </c>
      <c r="F102" s="93" t="s">
        <v>347</v>
      </c>
      <c r="G102" s="16"/>
      <c r="H102" s="16"/>
      <c r="I102" s="16"/>
      <c r="J102" s="17">
        <f t="shared" si="12"/>
        <v>0</v>
      </c>
      <c r="K102" s="16"/>
      <c r="L102" s="16"/>
      <c r="M102" s="16"/>
      <c r="N102" s="16"/>
      <c r="O102" s="16"/>
      <c r="P102" s="16"/>
      <c r="Q102" s="16"/>
      <c r="R102" s="17">
        <f t="shared" si="13"/>
        <v>0</v>
      </c>
      <c r="S102" s="39"/>
      <c r="T102" s="139"/>
      <c r="U102" s="39"/>
      <c r="V102" s="39"/>
      <c r="W102" s="39"/>
      <c r="X102" s="39"/>
      <c r="Y102" s="39"/>
    </row>
    <row r="103" spans="1:25">
      <c r="A103" s="131" t="s">
        <v>15</v>
      </c>
      <c r="B103" s="131"/>
      <c r="C103" s="131"/>
      <c r="D103" s="196"/>
      <c r="E103" s="93" t="s">
        <v>997</v>
      </c>
      <c r="F103" s="93" t="s">
        <v>1008</v>
      </c>
      <c r="G103" s="16"/>
      <c r="H103" s="16"/>
      <c r="I103" s="16"/>
      <c r="J103" s="17">
        <f t="shared" si="12"/>
        <v>0</v>
      </c>
      <c r="K103" s="16"/>
      <c r="L103" s="16"/>
      <c r="M103" s="16"/>
      <c r="N103" s="16"/>
      <c r="O103" s="16"/>
      <c r="P103" s="16"/>
      <c r="Q103" s="16"/>
      <c r="R103" s="17">
        <f t="shared" si="13"/>
        <v>0</v>
      </c>
      <c r="S103" s="39"/>
      <c r="T103" s="139"/>
      <c r="U103" s="39"/>
      <c r="V103" s="39"/>
      <c r="W103" s="39"/>
      <c r="X103" s="39"/>
      <c r="Y103" s="39"/>
    </row>
    <row r="104" spans="1:25">
      <c r="A104" s="131" t="s">
        <v>16</v>
      </c>
      <c r="B104" s="131"/>
      <c r="C104" s="131"/>
      <c r="D104" s="93">
        <v>9</v>
      </c>
      <c r="E104" s="152" t="s">
        <v>1138</v>
      </c>
      <c r="F104" s="153"/>
      <c r="G104" s="16"/>
      <c r="H104" s="16"/>
      <c r="I104" s="16"/>
      <c r="J104" s="17">
        <f t="shared" si="12"/>
        <v>0</v>
      </c>
      <c r="K104" s="16"/>
      <c r="L104" s="16"/>
      <c r="M104" s="16"/>
      <c r="N104" s="16"/>
      <c r="O104" s="16"/>
      <c r="P104" s="16"/>
      <c r="Q104" s="16"/>
      <c r="R104" s="17">
        <f t="shared" si="13"/>
        <v>0</v>
      </c>
      <c r="S104" s="39"/>
      <c r="T104" s="139"/>
      <c r="U104" s="39"/>
      <c r="V104" s="39"/>
      <c r="W104" s="39"/>
      <c r="X104" s="39"/>
      <c r="Y104" s="39"/>
    </row>
    <row r="105" spans="1:25" ht="30" customHeight="1">
      <c r="A105" s="131" t="s">
        <v>17</v>
      </c>
      <c r="B105" s="131"/>
      <c r="C105" s="131"/>
      <c r="D105" s="93">
        <v>10</v>
      </c>
      <c r="E105" s="152" t="s">
        <v>1157</v>
      </c>
      <c r="F105" s="153"/>
      <c r="G105" s="16"/>
      <c r="H105" s="16"/>
      <c r="I105" s="16"/>
      <c r="J105" s="17">
        <f t="shared" si="12"/>
        <v>0</v>
      </c>
      <c r="K105" s="16"/>
      <c r="L105" s="16"/>
      <c r="M105" s="16"/>
      <c r="N105" s="16"/>
      <c r="O105" s="16"/>
      <c r="P105" s="16"/>
      <c r="Q105" s="16"/>
      <c r="R105" s="17">
        <f t="shared" si="13"/>
        <v>0</v>
      </c>
      <c r="S105" s="39"/>
      <c r="T105" s="139"/>
      <c r="U105" s="39"/>
      <c r="V105" s="39"/>
      <c r="W105" s="39"/>
      <c r="X105" s="39"/>
      <c r="Y105" s="39"/>
    </row>
    <row r="106" spans="1:25">
      <c r="A106" s="131" t="s">
        <v>535</v>
      </c>
      <c r="B106" s="131"/>
      <c r="C106" s="131"/>
      <c r="D106" s="93">
        <v>11</v>
      </c>
      <c r="E106" s="152" t="s">
        <v>991</v>
      </c>
      <c r="F106" s="153"/>
      <c r="G106" s="16"/>
      <c r="H106" s="16"/>
      <c r="I106" s="16"/>
      <c r="J106" s="17">
        <f t="shared" si="12"/>
        <v>0</v>
      </c>
      <c r="K106" s="16"/>
      <c r="L106" s="16"/>
      <c r="M106" s="16"/>
      <c r="N106" s="16"/>
      <c r="O106" s="16"/>
      <c r="P106" s="16"/>
      <c r="Q106" s="16"/>
      <c r="R106" s="17">
        <f t="shared" si="13"/>
        <v>0</v>
      </c>
      <c r="S106" s="39"/>
      <c r="T106" s="139"/>
      <c r="U106" s="39"/>
      <c r="V106" s="39"/>
      <c r="W106" s="39"/>
      <c r="X106" s="39"/>
      <c r="Y106" s="39"/>
    </row>
    <row r="107" spans="1:25">
      <c r="A107" s="131" t="s">
        <v>19</v>
      </c>
      <c r="B107" s="131"/>
      <c r="C107" s="131"/>
      <c r="D107" s="93">
        <v>12</v>
      </c>
      <c r="E107" s="152" t="s">
        <v>1146</v>
      </c>
      <c r="F107" s="153"/>
      <c r="G107" s="16"/>
      <c r="H107" s="16"/>
      <c r="I107" s="16"/>
      <c r="J107" s="17">
        <f t="shared" si="12"/>
        <v>0</v>
      </c>
      <c r="K107" s="16"/>
      <c r="L107" s="16"/>
      <c r="M107" s="16"/>
      <c r="N107" s="16"/>
      <c r="O107" s="16"/>
      <c r="P107" s="16"/>
      <c r="Q107" s="16"/>
      <c r="R107" s="17">
        <f t="shared" si="13"/>
        <v>0</v>
      </c>
      <c r="S107" s="39"/>
      <c r="T107" s="139"/>
      <c r="U107" s="39"/>
      <c r="V107" s="39"/>
      <c r="W107" s="39"/>
      <c r="X107" s="39"/>
      <c r="Y107" s="39"/>
    </row>
    <row r="108" spans="1:25">
      <c r="A108" s="131" t="s">
        <v>536</v>
      </c>
      <c r="B108" s="131"/>
      <c r="C108" s="131"/>
      <c r="D108" s="93">
        <v>13</v>
      </c>
      <c r="E108" s="152" t="s">
        <v>1163</v>
      </c>
      <c r="F108" s="153"/>
      <c r="G108" s="16"/>
      <c r="H108" s="16"/>
      <c r="I108" s="16"/>
      <c r="J108" s="17">
        <f>G108+H108+I108</f>
        <v>0</v>
      </c>
      <c r="K108" s="16"/>
      <c r="L108" s="16"/>
      <c r="M108" s="16"/>
      <c r="N108" s="16"/>
      <c r="O108" s="16"/>
      <c r="P108" s="16"/>
      <c r="Q108" s="16"/>
      <c r="R108" s="17">
        <f t="shared" si="13"/>
        <v>0</v>
      </c>
      <c r="S108" s="39"/>
      <c r="T108" s="139"/>
      <c r="U108" s="39"/>
      <c r="V108" s="39"/>
      <c r="W108" s="39"/>
      <c r="X108" s="39"/>
      <c r="Y108" s="39"/>
    </row>
    <row r="109" spans="1:25">
      <c r="A109" s="131" t="s">
        <v>21</v>
      </c>
      <c r="B109" s="131"/>
      <c r="C109" s="131"/>
      <c r="D109" s="93">
        <v>14</v>
      </c>
      <c r="E109" s="152" t="s">
        <v>1164</v>
      </c>
      <c r="F109" s="153"/>
      <c r="G109" s="16"/>
      <c r="H109" s="16"/>
      <c r="I109" s="16"/>
      <c r="J109" s="17">
        <f t="shared" si="12"/>
        <v>0</v>
      </c>
      <c r="K109" s="16"/>
      <c r="L109" s="16"/>
      <c r="M109" s="16"/>
      <c r="N109" s="16"/>
      <c r="O109" s="16"/>
      <c r="P109" s="16"/>
      <c r="Q109" s="16"/>
      <c r="R109" s="17">
        <f t="shared" si="13"/>
        <v>0</v>
      </c>
      <c r="S109" s="39"/>
      <c r="T109" s="139"/>
      <c r="U109" s="39"/>
      <c r="V109" s="39"/>
      <c r="W109" s="39"/>
      <c r="X109" s="39"/>
      <c r="Y109" s="39"/>
    </row>
    <row r="110" spans="1:25">
      <c r="A110" s="131" t="s">
        <v>22</v>
      </c>
      <c r="B110" s="131"/>
      <c r="C110" s="131"/>
      <c r="D110" s="93">
        <v>15</v>
      </c>
      <c r="E110" s="152" t="s">
        <v>994</v>
      </c>
      <c r="F110" s="153"/>
      <c r="G110" s="17">
        <f>SUM(G119:G120)</f>
        <v>0</v>
      </c>
      <c r="H110" s="17">
        <f t="shared" ref="H110:Q110" si="17">SUM(H119:H120)</f>
        <v>0</v>
      </c>
      <c r="I110" s="17">
        <f t="shared" si="17"/>
        <v>0</v>
      </c>
      <c r="J110" s="17">
        <f t="shared" si="17"/>
        <v>0</v>
      </c>
      <c r="K110" s="17">
        <f t="shared" si="17"/>
        <v>0</v>
      </c>
      <c r="L110" s="17">
        <f t="shared" si="17"/>
        <v>0</v>
      </c>
      <c r="M110" s="17">
        <f t="shared" si="17"/>
        <v>0</v>
      </c>
      <c r="N110" s="17">
        <f t="shared" si="17"/>
        <v>0</v>
      </c>
      <c r="O110" s="17">
        <f t="shared" si="17"/>
        <v>0</v>
      </c>
      <c r="P110" s="17">
        <f t="shared" si="17"/>
        <v>0</v>
      </c>
      <c r="Q110" s="17">
        <f t="shared" si="17"/>
        <v>0</v>
      </c>
      <c r="R110" s="17">
        <f t="shared" si="13"/>
        <v>0</v>
      </c>
      <c r="S110" s="39"/>
      <c r="T110" s="139"/>
      <c r="U110" s="39"/>
      <c r="V110" s="39"/>
      <c r="W110" s="39"/>
      <c r="X110" s="39"/>
      <c r="Y110" s="39"/>
    </row>
    <row r="111" spans="1:25" hidden="1">
      <c r="A111" s="139"/>
      <c r="B111" s="139"/>
      <c r="C111" s="139" t="s">
        <v>971</v>
      </c>
      <c r="D111" s="110"/>
      <c r="E111" s="39"/>
      <c r="F111" s="39"/>
      <c r="G111" s="116"/>
      <c r="H111" s="39"/>
      <c r="I111" s="39"/>
      <c r="J111" s="39"/>
      <c r="K111" s="39"/>
      <c r="L111" s="39"/>
      <c r="M111" s="39"/>
      <c r="N111" s="39"/>
      <c r="O111" s="39"/>
      <c r="P111" s="39"/>
      <c r="Q111" s="39"/>
      <c r="R111" s="116"/>
      <c r="S111" s="39"/>
      <c r="T111" s="139"/>
      <c r="U111" s="39"/>
      <c r="V111" s="39"/>
      <c r="W111" s="39"/>
      <c r="X111" s="39"/>
      <c r="Y111" s="39"/>
    </row>
    <row r="112" spans="1:25" hidden="1">
      <c r="A112" s="139"/>
      <c r="B112" s="139"/>
      <c r="C112" s="139" t="s">
        <v>974</v>
      </c>
      <c r="D112" s="139"/>
      <c r="E112" s="139"/>
      <c r="F112" s="139"/>
      <c r="G112" s="138"/>
      <c r="H112" s="139"/>
      <c r="I112" s="139"/>
      <c r="J112" s="139"/>
      <c r="K112" s="139"/>
      <c r="L112" s="139"/>
      <c r="M112" s="139"/>
      <c r="N112" s="139"/>
      <c r="O112" s="139"/>
      <c r="P112" s="139"/>
      <c r="Q112" s="139"/>
      <c r="R112" s="138"/>
      <c r="S112" s="139"/>
      <c r="T112" s="139" t="s">
        <v>975</v>
      </c>
      <c r="U112" s="39"/>
      <c r="V112" s="39"/>
      <c r="W112" s="39"/>
      <c r="X112" s="39"/>
      <c r="Y112" s="39"/>
    </row>
    <row r="113" spans="1:28" hidden="1">
      <c r="A113" s="39"/>
      <c r="B113" s="39"/>
      <c r="C113" s="39"/>
      <c r="D113" s="39"/>
      <c r="E113" s="39"/>
      <c r="F113" s="116"/>
      <c r="G113" s="39"/>
      <c r="H113" s="39"/>
      <c r="I113" s="39"/>
      <c r="J113" s="39"/>
      <c r="K113" s="39"/>
      <c r="L113" s="39"/>
      <c r="M113" s="39"/>
      <c r="N113" s="39"/>
      <c r="O113" s="39"/>
      <c r="P113" s="39"/>
      <c r="Q113" s="116"/>
      <c r="R113" s="39"/>
      <c r="S113" s="39"/>
      <c r="T113" s="39"/>
      <c r="U113" s="39"/>
      <c r="V113" s="39"/>
      <c r="W113" s="39"/>
      <c r="X113" s="39"/>
      <c r="Y113" s="39"/>
    </row>
    <row r="114" spans="1:28" hidden="1">
      <c r="A114" s="139"/>
      <c r="B114" s="139"/>
      <c r="C114" s="139" t="s">
        <v>570</v>
      </c>
      <c r="D114" s="139"/>
      <c r="E114" s="139"/>
      <c r="F114" s="139"/>
      <c r="G114" s="139"/>
      <c r="H114" s="139"/>
      <c r="I114" s="139"/>
      <c r="J114" s="139"/>
      <c r="K114" s="139"/>
      <c r="L114" s="139"/>
      <c r="M114" s="139"/>
      <c r="N114" s="139"/>
      <c r="O114" s="139"/>
      <c r="P114" s="139"/>
      <c r="Q114" s="139"/>
      <c r="R114" s="139"/>
      <c r="S114" s="139"/>
      <c r="T114" s="139"/>
      <c r="U114" s="39"/>
      <c r="V114" s="39"/>
      <c r="W114" s="39"/>
      <c r="X114" s="39"/>
      <c r="Y114" s="39"/>
      <c r="Z114" s="39"/>
      <c r="AA114" s="39"/>
      <c r="AB114" s="39"/>
    </row>
    <row r="115" spans="1:28" hidden="1">
      <c r="A115" s="139"/>
      <c r="B115" s="139"/>
      <c r="C115" s="139"/>
      <c r="D115" s="139"/>
      <c r="E115" s="139"/>
      <c r="F115" s="139"/>
      <c r="G115" s="139"/>
      <c r="H115" s="139"/>
      <c r="I115" s="139"/>
      <c r="J115" s="139"/>
      <c r="K115" s="139"/>
      <c r="L115" s="139"/>
      <c r="M115" s="139"/>
      <c r="N115" s="139"/>
      <c r="O115" s="139"/>
      <c r="P115" s="139"/>
      <c r="Q115" s="139"/>
      <c r="R115" s="139"/>
      <c r="S115" s="139"/>
      <c r="T115" s="139"/>
      <c r="U115" s="39"/>
      <c r="V115" s="39"/>
      <c r="W115" s="39"/>
      <c r="X115" s="39"/>
      <c r="Y115" s="39"/>
      <c r="Z115" s="39"/>
      <c r="AA115" s="39"/>
      <c r="AB115" s="39"/>
    </row>
    <row r="116" spans="1:28" hidden="1">
      <c r="A116" s="139"/>
      <c r="B116" s="139"/>
      <c r="C116" s="139"/>
      <c r="D116" s="139"/>
      <c r="E116" s="139"/>
      <c r="F116" s="139" t="s">
        <v>275</v>
      </c>
      <c r="G116" s="131" t="s">
        <v>502</v>
      </c>
      <c r="H116" s="131" t="s">
        <v>503</v>
      </c>
      <c r="I116" s="131" t="s">
        <v>504</v>
      </c>
      <c r="J116" s="131" t="s">
        <v>505</v>
      </c>
      <c r="K116" s="131" t="s">
        <v>506</v>
      </c>
      <c r="L116" s="131" t="s">
        <v>507</v>
      </c>
      <c r="M116" s="131" t="s">
        <v>508</v>
      </c>
      <c r="N116" s="131" t="s">
        <v>509</v>
      </c>
      <c r="O116" s="131" t="s">
        <v>510</v>
      </c>
      <c r="P116" s="131" t="s">
        <v>511</v>
      </c>
      <c r="Q116" s="131" t="s">
        <v>512</v>
      </c>
      <c r="R116" s="131" t="s">
        <v>513</v>
      </c>
      <c r="S116" s="139"/>
      <c r="T116" s="139"/>
      <c r="U116" s="39"/>
      <c r="V116" s="39"/>
      <c r="W116" s="39"/>
      <c r="X116" s="39"/>
      <c r="Y116" s="39"/>
      <c r="Z116" s="39"/>
      <c r="AA116" s="39"/>
      <c r="AB116" s="39"/>
    </row>
    <row r="117" spans="1:28" hidden="1">
      <c r="A117" s="139"/>
      <c r="B117" s="139"/>
      <c r="C117" s="139" t="s">
        <v>972</v>
      </c>
      <c r="D117" s="139" t="s">
        <v>976</v>
      </c>
      <c r="E117" s="139" t="s">
        <v>976</v>
      </c>
      <c r="F117" s="139" t="s">
        <v>284</v>
      </c>
      <c r="G117" s="139"/>
      <c r="H117" s="139"/>
      <c r="I117" s="139"/>
      <c r="J117" s="139"/>
      <c r="K117" s="139"/>
      <c r="L117" s="139"/>
      <c r="M117" s="139"/>
      <c r="N117" s="139"/>
      <c r="O117" s="139"/>
      <c r="P117" s="139"/>
      <c r="Q117" s="139"/>
      <c r="R117" s="139"/>
      <c r="S117" s="139" t="s">
        <v>971</v>
      </c>
      <c r="T117" s="139" t="s">
        <v>973</v>
      </c>
      <c r="U117" s="39"/>
      <c r="V117" s="39"/>
      <c r="W117" s="39"/>
      <c r="X117" s="39"/>
      <c r="Y117" s="39"/>
      <c r="Z117" s="39"/>
      <c r="AA117" s="39"/>
      <c r="AB117" s="39"/>
    </row>
    <row r="118" spans="1:28" hidden="1">
      <c r="A118" s="139"/>
      <c r="B118" s="139"/>
      <c r="C118" s="139" t="s">
        <v>971</v>
      </c>
      <c r="D118" s="39"/>
      <c r="E118" s="39"/>
      <c r="F118" s="39"/>
      <c r="G118" s="39"/>
      <c r="H118" s="39"/>
      <c r="I118" s="39"/>
      <c r="J118" s="39"/>
      <c r="K118" s="39"/>
      <c r="L118" s="39"/>
      <c r="M118" s="39"/>
      <c r="N118" s="39"/>
      <c r="O118" s="39"/>
      <c r="P118" s="39"/>
      <c r="Q118" s="39"/>
      <c r="R118" s="39"/>
      <c r="S118" s="39"/>
      <c r="T118" s="139"/>
      <c r="U118" s="39"/>
      <c r="V118" s="39"/>
      <c r="W118" s="39"/>
      <c r="X118" s="39"/>
      <c r="Y118" s="39"/>
      <c r="Z118" s="39"/>
      <c r="AA118" s="39"/>
      <c r="AB118" s="39"/>
    </row>
    <row r="119" spans="1:28">
      <c r="A119" s="131" t="s">
        <v>22</v>
      </c>
      <c r="B119" s="131"/>
      <c r="C119" s="140"/>
      <c r="D119" s="93"/>
      <c r="E119" s="93"/>
      <c r="F119" s="117"/>
      <c r="G119" s="120"/>
      <c r="H119" s="120"/>
      <c r="I119" s="120"/>
      <c r="J119" s="17">
        <f>G119+H119+I119</f>
        <v>0</v>
      </c>
      <c r="K119" s="120"/>
      <c r="L119" s="120"/>
      <c r="M119" s="120"/>
      <c r="N119" s="120"/>
      <c r="O119" s="120"/>
      <c r="P119" s="120"/>
      <c r="Q119" s="120"/>
      <c r="R119" s="17">
        <f>G119+H119+I119+K119+L119+M119+N119+O119+P119+Q119</f>
        <v>0</v>
      </c>
      <c r="S119" s="39"/>
      <c r="T119" s="139"/>
      <c r="U119" s="39"/>
      <c r="V119" s="39"/>
      <c r="W119" s="39"/>
      <c r="X119" s="39"/>
      <c r="Y119" s="39"/>
      <c r="Z119" s="39"/>
      <c r="AA119" s="39"/>
      <c r="AB119" s="39"/>
    </row>
    <row r="120" spans="1:28" hidden="1">
      <c r="A120" s="139"/>
      <c r="B120" s="139"/>
      <c r="C120" s="139" t="s">
        <v>971</v>
      </c>
      <c r="D120" s="39"/>
      <c r="E120" s="39"/>
      <c r="F120" s="39"/>
      <c r="G120" s="39"/>
      <c r="H120" s="39"/>
      <c r="I120" s="39"/>
      <c r="J120" s="39"/>
      <c r="K120" s="39"/>
      <c r="L120" s="39"/>
      <c r="M120" s="39"/>
      <c r="N120" s="39"/>
      <c r="O120" s="39"/>
      <c r="P120" s="39"/>
      <c r="Q120" s="39"/>
      <c r="R120" s="39"/>
      <c r="S120" s="39"/>
      <c r="T120" s="139"/>
      <c r="U120" s="39"/>
      <c r="V120" s="39"/>
      <c r="W120" s="39"/>
      <c r="X120" s="39"/>
      <c r="Y120" s="39"/>
      <c r="Z120" s="39"/>
      <c r="AA120" s="39"/>
      <c r="AB120" s="39"/>
    </row>
    <row r="121" spans="1:28" hidden="1">
      <c r="A121" s="139"/>
      <c r="B121" s="139"/>
      <c r="C121" s="139" t="s">
        <v>974</v>
      </c>
      <c r="D121" s="139"/>
      <c r="E121" s="139"/>
      <c r="F121" s="139"/>
      <c r="G121" s="139"/>
      <c r="H121" s="139"/>
      <c r="I121" s="139"/>
      <c r="J121" s="139"/>
      <c r="K121" s="139"/>
      <c r="L121" s="139"/>
      <c r="M121" s="139"/>
      <c r="N121" s="139"/>
      <c r="O121" s="139"/>
      <c r="P121" s="139"/>
      <c r="Q121" s="139"/>
      <c r="R121" s="139"/>
      <c r="S121" s="139"/>
      <c r="T121" s="139" t="s">
        <v>975</v>
      </c>
      <c r="U121" s="39"/>
      <c r="V121" s="39"/>
      <c r="W121" s="39"/>
      <c r="X121" s="39"/>
      <c r="Y121" s="39"/>
      <c r="Z121" s="39"/>
      <c r="AA121" s="39"/>
      <c r="AB121" s="39"/>
    </row>
    <row r="122" spans="1:28" hidden="1">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row>
    <row r="123" spans="1:28" hidden="1">
      <c r="A123" s="139"/>
      <c r="B123" s="139"/>
      <c r="C123" s="139" t="s">
        <v>571</v>
      </c>
      <c r="D123" s="139"/>
      <c r="E123" s="139"/>
      <c r="F123" s="139"/>
      <c r="G123" s="139"/>
      <c r="H123" s="139"/>
      <c r="I123" s="139"/>
      <c r="J123" s="139"/>
      <c r="K123" s="139"/>
      <c r="L123" s="139"/>
      <c r="M123" s="139"/>
      <c r="N123" s="139"/>
      <c r="O123" s="139"/>
      <c r="P123" s="139"/>
      <c r="Q123" s="139"/>
      <c r="R123" s="139"/>
      <c r="S123" s="139"/>
      <c r="T123" s="139"/>
      <c r="U123" s="39"/>
      <c r="V123" s="39"/>
      <c r="W123" s="39"/>
      <c r="X123" s="39"/>
      <c r="Y123" s="39"/>
      <c r="Z123" s="39"/>
      <c r="AA123" s="39"/>
      <c r="AB123" s="39"/>
    </row>
    <row r="124" spans="1:28" hidden="1">
      <c r="A124" s="139"/>
      <c r="B124" s="139"/>
      <c r="C124" s="139"/>
      <c r="D124" s="139"/>
      <c r="E124" s="139"/>
      <c r="F124" s="139"/>
      <c r="G124" s="139"/>
      <c r="H124" s="139"/>
      <c r="I124" s="139"/>
      <c r="J124" s="139"/>
      <c r="K124" s="139"/>
      <c r="L124" s="139"/>
      <c r="M124" s="139"/>
      <c r="N124" s="139"/>
      <c r="O124" s="139"/>
      <c r="P124" s="139"/>
      <c r="Q124" s="139"/>
      <c r="R124" s="139"/>
      <c r="S124" s="139"/>
      <c r="T124" s="139"/>
      <c r="U124" s="39"/>
      <c r="V124" s="39"/>
      <c r="W124" s="39"/>
      <c r="X124" s="39"/>
      <c r="Y124" s="39"/>
      <c r="Z124" s="39"/>
      <c r="AA124" s="39"/>
      <c r="AB124" s="39"/>
    </row>
    <row r="125" spans="1:28" hidden="1">
      <c r="A125" s="139"/>
      <c r="B125" s="139"/>
      <c r="C125" s="139"/>
      <c r="D125" s="139"/>
      <c r="E125" s="139"/>
      <c r="F125" s="139"/>
      <c r="G125" s="131" t="s">
        <v>502</v>
      </c>
      <c r="H125" s="131" t="s">
        <v>503</v>
      </c>
      <c r="I125" s="131" t="s">
        <v>504</v>
      </c>
      <c r="J125" s="131" t="s">
        <v>505</v>
      </c>
      <c r="K125" s="131" t="s">
        <v>506</v>
      </c>
      <c r="L125" s="131" t="s">
        <v>507</v>
      </c>
      <c r="M125" s="131" t="s">
        <v>508</v>
      </c>
      <c r="N125" s="131" t="s">
        <v>509</v>
      </c>
      <c r="O125" s="131" t="s">
        <v>510</v>
      </c>
      <c r="P125" s="131" t="s">
        <v>511</v>
      </c>
      <c r="Q125" s="131" t="s">
        <v>512</v>
      </c>
      <c r="R125" s="131" t="s">
        <v>513</v>
      </c>
      <c r="S125" s="139"/>
      <c r="T125" s="139"/>
      <c r="U125" s="39"/>
      <c r="V125" s="39"/>
      <c r="W125" s="39"/>
      <c r="X125" s="39"/>
      <c r="Y125" s="39"/>
      <c r="Z125" s="39"/>
      <c r="AA125" s="39"/>
      <c r="AB125" s="39"/>
    </row>
    <row r="126" spans="1:28" hidden="1">
      <c r="A126" s="139"/>
      <c r="B126" s="139"/>
      <c r="C126" s="139" t="s">
        <v>972</v>
      </c>
      <c r="D126" s="139" t="s">
        <v>976</v>
      </c>
      <c r="E126" s="139" t="s">
        <v>976</v>
      </c>
      <c r="F126" s="139" t="s">
        <v>976</v>
      </c>
      <c r="G126" s="139"/>
      <c r="H126" s="139"/>
      <c r="I126" s="139"/>
      <c r="J126" s="139"/>
      <c r="K126" s="139"/>
      <c r="L126" s="139"/>
      <c r="M126" s="139"/>
      <c r="N126" s="139"/>
      <c r="O126" s="139"/>
      <c r="P126" s="139"/>
      <c r="Q126" s="139"/>
      <c r="R126" s="139"/>
      <c r="S126" s="139" t="s">
        <v>971</v>
      </c>
      <c r="T126" s="139" t="s">
        <v>973</v>
      </c>
      <c r="U126" s="39"/>
      <c r="V126" s="39"/>
      <c r="W126" s="39"/>
      <c r="X126" s="39"/>
      <c r="Y126" s="39"/>
      <c r="Z126" s="39"/>
      <c r="AA126" s="39"/>
      <c r="AB126" s="39"/>
    </row>
    <row r="127" spans="1:28" hidden="1">
      <c r="A127" s="139"/>
      <c r="B127" s="139"/>
      <c r="C127" s="139" t="s">
        <v>971</v>
      </c>
      <c r="D127" s="39"/>
      <c r="E127" s="39"/>
      <c r="F127" s="39"/>
      <c r="G127" s="39"/>
      <c r="H127" s="39"/>
      <c r="I127" s="39"/>
      <c r="J127" s="39"/>
      <c r="K127" s="39"/>
      <c r="L127" s="39"/>
      <c r="M127" s="39"/>
      <c r="N127" s="39"/>
      <c r="O127" s="39"/>
      <c r="P127" s="39"/>
      <c r="Q127" s="39"/>
      <c r="R127" s="39"/>
      <c r="S127" s="39"/>
      <c r="T127" s="139"/>
      <c r="U127" s="39"/>
      <c r="V127" s="39"/>
      <c r="W127" s="39"/>
      <c r="X127" s="39"/>
      <c r="Y127" s="39"/>
      <c r="Z127" s="39"/>
      <c r="AA127" s="39"/>
      <c r="AB127" s="39"/>
    </row>
    <row r="128" spans="1:28">
      <c r="A128" s="131" t="s">
        <v>791</v>
      </c>
      <c r="B128" s="131"/>
      <c r="C128" s="139"/>
      <c r="D128" s="92">
        <v>16</v>
      </c>
      <c r="E128" s="95" t="s">
        <v>1139</v>
      </c>
      <c r="F128" s="95" t="s">
        <v>1142</v>
      </c>
      <c r="G128" s="121">
        <f>G88+G89+G90+G93+G94+G98+G99+G100+G104+G105+G106+G107+G108+G109+G110</f>
        <v>0</v>
      </c>
      <c r="H128" s="121">
        <f t="shared" ref="H128:R128" si="18">H88+H89+H90+H93+H94+H98+H99+H100+H104+H105+H106+H107+H108+H109+H110</f>
        <v>0</v>
      </c>
      <c r="I128" s="121">
        <f t="shared" si="18"/>
        <v>0</v>
      </c>
      <c r="J128" s="121">
        <f t="shared" si="18"/>
        <v>0</v>
      </c>
      <c r="K128" s="121">
        <f t="shared" si="18"/>
        <v>0</v>
      </c>
      <c r="L128" s="121">
        <f t="shared" si="18"/>
        <v>0</v>
      </c>
      <c r="M128" s="121">
        <f t="shared" si="18"/>
        <v>0</v>
      </c>
      <c r="N128" s="121">
        <f t="shared" si="18"/>
        <v>0</v>
      </c>
      <c r="O128" s="121">
        <f t="shared" si="18"/>
        <v>0</v>
      </c>
      <c r="P128" s="121">
        <f t="shared" si="18"/>
        <v>0</v>
      </c>
      <c r="Q128" s="121">
        <f t="shared" si="18"/>
        <v>0</v>
      </c>
      <c r="R128" s="121">
        <f t="shared" si="18"/>
        <v>0</v>
      </c>
      <c r="S128" s="39"/>
      <c r="T128" s="139"/>
      <c r="U128" s="39"/>
      <c r="V128" s="39"/>
      <c r="W128" s="39"/>
      <c r="X128" s="39"/>
      <c r="Y128" s="39"/>
      <c r="Z128" s="39"/>
      <c r="AA128" s="39"/>
      <c r="AB128" s="39"/>
    </row>
    <row r="129" spans="1:28">
      <c r="A129" s="131" t="s">
        <v>24</v>
      </c>
      <c r="B129" s="131"/>
      <c r="C129" s="139"/>
      <c r="D129" s="92">
        <v>17</v>
      </c>
      <c r="E129" s="95" t="s">
        <v>1140</v>
      </c>
      <c r="F129" s="95" t="s">
        <v>1143</v>
      </c>
      <c r="G129" s="17">
        <f>G128-G74</f>
        <v>0</v>
      </c>
      <c r="H129" s="17">
        <f t="shared" ref="H129:R129" si="19">H128-H74</f>
        <v>0</v>
      </c>
      <c r="I129" s="17">
        <f t="shared" si="19"/>
        <v>0</v>
      </c>
      <c r="J129" s="17">
        <f t="shared" si="19"/>
        <v>0</v>
      </c>
      <c r="K129" s="17">
        <f t="shared" si="19"/>
        <v>0</v>
      </c>
      <c r="L129" s="17">
        <f t="shared" si="19"/>
        <v>0</v>
      </c>
      <c r="M129" s="17">
        <f t="shared" si="19"/>
        <v>0</v>
      </c>
      <c r="N129" s="17">
        <f t="shared" si="19"/>
        <v>0</v>
      </c>
      <c r="O129" s="17">
        <f t="shared" si="19"/>
        <v>0</v>
      </c>
      <c r="P129" s="17">
        <f t="shared" si="19"/>
        <v>0</v>
      </c>
      <c r="Q129" s="17">
        <f t="shared" si="19"/>
        <v>0</v>
      </c>
      <c r="R129" s="17">
        <f t="shared" si="19"/>
        <v>0</v>
      </c>
      <c r="S129" s="39"/>
      <c r="T129" s="139"/>
      <c r="U129" s="39"/>
      <c r="V129" s="39"/>
      <c r="W129" s="39"/>
      <c r="X129" s="39"/>
      <c r="Y129" s="39"/>
      <c r="Z129" s="39"/>
      <c r="AA129" s="39"/>
      <c r="AB129" s="39"/>
    </row>
    <row r="130" spans="1:28" ht="30">
      <c r="A130" s="131" t="s">
        <v>25</v>
      </c>
      <c r="B130" s="131"/>
      <c r="C130" s="139"/>
      <c r="D130" s="92">
        <v>18</v>
      </c>
      <c r="E130" s="95" t="s">
        <v>1141</v>
      </c>
      <c r="F130" s="95" t="s">
        <v>1165</v>
      </c>
      <c r="G130" s="122">
        <f t="shared" ref="G130:R130" si="20">ROUND((IF(G74=0,0,G129/G74)),4)</f>
        <v>0</v>
      </c>
      <c r="H130" s="122">
        <f t="shared" si="20"/>
        <v>0</v>
      </c>
      <c r="I130" s="122">
        <f t="shared" si="20"/>
        <v>0</v>
      </c>
      <c r="J130" s="122">
        <f t="shared" si="20"/>
        <v>0</v>
      </c>
      <c r="K130" s="122">
        <f t="shared" si="20"/>
        <v>0</v>
      </c>
      <c r="L130" s="122">
        <f t="shared" si="20"/>
        <v>0</v>
      </c>
      <c r="M130" s="122">
        <f t="shared" si="20"/>
        <v>0</v>
      </c>
      <c r="N130" s="122">
        <f t="shared" si="20"/>
        <v>0</v>
      </c>
      <c r="O130" s="122">
        <f t="shared" si="20"/>
        <v>0</v>
      </c>
      <c r="P130" s="122">
        <f t="shared" si="20"/>
        <v>0</v>
      </c>
      <c r="Q130" s="122">
        <f t="shared" si="20"/>
        <v>0</v>
      </c>
      <c r="R130" s="122">
        <f t="shared" si="20"/>
        <v>0</v>
      </c>
      <c r="S130" s="39"/>
      <c r="T130" s="139"/>
      <c r="U130" s="39"/>
      <c r="V130" s="39"/>
      <c r="W130" s="39"/>
      <c r="X130" s="39"/>
      <c r="Y130" s="39"/>
      <c r="Z130" s="39"/>
      <c r="AA130" s="39"/>
      <c r="AB130" s="39"/>
    </row>
    <row r="131" spans="1:28">
      <c r="A131" s="131" t="s">
        <v>26</v>
      </c>
      <c r="B131" s="131"/>
      <c r="C131" s="139"/>
      <c r="D131" s="92">
        <v>19</v>
      </c>
      <c r="E131" s="95" t="s">
        <v>1144</v>
      </c>
      <c r="F131" s="95" t="s">
        <v>1166</v>
      </c>
      <c r="G131" s="121">
        <f>G129</f>
        <v>0</v>
      </c>
      <c r="H131" s="121">
        <f>G131+H129</f>
        <v>0</v>
      </c>
      <c r="I131" s="121">
        <f t="shared" ref="I131:Q131" si="21">H131+I129</f>
        <v>0</v>
      </c>
      <c r="J131" s="121">
        <f>I131</f>
        <v>0</v>
      </c>
      <c r="K131" s="121">
        <f t="shared" si="21"/>
        <v>0</v>
      </c>
      <c r="L131" s="121">
        <f t="shared" si="21"/>
        <v>0</v>
      </c>
      <c r="M131" s="121">
        <f t="shared" si="21"/>
        <v>0</v>
      </c>
      <c r="N131" s="121">
        <f t="shared" si="21"/>
        <v>0</v>
      </c>
      <c r="O131" s="121">
        <f t="shared" si="21"/>
        <v>0</v>
      </c>
      <c r="P131" s="121">
        <f t="shared" si="21"/>
        <v>0</v>
      </c>
      <c r="Q131" s="121">
        <f t="shared" si="21"/>
        <v>0</v>
      </c>
      <c r="R131" s="17">
        <f>Q131</f>
        <v>0</v>
      </c>
      <c r="S131" s="39"/>
      <c r="T131" s="139"/>
      <c r="U131" s="39"/>
      <c r="V131" s="39"/>
      <c r="W131" s="39"/>
      <c r="X131" s="39"/>
      <c r="Y131" s="39"/>
      <c r="Z131" s="39"/>
      <c r="AA131" s="39"/>
      <c r="AB131" s="39"/>
    </row>
    <row r="132" spans="1:28" ht="45">
      <c r="A132" s="131" t="s">
        <v>27</v>
      </c>
      <c r="B132" s="131"/>
      <c r="C132" s="139"/>
      <c r="D132" s="92">
        <v>20</v>
      </c>
      <c r="E132" s="95" t="s">
        <v>1145</v>
      </c>
      <c r="F132" s="95" t="s">
        <v>537</v>
      </c>
      <c r="G132" s="122">
        <f t="shared" ref="G132:R132" si="22">ROUND((IF(G75=0,0,G131/G75)),4)</f>
        <v>0</v>
      </c>
      <c r="H132" s="122">
        <f t="shared" si="22"/>
        <v>0</v>
      </c>
      <c r="I132" s="122">
        <f t="shared" si="22"/>
        <v>0</v>
      </c>
      <c r="J132" s="122">
        <f t="shared" si="22"/>
        <v>0</v>
      </c>
      <c r="K132" s="122">
        <f t="shared" si="22"/>
        <v>0</v>
      </c>
      <c r="L132" s="122">
        <f t="shared" si="22"/>
        <v>0</v>
      </c>
      <c r="M132" s="122">
        <f t="shared" si="22"/>
        <v>0</v>
      </c>
      <c r="N132" s="122">
        <f t="shared" si="22"/>
        <v>0</v>
      </c>
      <c r="O132" s="122">
        <f t="shared" si="22"/>
        <v>0</v>
      </c>
      <c r="P132" s="122">
        <f t="shared" si="22"/>
        <v>0</v>
      </c>
      <c r="Q132" s="122">
        <f t="shared" si="22"/>
        <v>0</v>
      </c>
      <c r="R132" s="122">
        <f t="shared" si="22"/>
        <v>0</v>
      </c>
      <c r="S132" s="39"/>
      <c r="T132" s="139"/>
      <c r="U132" s="39"/>
      <c r="V132" s="39"/>
      <c r="W132" s="39"/>
      <c r="X132" s="39"/>
      <c r="Y132" s="39"/>
      <c r="Z132" s="39"/>
      <c r="AA132" s="39"/>
      <c r="AB132" s="39"/>
    </row>
    <row r="133" spans="1:28">
      <c r="A133" s="139"/>
      <c r="B133" s="139"/>
      <c r="C133" s="139"/>
      <c r="D133" s="152" t="s">
        <v>261</v>
      </c>
      <c r="E133" s="195"/>
      <c r="F133" s="195"/>
      <c r="G133" s="195"/>
      <c r="H133" s="195"/>
      <c r="I133" s="195"/>
      <c r="J133" s="195"/>
      <c r="K133" s="195"/>
      <c r="L133" s="195"/>
      <c r="M133" s="195"/>
      <c r="N133" s="195"/>
      <c r="O133" s="195"/>
      <c r="P133" s="195"/>
      <c r="Q133" s="195"/>
      <c r="R133" s="153"/>
      <c r="S133" s="39"/>
      <c r="T133" s="139"/>
      <c r="U133" s="39"/>
      <c r="V133" s="39"/>
      <c r="W133" s="39"/>
      <c r="X133" s="39"/>
      <c r="Y133" s="39"/>
      <c r="Z133" s="39"/>
      <c r="AA133" s="39"/>
      <c r="AB133" s="39"/>
    </row>
    <row r="134" spans="1:28">
      <c r="A134" s="139"/>
      <c r="B134" s="139"/>
      <c r="C134" s="139" t="s">
        <v>971</v>
      </c>
      <c r="D134" s="39"/>
      <c r="E134" s="39"/>
      <c r="F134" s="39"/>
      <c r="G134" s="39"/>
      <c r="H134" s="39"/>
      <c r="I134" s="39"/>
      <c r="J134" s="39"/>
      <c r="K134" s="39"/>
      <c r="L134" s="39"/>
      <c r="M134" s="39"/>
      <c r="N134" s="39"/>
      <c r="O134" s="39"/>
      <c r="P134" s="39"/>
      <c r="Q134" s="39"/>
      <c r="R134" s="39"/>
      <c r="S134" s="39"/>
      <c r="T134" s="139"/>
      <c r="U134" s="39"/>
      <c r="V134" s="39"/>
      <c r="W134" s="39"/>
      <c r="X134" s="39"/>
      <c r="Y134" s="39"/>
      <c r="Z134" s="39"/>
      <c r="AA134" s="39"/>
      <c r="AB134" s="39"/>
    </row>
    <row r="135" spans="1:28">
      <c r="A135" s="139"/>
      <c r="B135" s="139"/>
      <c r="C135" s="139" t="s">
        <v>974</v>
      </c>
      <c r="D135" s="139"/>
      <c r="E135" s="139"/>
      <c r="F135" s="139"/>
      <c r="G135" s="139"/>
      <c r="H135" s="139"/>
      <c r="I135" s="139"/>
      <c r="J135" s="139"/>
      <c r="K135" s="139"/>
      <c r="L135" s="139"/>
      <c r="M135" s="139"/>
      <c r="N135" s="139"/>
      <c r="O135" s="139"/>
      <c r="P135" s="139"/>
      <c r="Q135" s="139"/>
      <c r="R135" s="139"/>
      <c r="S135" s="139"/>
      <c r="T135" s="139" t="s">
        <v>975</v>
      </c>
      <c r="U135" s="39"/>
      <c r="V135" s="39"/>
      <c r="W135" s="39"/>
      <c r="X135" s="39"/>
      <c r="Y135" s="39"/>
      <c r="Z135" s="39"/>
      <c r="AA135" s="39"/>
      <c r="AB135" s="39"/>
    </row>
    <row r="136" spans="1:28">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row>
    <row r="137" spans="1:28">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row>
    <row r="138" spans="1:2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row>
    <row r="139" spans="1:28">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row>
    <row r="140" spans="1:28">
      <c r="A140" s="39"/>
      <c r="B140" s="39"/>
      <c r="C140" s="39"/>
      <c r="D140" s="39"/>
      <c r="E140" s="39"/>
      <c r="F140" s="39"/>
      <c r="G140" s="39"/>
      <c r="H140" s="39"/>
      <c r="I140" s="39"/>
      <c r="J140" s="39"/>
      <c r="K140" s="39"/>
      <c r="L140" s="39"/>
      <c r="M140" s="39"/>
      <c r="N140" s="39"/>
      <c r="O140" s="39"/>
      <c r="P140" s="39"/>
      <c r="Q140" s="39"/>
      <c r="R140" s="39"/>
    </row>
    <row r="141" spans="1:28">
      <c r="A141" s="39"/>
      <c r="B141" s="39"/>
      <c r="C141" s="39"/>
      <c r="D141" s="39"/>
      <c r="E141" s="39"/>
      <c r="F141" s="39"/>
      <c r="G141" s="39"/>
      <c r="H141" s="39"/>
      <c r="I141" s="39"/>
      <c r="J141" s="39"/>
      <c r="K141" s="39"/>
      <c r="L141" s="39"/>
      <c r="M141" s="39"/>
      <c r="N141" s="39"/>
      <c r="O141" s="39"/>
      <c r="P141" s="39"/>
      <c r="Q141" s="39"/>
      <c r="R141" s="39"/>
    </row>
  </sheetData>
  <sheetProtection password="A44A" sheet="1" objects="1" scenarios="1"/>
  <mergeCells count="43">
    <mergeCell ref="D133:R133"/>
    <mergeCell ref="F8:P8"/>
    <mergeCell ref="E108:F108"/>
    <mergeCell ref="D40:D44"/>
    <mergeCell ref="E40:F40"/>
    <mergeCell ref="D45:D47"/>
    <mergeCell ref="E45:F45"/>
    <mergeCell ref="E48:F48"/>
    <mergeCell ref="D90:D92"/>
    <mergeCell ref="D94:D97"/>
    <mergeCell ref="F85:P85"/>
    <mergeCell ref="E49:F49"/>
    <mergeCell ref="E50:F50"/>
    <mergeCell ref="E51:F51"/>
    <mergeCell ref="E52:F52"/>
    <mergeCell ref="E53:F53"/>
    <mergeCell ref="E54:F54"/>
    <mergeCell ref="D100:D103"/>
    <mergeCell ref="D13:D17"/>
    <mergeCell ref="E110:F110"/>
    <mergeCell ref="E109:F109"/>
    <mergeCell ref="E107:F107"/>
    <mergeCell ref="E90:F90"/>
    <mergeCell ref="E89:F89"/>
    <mergeCell ref="E88:F88"/>
    <mergeCell ref="E86:F86"/>
    <mergeCell ref="D18:D22"/>
    <mergeCell ref="D1:Q1"/>
    <mergeCell ref="E106:F106"/>
    <mergeCell ref="E105:F105"/>
    <mergeCell ref="E104:F104"/>
    <mergeCell ref="E94:F94"/>
    <mergeCell ref="E93:F93"/>
    <mergeCell ref="E100:F100"/>
    <mergeCell ref="E99:F99"/>
    <mergeCell ref="E98:F98"/>
    <mergeCell ref="Q85:R85"/>
    <mergeCell ref="Q8:R8"/>
    <mergeCell ref="E18:F18"/>
    <mergeCell ref="E13:F13"/>
    <mergeCell ref="E12:F12"/>
    <mergeCell ref="E11:F11"/>
    <mergeCell ref="D9:F9"/>
  </mergeCells>
  <phoneticPr fontId="2" type="noConversion"/>
  <dataValidations count="1">
    <dataValidation type="decimal" allowBlank="1" showInputMessage="1" showErrorMessage="1" errorTitle="Input Error" error="Please enter a numeric value between 0 and 99999999999999999" sqref="G128:R132 G63:R63 G88:R110 G74:R75 G119:R119 G31:R31 G11:R22 G40:R54">
      <formula1>0</formula1>
      <formula2>99999999999999900</formula2>
    </dataValidation>
  </dataValidations>
  <hyperlinks>
    <hyperlink ref="G3" location="Navigation!A1" display="Back To Navigation"/>
  </hyperlinks>
  <pageMargins left="0.75" right="0.75" top="1" bottom="1" header="0.5" footer="0.5"/>
  <pageSetup orientation="portrait" horizontalDpi="200" verticalDpi="2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2"/>
  <dimension ref="B1:M171"/>
  <sheetViews>
    <sheetView windowProtection="1" topLeftCell="C1" workbookViewId="0">
      <selection activeCell="D25" sqref="D25"/>
    </sheetView>
  </sheetViews>
  <sheetFormatPr defaultRowHeight="15"/>
  <cols>
    <col min="1" max="1" style="1" width="9.140625" collapsed="true"/>
    <col min="2" max="2" bestFit="true" customWidth="true" style="1" width="25.85546875" collapsed="true"/>
    <col min="3" max="3" customWidth="true" style="1" width="22.42578125" collapsed="true"/>
    <col min="4" max="4" customWidth="true" style="1" width="17.140625" collapsed="true"/>
    <col min="5" max="6" style="1" width="9.140625" collapsed="true"/>
    <col min="7" max="7" bestFit="true" customWidth="true" style="1" width="10.7109375" collapsed="true"/>
    <col min="8" max="8" style="1" width="9.140625" collapsed="true"/>
    <col min="9" max="9" customWidth="true" style="1" width="8.85546875" collapsed="true"/>
    <col min="10" max="10" customWidth="true" hidden="true" style="1" width="9.140625" collapsed="true"/>
    <col min="11" max="11" customWidth="true" hidden="true" style="1" width="8.7109375" collapsed="true"/>
    <col min="12" max="12" customWidth="true" hidden="true" style="1" width="9.42578125" collapsed="true"/>
    <col min="13" max="13" customWidth="true" hidden="true" style="1" width="16.42578125" collapsed="true"/>
    <col min="14" max="15" style="1" width="9.140625" collapsed="true"/>
    <col min="16" max="16" customWidth="true" style="1" width="24.5703125" collapsed="true"/>
    <col min="17" max="17" bestFit="true" customWidth="true" style="1" width="11.0" collapsed="true"/>
    <col min="18" max="16384" style="1" width="9.140625" collapsed="true"/>
  </cols>
  <sheetData>
    <row r="1" spans="2:13">
      <c r="J1" s="1" t="s">
        <v>749</v>
      </c>
      <c r="K1" s="1" t="s">
        <v>750</v>
      </c>
      <c r="L1" s="1" t="s">
        <v>797</v>
      </c>
      <c r="M1" s="1">
        <v>1</v>
      </c>
    </row>
    <row r="2" spans="2:13">
      <c r="J2" s="1" t="s">
        <v>751</v>
      </c>
      <c r="K2" s="1" t="s">
        <v>752</v>
      </c>
      <c r="L2" s="1" t="s">
        <v>798</v>
      </c>
      <c r="M2" s="1">
        <v>1000</v>
      </c>
    </row>
    <row r="3" spans="2:13">
      <c r="J3" s="1" t="s">
        <v>753</v>
      </c>
      <c r="K3" s="1" t="s">
        <v>754</v>
      </c>
      <c r="L3" s="1" t="s">
        <v>964</v>
      </c>
      <c r="M3" s="1">
        <v>100000</v>
      </c>
    </row>
    <row r="4" spans="2:13">
      <c r="J4" s="1" t="s">
        <v>755</v>
      </c>
      <c r="K4" s="1" t="s">
        <v>756</v>
      </c>
      <c r="L4" s="1" t="s">
        <v>799</v>
      </c>
      <c r="M4" s="1">
        <v>1000000</v>
      </c>
    </row>
    <row r="5" spans="2:13">
      <c r="J5" s="1" t="s">
        <v>757</v>
      </c>
      <c r="K5" s="1" t="s">
        <v>758</v>
      </c>
      <c r="L5" s="1" t="s">
        <v>843</v>
      </c>
      <c r="M5" s="1">
        <v>10000000</v>
      </c>
    </row>
    <row r="6" spans="2:13">
      <c r="B6" s="6"/>
      <c r="C6" s="2" t="s">
        <v>807</v>
      </c>
      <c r="D6" s="2" t="s">
        <v>909</v>
      </c>
      <c r="J6" s="1" t="s">
        <v>812</v>
      </c>
      <c r="K6" s="1" t="s">
        <v>813</v>
      </c>
      <c r="L6" s="1" t="s">
        <v>800</v>
      </c>
      <c r="M6" s="1">
        <v>1000000000</v>
      </c>
    </row>
    <row r="7" spans="2:13">
      <c r="B7" s="6"/>
      <c r="C7" s="2" t="s">
        <v>808</v>
      </c>
      <c r="D7" s="2" t="s">
        <v>964</v>
      </c>
      <c r="J7" s="1" t="s">
        <v>814</v>
      </c>
      <c r="K7" s="1" t="s">
        <v>815</v>
      </c>
    </row>
    <row r="8" spans="2:13">
      <c r="B8" s="7" t="s">
        <v>809</v>
      </c>
      <c r="C8" s="2" t="s">
        <v>793</v>
      </c>
      <c r="D8" s="9" t="str">
        <f>StartUp!G8</f>
        <v>01-Mar-2015</v>
      </c>
      <c r="G8" s="8" t="s">
        <v>1180</v>
      </c>
      <c r="J8" s="1" t="s">
        <v>816</v>
      </c>
      <c r="K8" s="1" t="s">
        <v>817</v>
      </c>
    </row>
    <row r="9" spans="2:13">
      <c r="B9" s="7"/>
      <c r="C9" s="2" t="s">
        <v>794</v>
      </c>
      <c r="D9" s="9" t="str">
        <f>StartUp!G9</f>
        <v>31-Mar-2015</v>
      </c>
      <c r="G9" s="8" t="s">
        <v>1181</v>
      </c>
      <c r="J9" s="1" t="s">
        <v>818</v>
      </c>
      <c r="K9" s="1" t="s">
        <v>819</v>
      </c>
    </row>
    <row r="10" spans="2:13">
      <c r="B10" s="7" t="s">
        <v>810</v>
      </c>
      <c r="C10" s="2" t="s">
        <v>793</v>
      </c>
      <c r="D10" s="8"/>
      <c r="J10" s="1" t="s">
        <v>820</v>
      </c>
      <c r="K10" s="1" t="s">
        <v>821</v>
      </c>
    </row>
    <row r="11" spans="2:13">
      <c r="B11" s="7"/>
      <c r="C11" s="2" t="s">
        <v>794</v>
      </c>
      <c r="D11" s="8"/>
      <c r="J11" s="1" t="s">
        <v>822</v>
      </c>
      <c r="K11" s="1" t="s">
        <v>823</v>
      </c>
    </row>
    <row r="12" spans="2:13">
      <c r="B12" s="6"/>
      <c r="C12" s="3" t="s">
        <v>811</v>
      </c>
      <c r="D12" s="4" t="str">
        <f>D16</f>
        <v>268</v>
      </c>
      <c r="J12" s="1" t="s">
        <v>824</v>
      </c>
      <c r="K12" s="1" t="s">
        <v>825</v>
      </c>
    </row>
    <row r="13" spans="2:13">
      <c r="B13" s="6"/>
      <c r="C13" s="2" t="s">
        <v>960</v>
      </c>
      <c r="D13" s="2"/>
      <c r="J13" s="1" t="s">
        <v>826</v>
      </c>
      <c r="K13" s="1" t="s">
        <v>827</v>
      </c>
    </row>
    <row r="14" spans="2:13">
      <c r="B14" s="2" t="s">
        <v>963</v>
      </c>
      <c r="C14" s="2" t="s">
        <v>793</v>
      </c>
      <c r="D14" s="8"/>
      <c r="J14" s="1" t="s">
        <v>828</v>
      </c>
      <c r="K14" s="1" t="s">
        <v>829</v>
      </c>
    </row>
    <row r="15" spans="2:13">
      <c r="B15" s="2"/>
      <c r="C15" s="2" t="s">
        <v>794</v>
      </c>
      <c r="D15" s="8"/>
      <c r="J15" s="1" t="s">
        <v>830</v>
      </c>
      <c r="K15" s="1" t="s">
        <v>831</v>
      </c>
    </row>
    <row r="16" spans="2:13">
      <c r="B16" s="2" t="s">
        <v>965</v>
      </c>
      <c r="C16" s="2"/>
      <c r="D16" s="8" t="s">
        <v>1177</v>
      </c>
      <c r="J16" s="1" t="s">
        <v>832</v>
      </c>
      <c r="K16" s="1" t="s">
        <v>833</v>
      </c>
    </row>
    <row r="17" spans="2:11">
      <c r="B17" s="2" t="s">
        <v>966</v>
      </c>
      <c r="C17" s="2"/>
      <c r="D17" s="2" t="s">
        <v>1178</v>
      </c>
      <c r="J17" s="1" t="s">
        <v>834</v>
      </c>
      <c r="K17" s="1" t="s">
        <v>835</v>
      </c>
    </row>
    <row r="18" spans="2:11">
      <c r="B18" s="2" t="s">
        <v>967</v>
      </c>
      <c r="C18" s="2"/>
      <c r="D18" s="2" t="s">
        <v>1179</v>
      </c>
      <c r="J18" s="1" t="s">
        <v>836</v>
      </c>
      <c r="K18" s="1" t="s">
        <v>837</v>
      </c>
    </row>
    <row r="19" spans="2:11">
      <c r="B19" s="2" t="s">
        <v>968</v>
      </c>
      <c r="C19" s="2"/>
      <c r="D19" s="2">
        <v>0</v>
      </c>
      <c r="J19" s="1" t="s">
        <v>838</v>
      </c>
      <c r="K19" s="1" t="s">
        <v>839</v>
      </c>
    </row>
    <row r="20" spans="2:11">
      <c r="B20" s="2" t="s">
        <v>969</v>
      </c>
      <c r="C20" s="2"/>
      <c r="D20" s="2">
        <v>2010</v>
      </c>
      <c r="J20" s="1" t="s">
        <v>840</v>
      </c>
      <c r="K20" s="1" t="s">
        <v>841</v>
      </c>
    </row>
    <row r="21" spans="2:11">
      <c r="B21" s="2" t="s">
        <v>970</v>
      </c>
      <c r="C21" s="2"/>
      <c r="D21" s="2">
        <v>0</v>
      </c>
      <c r="J21" s="1" t="s">
        <v>842</v>
      </c>
      <c r="K21" s="1" t="s">
        <v>844</v>
      </c>
    </row>
    <row r="22" spans="2:11">
      <c r="B22" s="2" t="s">
        <v>580</v>
      </c>
      <c r="C22" s="2"/>
      <c r="D22" s="2" t="s">
        <v>1182</v>
      </c>
      <c r="J22" s="1" t="s">
        <v>845</v>
      </c>
      <c r="K22" s="1" t="s">
        <v>846</v>
      </c>
    </row>
    <row r="23" spans="2:11">
      <c r="D23" s="1">
        <v>2</v>
      </c>
      <c r="J23" s="1" t="s">
        <v>847</v>
      </c>
      <c r="K23" s="1" t="s">
        <v>848</v>
      </c>
    </row>
    <row r="24" spans="2:11">
      <c r="J24" s="1" t="s">
        <v>849</v>
      </c>
      <c r="K24" s="1" t="s">
        <v>850</v>
      </c>
    </row>
    <row r="25" spans="2:11">
      <c r="D25" s="1" t="s">
        <v>1183</v>
      </c>
      <c r="J25" s="1" t="s">
        <v>851</v>
      </c>
      <c r="K25" s="1" t="s">
        <v>852</v>
      </c>
    </row>
    <row r="26" spans="2:11">
      <c r="J26" s="1" t="s">
        <v>853</v>
      </c>
      <c r="K26" s="1" t="s">
        <v>854</v>
      </c>
    </row>
    <row r="27" spans="2:11">
      <c r="J27" s="1" t="s">
        <v>855</v>
      </c>
      <c r="K27" s="1" t="s">
        <v>860</v>
      </c>
    </row>
    <row r="28" spans="2:11">
      <c r="J28" s="1" t="s">
        <v>861</v>
      </c>
      <c r="K28" s="1" t="s">
        <v>862</v>
      </c>
    </row>
    <row r="29" spans="2:11">
      <c r="J29" s="1" t="s">
        <v>863</v>
      </c>
      <c r="K29" s="1" t="s">
        <v>864</v>
      </c>
    </row>
    <row r="30" spans="2:11">
      <c r="J30" s="1" t="s">
        <v>865</v>
      </c>
      <c r="K30" s="1" t="s">
        <v>866</v>
      </c>
    </row>
    <row r="31" spans="2:11">
      <c r="J31" s="1" t="s">
        <v>867</v>
      </c>
      <c r="K31" s="1" t="s">
        <v>868</v>
      </c>
    </row>
    <row r="32" spans="2:11">
      <c r="J32" s="1" t="s">
        <v>869</v>
      </c>
      <c r="K32" s="1" t="s">
        <v>870</v>
      </c>
    </row>
    <row r="33" spans="10:11">
      <c r="J33" s="1" t="s">
        <v>871</v>
      </c>
      <c r="K33" s="1" t="s">
        <v>872</v>
      </c>
    </row>
    <row r="34" spans="10:11">
      <c r="J34" s="1" t="s">
        <v>873</v>
      </c>
      <c r="K34" s="1" t="s">
        <v>874</v>
      </c>
    </row>
    <row r="35" spans="10:11">
      <c r="J35" s="1" t="s">
        <v>875</v>
      </c>
      <c r="K35" s="1" t="s">
        <v>876</v>
      </c>
    </row>
    <row r="36" spans="10:11">
      <c r="J36" s="1" t="s">
        <v>877</v>
      </c>
      <c r="K36" s="1" t="s">
        <v>878</v>
      </c>
    </row>
    <row r="37" spans="10:11">
      <c r="J37" s="1" t="s">
        <v>910</v>
      </c>
      <c r="K37" s="1" t="s">
        <v>911</v>
      </c>
    </row>
    <row r="38" spans="10:11">
      <c r="J38" s="1" t="s">
        <v>912</v>
      </c>
      <c r="K38" s="1" t="s">
        <v>913</v>
      </c>
    </row>
    <row r="39" spans="10:11">
      <c r="J39" s="1" t="s">
        <v>914</v>
      </c>
      <c r="K39" s="1" t="s">
        <v>915</v>
      </c>
    </row>
    <row r="40" spans="10:11">
      <c r="J40" s="1" t="s">
        <v>916</v>
      </c>
      <c r="K40" s="1" t="s">
        <v>917</v>
      </c>
    </row>
    <row r="41" spans="10:11">
      <c r="J41" s="1" t="s">
        <v>918</v>
      </c>
      <c r="K41" s="1" t="s">
        <v>922</v>
      </c>
    </row>
    <row r="42" spans="10:11">
      <c r="J42" s="1" t="s">
        <v>923</v>
      </c>
      <c r="K42" s="1" t="s">
        <v>924</v>
      </c>
    </row>
    <row r="43" spans="10:11">
      <c r="J43" s="1" t="s">
        <v>925</v>
      </c>
      <c r="K43" s="1" t="s">
        <v>926</v>
      </c>
    </row>
    <row r="44" spans="10:11">
      <c r="J44" s="1" t="s">
        <v>927</v>
      </c>
      <c r="K44" s="1" t="s">
        <v>928</v>
      </c>
    </row>
    <row r="45" spans="10:11">
      <c r="J45" s="1" t="s">
        <v>929</v>
      </c>
      <c r="K45" s="1" t="s">
        <v>930</v>
      </c>
    </row>
    <row r="46" spans="10:11">
      <c r="J46" s="1" t="s">
        <v>931</v>
      </c>
      <c r="K46" s="1" t="s">
        <v>932</v>
      </c>
    </row>
    <row r="47" spans="10:11">
      <c r="J47" s="1" t="s">
        <v>933</v>
      </c>
      <c r="K47" s="1" t="s">
        <v>934</v>
      </c>
    </row>
    <row r="48" spans="10:11">
      <c r="J48" s="1" t="s">
        <v>935</v>
      </c>
      <c r="K48" s="1" t="s">
        <v>936</v>
      </c>
    </row>
    <row r="49" spans="10:11">
      <c r="J49" s="1" t="s">
        <v>937</v>
      </c>
      <c r="K49" s="1" t="s">
        <v>938</v>
      </c>
    </row>
    <row r="50" spans="10:11">
      <c r="J50" s="1" t="s">
        <v>939</v>
      </c>
      <c r="K50" s="1" t="s">
        <v>940</v>
      </c>
    </row>
    <row r="51" spans="10:11">
      <c r="J51" s="1" t="s">
        <v>941</v>
      </c>
      <c r="K51" s="1" t="s">
        <v>942</v>
      </c>
    </row>
    <row r="52" spans="10:11">
      <c r="J52" s="1" t="s">
        <v>943</v>
      </c>
      <c r="K52" s="1" t="s">
        <v>944</v>
      </c>
    </row>
    <row r="53" spans="10:11">
      <c r="J53" s="1" t="s">
        <v>945</v>
      </c>
      <c r="K53" s="1" t="s">
        <v>946</v>
      </c>
    </row>
    <row r="54" spans="10:11">
      <c r="J54" s="1" t="s">
        <v>947</v>
      </c>
      <c r="K54" s="1" t="s">
        <v>948</v>
      </c>
    </row>
    <row r="55" spans="10:11">
      <c r="J55" s="1" t="s">
        <v>949</v>
      </c>
      <c r="K55" s="1" t="s">
        <v>950</v>
      </c>
    </row>
    <row r="56" spans="10:11">
      <c r="J56" s="1" t="s">
        <v>951</v>
      </c>
      <c r="K56" s="1" t="s">
        <v>952</v>
      </c>
    </row>
    <row r="57" spans="10:11">
      <c r="J57" s="1" t="s">
        <v>953</v>
      </c>
      <c r="K57" s="1" t="s">
        <v>954</v>
      </c>
    </row>
    <row r="58" spans="10:11">
      <c r="J58" s="1" t="s">
        <v>955</v>
      </c>
      <c r="K58" s="1" t="s">
        <v>956</v>
      </c>
    </row>
    <row r="59" spans="10:11">
      <c r="J59" s="1" t="s">
        <v>957</v>
      </c>
      <c r="K59" s="1" t="s">
        <v>958</v>
      </c>
    </row>
    <row r="60" spans="10:11">
      <c r="J60" s="1" t="s">
        <v>959</v>
      </c>
      <c r="K60" s="1" t="s">
        <v>801</v>
      </c>
    </row>
    <row r="61" spans="10:11">
      <c r="J61" s="1" t="s">
        <v>802</v>
      </c>
      <c r="K61" s="1" t="s">
        <v>803</v>
      </c>
    </row>
    <row r="62" spans="10:11">
      <c r="J62" s="1" t="s">
        <v>804</v>
      </c>
      <c r="K62" s="1" t="s">
        <v>805</v>
      </c>
    </row>
    <row r="63" spans="10:11">
      <c r="J63" s="1" t="s">
        <v>806</v>
      </c>
      <c r="K63" s="1" t="s">
        <v>899</v>
      </c>
    </row>
    <row r="64" spans="10:11">
      <c r="J64" s="1" t="s">
        <v>900</v>
      </c>
      <c r="K64" s="1" t="s">
        <v>901</v>
      </c>
    </row>
    <row r="65" spans="10:11">
      <c r="J65" s="1" t="s">
        <v>902</v>
      </c>
      <c r="K65" s="1" t="s">
        <v>903</v>
      </c>
    </row>
    <row r="66" spans="10:11">
      <c r="J66" s="1" t="s">
        <v>904</v>
      </c>
      <c r="K66" s="1" t="s">
        <v>905</v>
      </c>
    </row>
    <row r="67" spans="10:11">
      <c r="J67" s="1" t="s">
        <v>906</v>
      </c>
      <c r="K67" s="1" t="s">
        <v>907</v>
      </c>
    </row>
    <row r="68" spans="10:11">
      <c r="J68" s="1" t="s">
        <v>908</v>
      </c>
      <c r="K68" s="1" t="s">
        <v>909</v>
      </c>
    </row>
    <row r="69" spans="10:11">
      <c r="J69" s="1" t="s">
        <v>879</v>
      </c>
      <c r="K69" s="1" t="s">
        <v>880</v>
      </c>
    </row>
    <row r="70" spans="10:11">
      <c r="J70" s="1" t="s">
        <v>881</v>
      </c>
      <c r="K70" s="1" t="s">
        <v>882</v>
      </c>
    </row>
    <row r="71" spans="10:11">
      <c r="J71" s="1" t="s">
        <v>883</v>
      </c>
      <c r="K71" s="1" t="s">
        <v>884</v>
      </c>
    </row>
    <row r="72" spans="10:11">
      <c r="J72" s="1" t="s">
        <v>885</v>
      </c>
      <c r="K72" s="1" t="s">
        <v>886</v>
      </c>
    </row>
    <row r="73" spans="10:11">
      <c r="J73" s="1" t="s">
        <v>887</v>
      </c>
      <c r="K73" s="1" t="s">
        <v>759</v>
      </c>
    </row>
    <row r="74" spans="10:11">
      <c r="J74" s="1" t="s">
        <v>760</v>
      </c>
      <c r="K74" s="1" t="s">
        <v>761</v>
      </c>
    </row>
    <row r="75" spans="10:11">
      <c r="J75" s="1" t="s">
        <v>762</v>
      </c>
      <c r="K75" s="1" t="s">
        <v>763</v>
      </c>
    </row>
    <row r="76" spans="10:11">
      <c r="J76" s="1" t="s">
        <v>764</v>
      </c>
      <c r="K76" s="1" t="s">
        <v>765</v>
      </c>
    </row>
    <row r="77" spans="10:11">
      <c r="J77" s="1" t="s">
        <v>766</v>
      </c>
      <c r="K77" s="1" t="s">
        <v>767</v>
      </c>
    </row>
    <row r="78" spans="10:11">
      <c r="J78" s="1" t="s">
        <v>768</v>
      </c>
      <c r="K78" s="1" t="s">
        <v>769</v>
      </c>
    </row>
    <row r="79" spans="10:11">
      <c r="J79" s="1" t="s">
        <v>770</v>
      </c>
      <c r="K79" s="1" t="s">
        <v>771</v>
      </c>
    </row>
    <row r="80" spans="10:11">
      <c r="J80" s="1" t="s">
        <v>772</v>
      </c>
      <c r="K80" s="1" t="s">
        <v>773</v>
      </c>
    </row>
    <row r="81" spans="10:11">
      <c r="J81" s="1" t="s">
        <v>774</v>
      </c>
      <c r="K81" s="1" t="s">
        <v>775</v>
      </c>
    </row>
    <row r="82" spans="10:11">
      <c r="J82" s="1" t="s">
        <v>776</v>
      </c>
      <c r="K82" s="1" t="s">
        <v>777</v>
      </c>
    </row>
    <row r="83" spans="10:11">
      <c r="J83" s="1" t="s">
        <v>778</v>
      </c>
      <c r="K83" s="1" t="s">
        <v>779</v>
      </c>
    </row>
    <row r="84" spans="10:11">
      <c r="J84" s="1" t="s">
        <v>780</v>
      </c>
      <c r="K84" s="1" t="s">
        <v>781</v>
      </c>
    </row>
    <row r="85" spans="10:11">
      <c r="J85" s="1" t="s">
        <v>782</v>
      </c>
      <c r="K85" s="1" t="s">
        <v>783</v>
      </c>
    </row>
    <row r="86" spans="10:11">
      <c r="J86" s="1" t="s">
        <v>784</v>
      </c>
      <c r="K86" s="1" t="s">
        <v>785</v>
      </c>
    </row>
    <row r="87" spans="10:11">
      <c r="J87" s="1" t="s">
        <v>786</v>
      </c>
      <c r="K87" s="1" t="s">
        <v>787</v>
      </c>
    </row>
    <row r="88" spans="10:11">
      <c r="J88" s="1" t="s">
        <v>788</v>
      </c>
      <c r="K88" s="1" t="s">
        <v>789</v>
      </c>
    </row>
    <row r="89" spans="10:11">
      <c r="J89" s="1" t="s">
        <v>792</v>
      </c>
      <c r="K89" s="1" t="s">
        <v>888</v>
      </c>
    </row>
    <row r="90" spans="10:11">
      <c r="J90" s="1" t="s">
        <v>889</v>
      </c>
      <c r="K90" s="1" t="s">
        <v>890</v>
      </c>
    </row>
    <row r="91" spans="10:11">
      <c r="J91" s="1" t="s">
        <v>891</v>
      </c>
      <c r="K91" s="1" t="s">
        <v>892</v>
      </c>
    </row>
    <row r="92" spans="10:11">
      <c r="J92" s="1" t="s">
        <v>893</v>
      </c>
      <c r="K92" s="1" t="s">
        <v>894</v>
      </c>
    </row>
    <row r="93" spans="10:11">
      <c r="J93" s="1" t="s">
        <v>895</v>
      </c>
      <c r="K93" s="1" t="s">
        <v>896</v>
      </c>
    </row>
    <row r="94" spans="10:11">
      <c r="J94" s="1" t="s">
        <v>897</v>
      </c>
      <c r="K94" s="1" t="s">
        <v>898</v>
      </c>
    </row>
    <row r="95" spans="10:11">
      <c r="J95" s="1" t="s">
        <v>592</v>
      </c>
      <c r="K95" s="1" t="s">
        <v>593</v>
      </c>
    </row>
    <row r="96" spans="10:11">
      <c r="J96" s="1" t="s">
        <v>594</v>
      </c>
      <c r="K96" s="1" t="s">
        <v>595</v>
      </c>
    </row>
    <row r="97" spans="10:11">
      <c r="J97" s="1" t="s">
        <v>596</v>
      </c>
      <c r="K97" s="1" t="s">
        <v>597</v>
      </c>
    </row>
    <row r="98" spans="10:11">
      <c r="J98" s="1" t="s">
        <v>598</v>
      </c>
      <c r="K98" s="1" t="s">
        <v>599</v>
      </c>
    </row>
    <row r="99" spans="10:11">
      <c r="J99" s="1" t="s">
        <v>600</v>
      </c>
      <c r="K99" s="1" t="s">
        <v>601</v>
      </c>
    </row>
    <row r="100" spans="10:11">
      <c r="J100" s="1" t="s">
        <v>602</v>
      </c>
      <c r="K100" s="1" t="s">
        <v>603</v>
      </c>
    </row>
    <row r="101" spans="10:11">
      <c r="J101" s="1" t="s">
        <v>604</v>
      </c>
      <c r="K101" s="1" t="s">
        <v>605</v>
      </c>
    </row>
    <row r="102" spans="10:11">
      <c r="J102" s="1" t="s">
        <v>606</v>
      </c>
      <c r="K102" s="1" t="s">
        <v>607</v>
      </c>
    </row>
    <row r="103" spans="10:11">
      <c r="J103" s="1" t="s">
        <v>608</v>
      </c>
      <c r="K103" s="1" t="s">
        <v>609</v>
      </c>
    </row>
    <row r="104" spans="10:11">
      <c r="J104" s="1" t="s">
        <v>610</v>
      </c>
      <c r="K104" s="1" t="s">
        <v>611</v>
      </c>
    </row>
    <row r="105" spans="10:11">
      <c r="J105" s="1" t="s">
        <v>612</v>
      </c>
      <c r="K105" s="1" t="s">
        <v>613</v>
      </c>
    </row>
    <row r="106" spans="10:11">
      <c r="J106" s="1" t="s">
        <v>614</v>
      </c>
      <c r="K106" s="1" t="s">
        <v>615</v>
      </c>
    </row>
    <row r="107" spans="10:11">
      <c r="J107" s="1" t="s">
        <v>616</v>
      </c>
      <c r="K107" s="1" t="s">
        <v>617</v>
      </c>
    </row>
    <row r="108" spans="10:11">
      <c r="J108" s="1" t="s">
        <v>618</v>
      </c>
      <c r="K108" s="1" t="s">
        <v>619</v>
      </c>
    </row>
    <row r="109" spans="10:11">
      <c r="J109" s="1" t="s">
        <v>620</v>
      </c>
      <c r="K109" s="1" t="s">
        <v>621</v>
      </c>
    </row>
    <row r="110" spans="10:11">
      <c r="J110" s="1" t="s">
        <v>622</v>
      </c>
      <c r="K110" s="1" t="s">
        <v>623</v>
      </c>
    </row>
    <row r="111" spans="10:11">
      <c r="J111" s="1" t="s">
        <v>624</v>
      </c>
      <c r="K111" s="1" t="s">
        <v>625</v>
      </c>
    </row>
    <row r="112" spans="10:11">
      <c r="J112" s="1" t="s">
        <v>626</v>
      </c>
      <c r="K112" s="1" t="s">
        <v>627</v>
      </c>
    </row>
    <row r="113" spans="10:11">
      <c r="J113" s="1" t="s">
        <v>628</v>
      </c>
      <c r="K113" s="1" t="s">
        <v>629</v>
      </c>
    </row>
    <row r="114" spans="10:11">
      <c r="J114" s="1" t="s">
        <v>630</v>
      </c>
      <c r="K114" s="1" t="s">
        <v>631</v>
      </c>
    </row>
    <row r="115" spans="10:11">
      <c r="J115" s="1" t="s">
        <v>632</v>
      </c>
      <c r="K115" s="1" t="s">
        <v>633</v>
      </c>
    </row>
    <row r="116" spans="10:11">
      <c r="J116" s="1" t="s">
        <v>634</v>
      </c>
      <c r="K116" s="1" t="s">
        <v>635</v>
      </c>
    </row>
    <row r="117" spans="10:11">
      <c r="J117" s="1" t="s">
        <v>636</v>
      </c>
      <c r="K117" s="1" t="s">
        <v>637</v>
      </c>
    </row>
    <row r="118" spans="10:11">
      <c r="J118" s="1" t="s">
        <v>638</v>
      </c>
      <c r="K118" s="1" t="s">
        <v>639</v>
      </c>
    </row>
    <row r="119" spans="10:11">
      <c r="J119" s="1" t="s">
        <v>659</v>
      </c>
      <c r="K119" s="1" t="s">
        <v>660</v>
      </c>
    </row>
    <row r="120" spans="10:11">
      <c r="J120" s="1" t="s">
        <v>661</v>
      </c>
      <c r="K120" s="1" t="s">
        <v>662</v>
      </c>
    </row>
    <row r="121" spans="10:11">
      <c r="J121" s="1" t="s">
        <v>663</v>
      </c>
      <c r="K121" s="1" t="s">
        <v>664</v>
      </c>
    </row>
    <row r="122" spans="10:11">
      <c r="J122" s="1" t="s">
        <v>665</v>
      </c>
      <c r="K122" s="1" t="s">
        <v>666</v>
      </c>
    </row>
    <row r="123" spans="10:11">
      <c r="J123" s="1" t="s">
        <v>667</v>
      </c>
      <c r="K123" s="1" t="s">
        <v>668</v>
      </c>
    </row>
    <row r="124" spans="10:11">
      <c r="J124" s="1" t="s">
        <v>669</v>
      </c>
      <c r="K124" s="1" t="s">
        <v>670</v>
      </c>
    </row>
    <row r="125" spans="10:11">
      <c r="J125" s="1" t="s">
        <v>671</v>
      </c>
      <c r="K125" s="1" t="s">
        <v>672</v>
      </c>
    </row>
    <row r="126" spans="10:11">
      <c r="J126" s="1" t="s">
        <v>673</v>
      </c>
      <c r="K126" s="1" t="s">
        <v>674</v>
      </c>
    </row>
    <row r="127" spans="10:11">
      <c r="J127" s="1" t="s">
        <v>675</v>
      </c>
      <c r="K127" s="1" t="s">
        <v>676</v>
      </c>
    </row>
    <row r="128" spans="10:11">
      <c r="J128" s="1" t="s">
        <v>677</v>
      </c>
      <c r="K128" s="1" t="s">
        <v>678</v>
      </c>
    </row>
    <row r="129" spans="10:11">
      <c r="J129" s="1" t="s">
        <v>679</v>
      </c>
      <c r="K129" s="1" t="s">
        <v>680</v>
      </c>
    </row>
    <row r="130" spans="10:11">
      <c r="J130" s="1" t="s">
        <v>681</v>
      </c>
      <c r="K130" s="1" t="s">
        <v>682</v>
      </c>
    </row>
    <row r="131" spans="10:11">
      <c r="J131" s="1" t="s">
        <v>683</v>
      </c>
      <c r="K131" s="1" t="s">
        <v>684</v>
      </c>
    </row>
    <row r="132" spans="10:11">
      <c r="J132" s="1" t="s">
        <v>685</v>
      </c>
      <c r="K132" s="1" t="s">
        <v>686</v>
      </c>
    </row>
    <row r="133" spans="10:11">
      <c r="J133" s="1" t="s">
        <v>687</v>
      </c>
      <c r="K133" s="1" t="s">
        <v>688</v>
      </c>
    </row>
    <row r="134" spans="10:11">
      <c r="J134" s="1" t="s">
        <v>689</v>
      </c>
      <c r="K134" s="1" t="s">
        <v>690</v>
      </c>
    </row>
    <row r="135" spans="10:11">
      <c r="J135" s="1" t="s">
        <v>691</v>
      </c>
      <c r="K135" s="1" t="s">
        <v>692</v>
      </c>
    </row>
    <row r="136" spans="10:11">
      <c r="J136" s="1" t="s">
        <v>693</v>
      </c>
      <c r="K136" s="1" t="s">
        <v>694</v>
      </c>
    </row>
    <row r="137" spans="10:11">
      <c r="J137" s="1" t="s">
        <v>695</v>
      </c>
      <c r="K137" s="1" t="s">
        <v>696</v>
      </c>
    </row>
    <row r="138" spans="10:11">
      <c r="J138" s="1" t="s">
        <v>697</v>
      </c>
      <c r="K138" s="1" t="s">
        <v>698</v>
      </c>
    </row>
    <row r="139" spans="10:11">
      <c r="J139" s="1" t="s">
        <v>699</v>
      </c>
      <c r="K139" s="1" t="s">
        <v>700</v>
      </c>
    </row>
    <row r="140" spans="10:11">
      <c r="J140" s="1" t="s">
        <v>701</v>
      </c>
      <c r="K140" s="1" t="s">
        <v>702</v>
      </c>
    </row>
    <row r="141" spans="10:11">
      <c r="J141" s="1" t="s">
        <v>703</v>
      </c>
      <c r="K141" s="1" t="s">
        <v>704</v>
      </c>
    </row>
    <row r="142" spans="10:11">
      <c r="J142" s="1" t="s">
        <v>705</v>
      </c>
      <c r="K142" s="1" t="s">
        <v>706</v>
      </c>
    </row>
    <row r="143" spans="10:11">
      <c r="J143" s="1" t="s">
        <v>707</v>
      </c>
      <c r="K143" s="1" t="s">
        <v>708</v>
      </c>
    </row>
    <row r="144" spans="10:11">
      <c r="J144" s="1" t="s">
        <v>709</v>
      </c>
      <c r="K144" s="1" t="s">
        <v>710</v>
      </c>
    </row>
    <row r="145" spans="10:11">
      <c r="J145" s="1" t="s">
        <v>711</v>
      </c>
      <c r="K145" s="1" t="s">
        <v>712</v>
      </c>
    </row>
    <row r="146" spans="10:11">
      <c r="J146" s="1" t="s">
        <v>713</v>
      </c>
      <c r="K146" s="1" t="s">
        <v>714</v>
      </c>
    </row>
    <row r="147" spans="10:11">
      <c r="J147" s="1" t="s">
        <v>715</v>
      </c>
      <c r="K147" s="1" t="s">
        <v>716</v>
      </c>
    </row>
    <row r="148" spans="10:11">
      <c r="J148" s="1" t="s">
        <v>717</v>
      </c>
      <c r="K148" s="1" t="s">
        <v>720</v>
      </c>
    </row>
    <row r="149" spans="10:11">
      <c r="J149" s="1" t="s">
        <v>721</v>
      </c>
      <c r="K149" s="1" t="s">
        <v>722</v>
      </c>
    </row>
    <row r="150" spans="10:11">
      <c r="J150" s="1" t="s">
        <v>723</v>
      </c>
      <c r="K150" s="1" t="s">
        <v>724</v>
      </c>
    </row>
    <row r="151" spans="10:11">
      <c r="J151" s="1" t="s">
        <v>725</v>
      </c>
      <c r="K151" s="1" t="s">
        <v>726</v>
      </c>
    </row>
    <row r="152" spans="10:11">
      <c r="J152" s="1" t="s">
        <v>727</v>
      </c>
      <c r="K152" s="1" t="s">
        <v>728</v>
      </c>
    </row>
    <row r="153" spans="10:11">
      <c r="J153" s="1" t="s">
        <v>729</v>
      </c>
      <c r="K153" s="1" t="s">
        <v>730</v>
      </c>
    </row>
    <row r="154" spans="10:11">
      <c r="J154" s="1" t="s">
        <v>731</v>
      </c>
      <c r="K154" s="1" t="s">
        <v>732</v>
      </c>
    </row>
    <row r="155" spans="10:11">
      <c r="J155" s="1" t="s">
        <v>733</v>
      </c>
      <c r="K155" s="1" t="s">
        <v>643</v>
      </c>
    </row>
    <row r="156" spans="10:11">
      <c r="J156" s="1" t="s">
        <v>644</v>
      </c>
      <c r="K156" s="1" t="s">
        <v>645</v>
      </c>
    </row>
    <row r="157" spans="10:11">
      <c r="J157" s="1" t="s">
        <v>646</v>
      </c>
      <c r="K157" s="1" t="s">
        <v>647</v>
      </c>
    </row>
    <row r="158" spans="10:11">
      <c r="J158" s="1" t="s">
        <v>648</v>
      </c>
      <c r="K158" s="1" t="s">
        <v>649</v>
      </c>
    </row>
    <row r="159" spans="10:11">
      <c r="J159" s="1" t="s">
        <v>650</v>
      </c>
      <c r="K159" s="1" t="s">
        <v>651</v>
      </c>
    </row>
    <row r="160" spans="10:11">
      <c r="J160" s="1" t="s">
        <v>652</v>
      </c>
      <c r="K160" s="1" t="s">
        <v>653</v>
      </c>
    </row>
    <row r="161" spans="10:11">
      <c r="J161" s="1" t="s">
        <v>654</v>
      </c>
      <c r="K161" s="1" t="s">
        <v>658</v>
      </c>
    </row>
    <row r="162" spans="10:11">
      <c r="J162" s="1" t="s">
        <v>795</v>
      </c>
      <c r="K162" s="1" t="s">
        <v>796</v>
      </c>
    </row>
    <row r="163" spans="10:11">
      <c r="J163" s="1" t="s">
        <v>640</v>
      </c>
      <c r="K163" s="1" t="s">
        <v>641</v>
      </c>
    </row>
    <row r="164" spans="10:11">
      <c r="J164" s="1" t="s">
        <v>642</v>
      </c>
      <c r="K164" s="1" t="s">
        <v>734</v>
      </c>
    </row>
    <row r="165" spans="10:11">
      <c r="J165" s="1" t="s">
        <v>735</v>
      </c>
      <c r="K165" s="1" t="s">
        <v>736</v>
      </c>
    </row>
    <row r="166" spans="10:11">
      <c r="J166" s="1" t="s">
        <v>737</v>
      </c>
      <c r="K166" s="1" t="s">
        <v>738</v>
      </c>
    </row>
    <row r="167" spans="10:11">
      <c r="J167" s="1" t="s">
        <v>739</v>
      </c>
      <c r="K167" s="1" t="s">
        <v>740</v>
      </c>
    </row>
    <row r="168" spans="10:11">
      <c r="J168" s="1" t="s">
        <v>741</v>
      </c>
      <c r="K168" s="1" t="s">
        <v>742</v>
      </c>
    </row>
    <row r="169" spans="10:11">
      <c r="J169" s="1" t="s">
        <v>743</v>
      </c>
      <c r="K169" s="1" t="s">
        <v>744</v>
      </c>
    </row>
    <row r="170" spans="10:11">
      <c r="J170" s="1" t="s">
        <v>745</v>
      </c>
      <c r="K170" s="1" t="s">
        <v>746</v>
      </c>
    </row>
    <row r="171" spans="10:11">
      <c r="J171" s="1" t="s">
        <v>747</v>
      </c>
      <c r="K171" s="1" t="s">
        <v>748</v>
      </c>
    </row>
  </sheetData>
  <sheetProtection selectLockedCells="1"/>
  <dataConsolidate/>
  <phoneticPr fontId="0" type="noConversion"/>
  <dataValidations count="2">
    <dataValidation type="list" allowBlank="1" showInputMessage="1" showErrorMessage="1" sqref="D6">
      <formula1>UnitList</formula1>
    </dataValidation>
    <dataValidation type="list" allowBlank="1" showInputMessage="1" showErrorMessage="1" sqref="D7">
      <formula1>ScaleList</formula1>
    </dataValidation>
  </dataValidations>
  <hyperlinks>
    <hyperlink ref="K23" r:id="rId1" display="http://www.xe.com/euro.htm"/>
    <hyperlink ref="K80" location="cfa" display="cfa"/>
  </hyperlinks>
  <pageMargins left="0.7" right="0.7" top="0.75" bottom="0.75" header="0.3" footer="0.3"/>
  <pageSetup paperSize="9" orientation="portrait" verticalDpi="180" r:id="rId2"/>
</worksheet>
</file>

<file path=xl/worksheets/sheet20.xml><?xml version="1.0" encoding="utf-8"?>
<worksheet xmlns="http://schemas.openxmlformats.org/spreadsheetml/2006/main" xmlns:r="http://schemas.openxmlformats.org/officeDocument/2006/relationships">
  <sheetPr codeName="Sheet18"/>
  <dimension ref="A1:T212"/>
  <sheetViews>
    <sheetView windowProtection="1" showGridLines="0" topLeftCell="D167" workbookViewId="0">
      <selection activeCell="P14" sqref="P14"/>
    </sheetView>
  </sheetViews>
  <sheetFormatPr defaultRowHeight="15"/>
  <cols>
    <col min="1" max="3" customWidth="true" hidden="true" width="9.140625" collapsed="true"/>
    <col min="4" max="4" customWidth="true" width="4.0" collapsed="true"/>
    <col min="5" max="5" customWidth="true" width="30.42578125" collapsed="true"/>
    <col min="6" max="6" customWidth="true" width="25.42578125" collapsed="true"/>
    <col min="7" max="7" customWidth="true" width="21.7109375" collapsed="true"/>
    <col min="8" max="8" customWidth="true" width="14.5703125" collapsed="true"/>
    <col min="9" max="9" customWidth="true" width="16.42578125" collapsed="true"/>
    <col min="10" max="10" customWidth="true" width="15.140625" collapsed="true"/>
    <col min="11" max="11" customWidth="true" width="19.28515625" collapsed="true"/>
    <col min="12" max="12" customWidth="true" width="33.5703125" collapsed="true"/>
  </cols>
  <sheetData>
    <row r="1" spans="1:20" ht="27.95" customHeight="1">
      <c r="A1" s="10" t="s">
        <v>427</v>
      </c>
      <c r="D1" s="148" t="s">
        <v>426</v>
      </c>
      <c r="E1" s="148"/>
      <c r="F1" s="148"/>
      <c r="G1" s="148"/>
      <c r="H1" s="148"/>
      <c r="I1" s="148"/>
      <c r="J1" s="148"/>
    </row>
    <row r="3" spans="1:20">
      <c r="F3" s="96" t="s">
        <v>1116</v>
      </c>
    </row>
    <row r="4" spans="1:20" ht="15" customHeight="1">
      <c r="A4" s="131"/>
      <c r="B4" s="131"/>
      <c r="C4" s="131" t="s">
        <v>425</v>
      </c>
      <c r="D4" s="141"/>
      <c r="E4" s="141"/>
      <c r="F4" s="141"/>
      <c r="G4" s="141"/>
      <c r="H4" s="141"/>
      <c r="I4" s="141"/>
      <c r="J4" s="141"/>
      <c r="K4" s="141"/>
      <c r="L4" s="141"/>
      <c r="M4" s="141"/>
      <c r="N4" s="141"/>
      <c r="O4" s="63"/>
      <c r="P4" s="63"/>
      <c r="Q4" s="63"/>
      <c r="R4" s="63"/>
      <c r="S4" s="63"/>
      <c r="T4" s="40"/>
    </row>
    <row r="5" spans="1:20" hidden="1">
      <c r="A5" s="131"/>
      <c r="B5" s="131"/>
      <c r="C5" s="131"/>
      <c r="D5" s="131"/>
      <c r="E5" s="131"/>
      <c r="F5" s="131" t="s">
        <v>72</v>
      </c>
      <c r="G5" s="131"/>
      <c r="H5" s="131" t="s">
        <v>417</v>
      </c>
      <c r="I5" s="131" t="s">
        <v>416</v>
      </c>
      <c r="J5" s="131" t="s">
        <v>415</v>
      </c>
      <c r="K5" s="131" t="s">
        <v>417</v>
      </c>
      <c r="L5" s="131" t="s">
        <v>142</v>
      </c>
      <c r="M5" s="131"/>
      <c r="N5" s="131"/>
      <c r="O5" s="62"/>
      <c r="P5" s="62"/>
      <c r="Q5" s="62"/>
      <c r="R5" s="62"/>
      <c r="S5" s="62"/>
    </row>
    <row r="6" spans="1:20" hidden="1">
      <c r="A6" s="131"/>
      <c r="B6" s="131"/>
      <c r="C6" s="131"/>
      <c r="D6" s="131"/>
      <c r="E6" s="131" t="s">
        <v>412</v>
      </c>
      <c r="F6" s="131"/>
      <c r="G6" s="131"/>
      <c r="H6" s="131"/>
      <c r="I6" s="131"/>
      <c r="J6" s="131"/>
      <c r="K6" s="131"/>
      <c r="L6" s="131"/>
      <c r="M6" s="131"/>
      <c r="N6" s="131"/>
      <c r="O6" s="62"/>
      <c r="P6" s="62"/>
      <c r="Q6" s="62"/>
      <c r="R6" s="62"/>
      <c r="S6" s="62"/>
    </row>
    <row r="7" spans="1:20" hidden="1">
      <c r="A7" s="131"/>
      <c r="B7" s="131"/>
      <c r="C7" s="131" t="s">
        <v>972</v>
      </c>
      <c r="D7" s="131" t="s">
        <v>263</v>
      </c>
      <c r="E7" s="131" t="s">
        <v>284</v>
      </c>
      <c r="F7" s="131"/>
      <c r="G7" s="131"/>
      <c r="H7" s="131"/>
      <c r="I7" s="131"/>
      <c r="J7" s="131"/>
      <c r="K7" s="131"/>
      <c r="L7" s="131"/>
      <c r="M7" s="131" t="s">
        <v>971</v>
      </c>
      <c r="N7" s="131" t="s">
        <v>973</v>
      </c>
      <c r="O7" s="62"/>
      <c r="P7" s="62"/>
      <c r="Q7" s="62"/>
      <c r="R7" s="62"/>
      <c r="S7" s="62"/>
    </row>
    <row r="8" spans="1:20" ht="15" customHeight="1">
      <c r="A8" s="131"/>
      <c r="B8" s="131"/>
      <c r="C8" s="131" t="s">
        <v>976</v>
      </c>
      <c r="D8" s="180" t="s">
        <v>1061</v>
      </c>
      <c r="E8" s="180"/>
      <c r="F8" s="180"/>
      <c r="G8" s="180"/>
      <c r="H8" s="180"/>
      <c r="I8" s="180"/>
      <c r="J8" s="180"/>
      <c r="K8" s="180"/>
      <c r="L8" s="180"/>
      <c r="M8" s="47"/>
      <c r="N8" s="131"/>
      <c r="O8" s="62"/>
      <c r="P8" s="62"/>
      <c r="Q8" s="62"/>
      <c r="R8" s="62"/>
      <c r="S8" s="62"/>
    </row>
    <row r="9" spans="1:20" ht="30" customHeight="1">
      <c r="A9" s="131"/>
      <c r="B9" s="131"/>
      <c r="C9" s="131" t="s">
        <v>976</v>
      </c>
      <c r="D9" s="73" t="s">
        <v>424</v>
      </c>
      <c r="E9" s="22" t="s">
        <v>411</v>
      </c>
      <c r="F9" s="84" t="s">
        <v>71</v>
      </c>
      <c r="G9" s="205"/>
      <c r="H9" s="206"/>
      <c r="I9" s="206"/>
      <c r="J9" s="207"/>
      <c r="K9" s="22" t="s">
        <v>423</v>
      </c>
      <c r="L9" s="22" t="s">
        <v>463</v>
      </c>
      <c r="N9" s="131"/>
      <c r="O9" s="62"/>
      <c r="P9" s="62"/>
      <c r="Q9" s="62"/>
      <c r="R9" s="62"/>
      <c r="S9" s="62"/>
    </row>
    <row r="10" spans="1:20">
      <c r="A10" s="131"/>
      <c r="B10" s="131"/>
      <c r="C10" s="131" t="s">
        <v>971</v>
      </c>
      <c r="D10" s="72"/>
      <c r="E10" s="72"/>
      <c r="F10" s="72"/>
      <c r="G10" s="66"/>
      <c r="H10" s="66"/>
      <c r="I10" s="66"/>
      <c r="J10" s="66"/>
      <c r="K10" s="66"/>
      <c r="L10" s="70"/>
      <c r="N10" s="131"/>
      <c r="O10" s="62"/>
      <c r="P10" s="62"/>
      <c r="Q10" s="62"/>
      <c r="R10" s="62"/>
      <c r="S10" s="62"/>
    </row>
    <row r="11" spans="1:20">
      <c r="A11" s="131"/>
      <c r="B11" s="131" t="s">
        <v>409</v>
      </c>
      <c r="C11" s="131"/>
      <c r="D11" s="220">
        <v>1</v>
      </c>
      <c r="E11" s="217" t="s">
        <v>1392</v>
      </c>
      <c r="F11" s="89" t="s">
        <v>1393</v>
      </c>
      <c r="G11" s="214" t="s">
        <v>999</v>
      </c>
      <c r="H11" s="215"/>
      <c r="I11" s="215"/>
      <c r="J11" s="216"/>
      <c r="K11" s="64" t="n">
        <v>0.26</v>
      </c>
      <c r="L11" s="53"/>
      <c r="N11" s="131"/>
      <c r="O11" s="62"/>
      <c r="P11" s="62"/>
      <c r="Q11" s="62"/>
      <c r="R11" s="62"/>
      <c r="S11" s="62"/>
    </row>
    <row r="12" spans="1:20">
      <c r="A12" s="131"/>
      <c r="B12" s="131" t="s">
        <v>408</v>
      </c>
      <c r="C12" s="131"/>
      <c r="D12" s="220"/>
      <c r="E12" s="218"/>
      <c r="F12" s="53"/>
      <c r="G12" s="214" t="s">
        <v>419</v>
      </c>
      <c r="H12" s="215"/>
      <c r="I12" s="215"/>
      <c r="J12" s="216"/>
      <c r="K12" s="64" t="n">
        <v>0.04</v>
      </c>
      <c r="L12" s="85" t="n">
        <v>0.05</v>
      </c>
      <c r="N12" s="131"/>
      <c r="O12" s="62"/>
      <c r="P12" s="62"/>
      <c r="Q12" s="62"/>
      <c r="R12" s="62"/>
      <c r="S12" s="62"/>
    </row>
    <row r="13" spans="1:20">
      <c r="A13" s="131"/>
      <c r="B13" s="131" t="s">
        <v>407</v>
      </c>
      <c r="C13" s="131"/>
      <c r="D13" s="220"/>
      <c r="E13" s="218"/>
      <c r="F13" s="53"/>
      <c r="G13" s="214" t="s">
        <v>1001</v>
      </c>
      <c r="H13" s="215"/>
      <c r="I13" s="215"/>
      <c r="J13" s="216"/>
      <c r="K13" s="64" t="n">
        <v>0.48</v>
      </c>
      <c r="L13" s="85" t="n">
        <v>0.1</v>
      </c>
      <c r="N13" s="131"/>
      <c r="O13" s="62"/>
      <c r="P13" s="62"/>
      <c r="Q13" s="62"/>
      <c r="R13" s="62"/>
      <c r="S13" s="62"/>
    </row>
    <row r="14" spans="1:20" ht="15" customHeight="1">
      <c r="A14" s="131"/>
      <c r="B14" s="131" t="s">
        <v>137</v>
      </c>
      <c r="C14" s="131"/>
      <c r="D14" s="220"/>
      <c r="E14" s="218"/>
      <c r="F14" s="53"/>
      <c r="G14" s="208" t="s">
        <v>461</v>
      </c>
      <c r="H14" s="209"/>
      <c r="I14" s="209"/>
      <c r="J14" s="210"/>
      <c r="K14" s="64" t="n">
        <v>0.06</v>
      </c>
      <c r="L14" s="85" t="n">
        <v>0.15</v>
      </c>
      <c r="N14" s="131"/>
      <c r="O14" s="62"/>
      <c r="P14" s="62"/>
      <c r="Q14" s="62"/>
      <c r="R14" s="62"/>
      <c r="S14" s="62"/>
    </row>
    <row r="15" spans="1:20" ht="15" customHeight="1">
      <c r="A15" s="131"/>
      <c r="B15" s="131" t="s">
        <v>138</v>
      </c>
      <c r="C15" s="131"/>
      <c r="D15" s="220"/>
      <c r="E15" s="218"/>
      <c r="F15" s="53"/>
      <c r="G15" s="208" t="s">
        <v>462</v>
      </c>
      <c r="H15" s="209"/>
      <c r="I15" s="209"/>
      <c r="J15" s="210"/>
      <c r="K15" s="86">
        <f>K11+K12+K13+K14</f>
        <v>0</v>
      </c>
      <c r="L15" s="87">
        <f>ROUND((IF(K15-K11&gt;0,((K12*L12)+(K13*L13)+(K14*L14))/(K15-K11),0)),4)</f>
        <v>0</v>
      </c>
      <c r="N15" s="131"/>
      <c r="O15" s="62"/>
      <c r="P15" s="62"/>
      <c r="Q15" s="62"/>
      <c r="R15" s="62"/>
      <c r="S15" s="62"/>
    </row>
    <row r="16" spans="1:20" ht="47.25" customHeight="1">
      <c r="A16" s="131"/>
      <c r="B16" s="131"/>
      <c r="C16" s="131"/>
      <c r="D16" s="220"/>
      <c r="E16" s="218"/>
      <c r="F16" s="53"/>
      <c r="G16" s="15" t="s">
        <v>455</v>
      </c>
      <c r="H16" s="104" t="s">
        <v>410</v>
      </c>
      <c r="I16" s="105" t="s">
        <v>457</v>
      </c>
      <c r="J16" s="105" t="s">
        <v>458</v>
      </c>
      <c r="K16" s="105" t="s">
        <v>459</v>
      </c>
      <c r="L16" s="106" t="s">
        <v>460</v>
      </c>
      <c r="N16" s="131"/>
      <c r="O16" s="62"/>
      <c r="P16" s="62"/>
      <c r="Q16" s="62"/>
      <c r="R16" s="62"/>
      <c r="S16" s="62"/>
    </row>
    <row r="17" spans="1:19">
      <c r="A17" s="131"/>
      <c r="B17" s="131" t="s">
        <v>139</v>
      </c>
      <c r="C17" s="131"/>
      <c r="D17" s="220"/>
      <c r="E17" s="218"/>
      <c r="F17" s="53"/>
      <c r="G17" s="74" t="s">
        <v>465</v>
      </c>
      <c r="H17" s="64" t="n">
        <v>0.05</v>
      </c>
      <c r="I17" s="83" t="n">
        <v>0.04</v>
      </c>
      <c r="J17" s="65" t="s">
        <v>1394</v>
      </c>
      <c r="K17" s="65" t="s">
        <v>1395</v>
      </c>
      <c r="L17" s="88" t="n">
        <v>20.0</v>
      </c>
      <c r="N17" s="131"/>
      <c r="O17" s="62"/>
      <c r="P17" s="62"/>
      <c r="Q17" s="62"/>
      <c r="R17" s="62"/>
      <c r="S17" s="62"/>
    </row>
    <row r="18" spans="1:19">
      <c r="A18" s="131"/>
      <c r="B18" s="131" t="s">
        <v>140</v>
      </c>
      <c r="C18" s="131"/>
      <c r="D18" s="220"/>
      <c r="E18" s="218"/>
      <c r="F18" s="53"/>
      <c r="G18" s="74" t="s">
        <v>466</v>
      </c>
      <c r="H18" s="64" t="n">
        <v>0.05</v>
      </c>
      <c r="I18" s="83" t="n">
        <v>0.05</v>
      </c>
      <c r="J18" s="65" t="s">
        <v>1394</v>
      </c>
      <c r="K18" s="65" t="s">
        <v>1395</v>
      </c>
      <c r="L18" s="88" t="n">
        <v>20.0</v>
      </c>
      <c r="N18" s="131"/>
      <c r="O18" s="62"/>
      <c r="P18" s="62"/>
      <c r="Q18" s="62"/>
      <c r="R18" s="62"/>
      <c r="S18" s="62"/>
    </row>
    <row r="19" spans="1:19">
      <c r="A19" s="131"/>
      <c r="B19" s="131" t="s">
        <v>141</v>
      </c>
      <c r="C19" s="131"/>
      <c r="D19" s="220"/>
      <c r="E19" s="218"/>
      <c r="F19" s="53"/>
      <c r="G19" s="74" t="s">
        <v>467</v>
      </c>
      <c r="H19" s="64" t="n">
        <v>0.2</v>
      </c>
      <c r="I19" s="83" t="n">
        <v>0.06</v>
      </c>
      <c r="J19" s="65" t="s">
        <v>1394</v>
      </c>
      <c r="K19" s="65" t="s">
        <v>1395</v>
      </c>
      <c r="L19" s="88" t="n">
        <v>20.0</v>
      </c>
      <c r="N19" s="131"/>
      <c r="O19" s="62"/>
      <c r="P19" s="62"/>
      <c r="Q19" s="62"/>
      <c r="R19" s="62"/>
      <c r="S19" s="62"/>
    </row>
    <row r="20" spans="1:19">
      <c r="A20" s="131"/>
      <c r="B20" s="131"/>
      <c r="C20" s="131"/>
      <c r="D20" s="220"/>
      <c r="E20" s="219"/>
      <c r="F20" s="53"/>
      <c r="G20" s="221" t="s">
        <v>464</v>
      </c>
      <c r="H20" s="222"/>
      <c r="I20" s="222"/>
      <c r="J20" s="222"/>
      <c r="K20" s="223"/>
      <c r="L20" s="87">
        <f>ROUND((IF((H17+H18+H19)&gt;0,((H17*I17)+(H18*I18)+(H19*I19))/(H17+H18+H19),0)),4)</f>
        <v>0</v>
      </c>
      <c r="N20" s="131"/>
      <c r="O20" s="62"/>
      <c r="P20" s="62"/>
      <c r="Q20" s="62"/>
      <c r="R20" s="62"/>
      <c r="S20" s="62"/>
    </row>
    <row r="21" spans="1:19">
      <c r="A21" s="131"/>
      <c r="B21" s="131" t="s">
        <v>409</v>
      </c>
      <c r="C21" s="131"/>
      <c r="D21" s="220">
        <v>2</v>
      </c>
      <c r="E21" s="217" t="s">
        <v>1396</v>
      </c>
      <c r="F21" s="89" t="s">
        <v>1393</v>
      </c>
      <c r="G21" s="214" t="s">
        <v>999</v>
      </c>
      <c r="H21" s="215"/>
      <c r="I21" s="215"/>
      <c r="J21" s="216"/>
      <c r="K21" s="64" t="n">
        <v>0.05</v>
      </c>
      <c r="L21" s="53"/>
      <c r="N21" s="131"/>
      <c r="O21" s="62"/>
      <c r="P21" s="62"/>
      <c r="Q21" s="62"/>
      <c r="R21" s="62"/>
      <c r="S21" s="62"/>
    </row>
    <row r="22" spans="1:19">
      <c r="A22" s="131"/>
      <c r="B22" s="131" t="s">
        <v>408</v>
      </c>
      <c r="C22" s="131"/>
      <c r="D22" s="220"/>
      <c r="E22" s="218"/>
      <c r="F22" s="53"/>
      <c r="G22" s="214" t="s">
        <v>419</v>
      </c>
      <c r="H22" s="215"/>
      <c r="I22" s="215"/>
      <c r="J22" s="216"/>
      <c r="K22" s="64" t="n">
        <v>0.59</v>
      </c>
      <c r="L22" s="85" t="n">
        <v>0.05</v>
      </c>
      <c r="N22" s="131"/>
      <c r="O22" s="62"/>
      <c r="P22" s="62"/>
      <c r="Q22" s="62"/>
      <c r="R22" s="62"/>
      <c r="S22" s="62"/>
    </row>
    <row r="23" spans="1:19">
      <c r="A23" s="131"/>
      <c r="B23" s="131" t="s">
        <v>407</v>
      </c>
      <c r="C23" s="131"/>
      <c r="D23" s="220"/>
      <c r="E23" s="218"/>
      <c r="F23" s="53"/>
      <c r="G23" s="214" t="s">
        <v>1001</v>
      </c>
      <c r="H23" s="215"/>
      <c r="I23" s="215"/>
      <c r="J23" s="216"/>
      <c r="K23" s="64" t="n">
        <v>0.7</v>
      </c>
      <c r="L23" s="85" t="n">
        <v>0.1</v>
      </c>
      <c r="N23" s="131"/>
      <c r="O23" s="62"/>
      <c r="P23" s="62"/>
      <c r="Q23" s="62"/>
      <c r="R23" s="62"/>
      <c r="S23" s="62"/>
    </row>
    <row r="24" spans="1:19" ht="15" customHeight="1">
      <c r="A24" s="131"/>
      <c r="B24" s="131" t="s">
        <v>137</v>
      </c>
      <c r="C24" s="131"/>
      <c r="D24" s="220"/>
      <c r="E24" s="218"/>
      <c r="F24" s="53"/>
      <c r="G24" s="208" t="s">
        <v>461</v>
      </c>
      <c r="H24" s="209"/>
      <c r="I24" s="209"/>
      <c r="J24" s="210"/>
      <c r="K24" s="64" t="n">
        <v>0.81</v>
      </c>
      <c r="L24" s="85" t="n">
        <v>0.15</v>
      </c>
      <c r="N24" s="131"/>
      <c r="O24" s="62"/>
      <c r="P24" s="62"/>
      <c r="Q24" s="62"/>
      <c r="R24" s="62"/>
      <c r="S24" s="62"/>
    </row>
    <row r="25" spans="1:19" ht="15" customHeight="1">
      <c r="A25" s="131"/>
      <c r="B25" s="131" t="s">
        <v>138</v>
      </c>
      <c r="C25" s="131"/>
      <c r="D25" s="220"/>
      <c r="E25" s="218"/>
      <c r="F25" s="53"/>
      <c r="G25" s="208" t="s">
        <v>462</v>
      </c>
      <c r="H25" s="209"/>
      <c r="I25" s="209"/>
      <c r="J25" s="210"/>
      <c r="K25" s="86">
        <f>K21+K22+K23+K24</f>
        <v>0</v>
      </c>
      <c r="L25" s="87">
        <f>ROUND((IF(K25-K21&gt;0,((K22*L22)+(K23*L23)+(K24*L24))/(K25-K21),0)),4)</f>
        <v>0</v>
      </c>
      <c r="N25" s="131"/>
      <c r="O25" s="62"/>
      <c r="P25" s="62"/>
      <c r="Q25" s="62"/>
      <c r="R25" s="62"/>
      <c r="S25" s="62"/>
    </row>
    <row r="26" spans="1:19" ht="47.25" customHeight="1">
      <c r="A26" s="131"/>
      <c r="B26" s="131"/>
      <c r="C26" s="131"/>
      <c r="D26" s="220"/>
      <c r="E26" s="218"/>
      <c r="F26" s="53"/>
      <c r="G26" s="147" t="s">
        <v>455</v>
      </c>
      <c r="H26" s="104" t="s">
        <v>410</v>
      </c>
      <c r="I26" s="105" t="s">
        <v>457</v>
      </c>
      <c r="J26" s="105" t="s">
        <v>458</v>
      </c>
      <c r="K26" s="105" t="s">
        <v>459</v>
      </c>
      <c r="L26" s="106" t="s">
        <v>460</v>
      </c>
      <c r="N26" s="131"/>
      <c r="O26" s="62"/>
      <c r="P26" s="62"/>
      <c r="Q26" s="62"/>
      <c r="R26" s="62"/>
      <c r="S26" s="62"/>
    </row>
    <row r="27" spans="1:19">
      <c r="A27" s="131"/>
      <c r="B27" s="131" t="s">
        <v>139</v>
      </c>
      <c r="C27" s="131"/>
      <c r="D27" s="220"/>
      <c r="E27" s="218"/>
      <c r="F27" s="53"/>
      <c r="G27" s="74" t="s">
        <v>465</v>
      </c>
      <c r="H27" s="64" t="n">
        <v>0.55</v>
      </c>
      <c r="I27" s="83" t="n">
        <v>0.02</v>
      </c>
      <c r="J27" s="65" t="s">
        <v>1394</v>
      </c>
      <c r="K27" s="65" t="s">
        <v>1395</v>
      </c>
      <c r="L27" s="88" t="n">
        <v>20.0</v>
      </c>
      <c r="N27" s="131"/>
      <c r="O27" s="62"/>
      <c r="P27" s="62"/>
      <c r="Q27" s="62"/>
      <c r="R27" s="62"/>
      <c r="S27" s="62"/>
    </row>
    <row r="28" spans="1:19">
      <c r="A28" s="131"/>
      <c r="B28" s="131" t="s">
        <v>140</v>
      </c>
      <c r="C28" s="131"/>
      <c r="D28" s="220"/>
      <c r="E28" s="218"/>
      <c r="F28" s="53"/>
      <c r="G28" s="74" t="s">
        <v>466</v>
      </c>
      <c r="H28" s="64" t="n">
        <v>0.1</v>
      </c>
      <c r="I28" s="83" t="n">
        <v>0.04</v>
      </c>
      <c r="J28" s="65" t="s">
        <v>1394</v>
      </c>
      <c r="K28" s="65" t="s">
        <v>1395</v>
      </c>
      <c r="L28" s="88" t="n">
        <v>20.0</v>
      </c>
      <c r="N28" s="131"/>
      <c r="O28" s="62"/>
      <c r="P28" s="62"/>
      <c r="Q28" s="62"/>
      <c r="R28" s="62"/>
      <c r="S28" s="62"/>
    </row>
    <row r="29" spans="1:19">
      <c r="A29" s="131"/>
      <c r="B29" s="131" t="s">
        <v>141</v>
      </c>
      <c r="C29" s="131"/>
      <c r="D29" s="220"/>
      <c r="E29" s="218"/>
      <c r="F29" s="53"/>
      <c r="G29" s="74" t="s">
        <v>467</v>
      </c>
      <c r="H29" s="64" t="n">
        <v>0.05</v>
      </c>
      <c r="I29" s="83" t="n">
        <v>0.08</v>
      </c>
      <c r="J29" s="65" t="s">
        <v>1394</v>
      </c>
      <c r="K29" s="65" t="s">
        <v>1395</v>
      </c>
      <c r="L29" s="88" t="n">
        <v>20.0</v>
      </c>
      <c r="N29" s="131"/>
      <c r="O29" s="62"/>
      <c r="P29" s="62"/>
      <c r="Q29" s="62"/>
      <c r="R29" s="62"/>
      <c r="S29" s="62"/>
    </row>
    <row r="30" spans="1:19">
      <c r="A30" s="131"/>
      <c r="B30" s="131"/>
      <c r="C30" s="131"/>
      <c r="D30" s="220"/>
      <c r="E30" s="219"/>
      <c r="F30" s="53"/>
      <c r="G30" s="221" t="s">
        <v>464</v>
      </c>
      <c r="H30" s="222"/>
      <c r="I30" s="222"/>
      <c r="J30" s="222"/>
      <c r="K30" s="223"/>
      <c r="L30" s="87">
        <f>ROUND((IF((H27+H28+H29)&gt;0,((H27*I27)+(H28*I28)+(H29*I29))/(H27+H28+H29),0)),4)</f>
        <v>0</v>
      </c>
      <c r="N30" s="131"/>
      <c r="O30" s="62"/>
      <c r="P30" s="62"/>
      <c r="Q30" s="62"/>
      <c r="R30" s="62"/>
      <c r="S30" s="62"/>
    </row>
    <row r="31" spans="1:19">
      <c r="A31" s="131"/>
      <c r="B31" s="131" t="s">
        <v>409</v>
      </c>
      <c r="C31" s="131"/>
      <c r="D31" s="220">
        <v>3</v>
      </c>
      <c r="E31" s="217" t="s">
        <v>1397</v>
      </c>
      <c r="F31" s="89" t="s">
        <v>1398</v>
      </c>
      <c r="G31" s="214" t="s">
        <v>999</v>
      </c>
      <c r="H31" s="215"/>
      <c r="I31" s="215"/>
      <c r="J31" s="216"/>
      <c r="K31" s="64" t="n">
        <v>0.7</v>
      </c>
      <c r="L31" s="53"/>
      <c r="N31" s="131"/>
      <c r="O31" s="62"/>
      <c r="P31" s="62"/>
      <c r="Q31" s="62"/>
      <c r="R31" s="62"/>
      <c r="S31" s="62"/>
    </row>
    <row r="32" spans="1:19">
      <c r="A32" s="131"/>
      <c r="B32" s="131" t="s">
        <v>408</v>
      </c>
      <c r="C32" s="131"/>
      <c r="D32" s="220"/>
      <c r="E32" s="218"/>
      <c r="F32" s="53"/>
      <c r="G32" s="214" t="s">
        <v>419</v>
      </c>
      <c r="H32" s="215"/>
      <c r="I32" s="215"/>
      <c r="J32" s="216"/>
      <c r="K32" s="64" t="n">
        <v>0.81</v>
      </c>
      <c r="L32" s="85" t="n">
        <v>0.05</v>
      </c>
      <c r="N32" s="131"/>
      <c r="O32" s="62"/>
      <c r="P32" s="62"/>
      <c r="Q32" s="62"/>
      <c r="R32" s="62"/>
      <c r="S32" s="62"/>
    </row>
    <row r="33" spans="1:19">
      <c r="A33" s="131"/>
      <c r="B33" s="131" t="s">
        <v>407</v>
      </c>
      <c r="C33" s="131"/>
      <c r="D33" s="220"/>
      <c r="E33" s="218"/>
      <c r="F33" s="53"/>
      <c r="G33" s="214" t="s">
        <v>1001</v>
      </c>
      <c r="H33" s="215"/>
      <c r="I33" s="215"/>
      <c r="J33" s="216"/>
      <c r="K33" s="64" t="n">
        <v>0.92</v>
      </c>
      <c r="L33" s="85" t="n">
        <v>0.1</v>
      </c>
      <c r="N33" s="131"/>
      <c r="O33" s="62"/>
      <c r="P33" s="62"/>
      <c r="Q33" s="62"/>
      <c r="R33" s="62"/>
      <c r="S33" s="62"/>
    </row>
    <row r="34" spans="1:19" ht="15" customHeight="1">
      <c r="A34" s="131"/>
      <c r="B34" s="131" t="s">
        <v>137</v>
      </c>
      <c r="C34" s="131"/>
      <c r="D34" s="220"/>
      <c r="E34" s="218"/>
      <c r="F34" s="53"/>
      <c r="G34" s="208" t="s">
        <v>461</v>
      </c>
      <c r="H34" s="209"/>
      <c r="I34" s="209"/>
      <c r="J34" s="210"/>
      <c r="K34" s="64" t="n">
        <v>1.03</v>
      </c>
      <c r="L34" s="85" t="n">
        <v>0.15</v>
      </c>
      <c r="N34" s="131"/>
      <c r="O34" s="62"/>
      <c r="P34" s="62"/>
      <c r="Q34" s="62"/>
      <c r="R34" s="62"/>
      <c r="S34" s="62"/>
    </row>
    <row r="35" spans="1:19" ht="15" customHeight="1">
      <c r="A35" s="131"/>
      <c r="B35" s="131" t="s">
        <v>138</v>
      </c>
      <c r="C35" s="131"/>
      <c r="D35" s="220"/>
      <c r="E35" s="218"/>
      <c r="F35" s="53"/>
      <c r="G35" s="208" t="s">
        <v>462</v>
      </c>
      <c r="H35" s="209"/>
      <c r="I35" s="209"/>
      <c r="J35" s="210"/>
      <c r="K35" s="86">
        <f>K31+K32+K33+K34</f>
        <v>0</v>
      </c>
      <c r="L35" s="87">
        <f>ROUND((IF(K35-K31&gt;0,((K32*L32)+(K33*L33)+(K34*L34))/(K35-K31),0)),4)</f>
        <v>0</v>
      </c>
      <c r="N35" s="131"/>
      <c r="O35" s="62"/>
      <c r="P35" s="62"/>
      <c r="Q35" s="62"/>
      <c r="R35" s="62"/>
      <c r="S35" s="62"/>
    </row>
    <row r="36" spans="1:19" ht="47.25" customHeight="1">
      <c r="A36" s="131"/>
      <c r="B36" s="131"/>
      <c r="C36" s="131"/>
      <c r="D36" s="220"/>
      <c r="E36" s="218"/>
      <c r="F36" s="53"/>
      <c r="G36" s="147" t="s">
        <v>455</v>
      </c>
      <c r="H36" s="104" t="s">
        <v>410</v>
      </c>
      <c r="I36" s="105" t="s">
        <v>457</v>
      </c>
      <c r="J36" s="105" t="s">
        <v>458</v>
      </c>
      <c r="K36" s="105" t="s">
        <v>459</v>
      </c>
      <c r="L36" s="106" t="s">
        <v>460</v>
      </c>
      <c r="N36" s="131"/>
      <c r="O36" s="62"/>
      <c r="P36" s="62"/>
      <c r="Q36" s="62"/>
      <c r="R36" s="62"/>
      <c r="S36" s="62"/>
    </row>
    <row r="37" spans="1:19">
      <c r="A37" s="131"/>
      <c r="B37" s="131" t="s">
        <v>139</v>
      </c>
      <c r="C37" s="131"/>
      <c r="D37" s="220"/>
      <c r="E37" s="218"/>
      <c r="F37" s="53"/>
      <c r="G37" s="74" t="s">
        <v>465</v>
      </c>
      <c r="H37" s="64" t="n">
        <v>0.05</v>
      </c>
      <c r="I37" s="83" t="n">
        <v>0.0125</v>
      </c>
      <c r="J37" s="65" t="s">
        <v>1394</v>
      </c>
      <c r="K37" s="65" t="s">
        <v>1395</v>
      </c>
      <c r="L37" s="88" t="n">
        <v>20.0</v>
      </c>
      <c r="N37" s="131"/>
      <c r="O37" s="62"/>
      <c r="P37" s="62"/>
      <c r="Q37" s="62"/>
      <c r="R37" s="62"/>
      <c r="S37" s="62"/>
    </row>
    <row r="38" spans="1:19">
      <c r="A38" s="131"/>
      <c r="B38" s="131" t="s">
        <v>140</v>
      </c>
      <c r="C38" s="131"/>
      <c r="D38" s="220"/>
      <c r="E38" s="218"/>
      <c r="F38" s="53"/>
      <c r="G38" s="74" t="s">
        <v>466</v>
      </c>
      <c r="H38" s="64" t="n">
        <v>0.07</v>
      </c>
      <c r="I38" s="83" t="n">
        <v>0.056</v>
      </c>
      <c r="J38" s="65" t="s">
        <v>1394</v>
      </c>
      <c r="K38" s="65" t="s">
        <v>1395</v>
      </c>
      <c r="L38" s="88" t="n">
        <v>20.0</v>
      </c>
      <c r="N38" s="131"/>
      <c r="O38" s="62"/>
      <c r="P38" s="62"/>
      <c r="Q38" s="62"/>
      <c r="R38" s="62"/>
      <c r="S38" s="62"/>
    </row>
    <row r="39" spans="1:19">
      <c r="A39" s="131"/>
      <c r="B39" s="131" t="s">
        <v>141</v>
      </c>
      <c r="C39" s="131"/>
      <c r="D39" s="220"/>
      <c r="E39" s="218"/>
      <c r="F39" s="53"/>
      <c r="G39" s="74" t="s">
        <v>467</v>
      </c>
      <c r="H39" s="64" t="n">
        <v>0.02</v>
      </c>
      <c r="I39" s="83" t="n">
        <v>0.045</v>
      </c>
      <c r="J39" s="65" t="s">
        <v>1394</v>
      </c>
      <c r="K39" s="65" t="s">
        <v>1395</v>
      </c>
      <c r="L39" s="88" t="n">
        <v>20.0</v>
      </c>
      <c r="N39" s="131"/>
      <c r="O39" s="62"/>
      <c r="P39" s="62"/>
      <c r="Q39" s="62"/>
      <c r="R39" s="62"/>
      <c r="S39" s="62"/>
    </row>
    <row r="40" spans="1:19">
      <c r="A40" s="131"/>
      <c r="B40" s="131"/>
      <c r="C40" s="131"/>
      <c r="D40" s="220"/>
      <c r="E40" s="219"/>
      <c r="F40" s="53"/>
      <c r="G40" s="221" t="s">
        <v>464</v>
      </c>
      <c r="H40" s="222"/>
      <c r="I40" s="222"/>
      <c r="J40" s="222"/>
      <c r="K40" s="223"/>
      <c r="L40" s="87">
        <f>ROUND((IF((H37+H38+H39)&gt;0,((H37*I37)+(H38*I38)+(H39*I39))/(H37+H38+H39),0)),4)</f>
        <v>0</v>
      </c>
      <c r="N40" s="131"/>
      <c r="O40" s="62"/>
      <c r="P40" s="62"/>
      <c r="Q40" s="62"/>
      <c r="R40" s="62"/>
      <c r="S40" s="62"/>
    </row>
    <row r="41" spans="1:19">
      <c r="A41" s="131"/>
      <c r="B41" s="131" t="s">
        <v>409</v>
      </c>
      <c r="C41" s="131"/>
      <c r="D41" s="220">
        <v>4</v>
      </c>
      <c r="E41" s="217" t="s">
        <v>1399</v>
      </c>
      <c r="F41" s="89" t="s">
        <v>1398</v>
      </c>
      <c r="G41" s="214" t="s">
        <v>999</v>
      </c>
      <c r="H41" s="215"/>
      <c r="I41" s="215"/>
      <c r="J41" s="216"/>
      <c r="K41" s="64" t="n">
        <v>0.7</v>
      </c>
      <c r="L41" s="53"/>
      <c r="N41" s="131"/>
      <c r="O41" s="62"/>
      <c r="P41" s="62"/>
      <c r="Q41" s="62"/>
      <c r="R41" s="62"/>
      <c r="S41" s="62"/>
    </row>
    <row r="42" spans="1:19">
      <c r="A42" s="131"/>
      <c r="B42" s="131" t="s">
        <v>408</v>
      </c>
      <c r="C42" s="131"/>
      <c r="D42" s="220"/>
      <c r="E42" s="218"/>
      <c r="F42" s="53"/>
      <c r="G42" s="214" t="s">
        <v>419</v>
      </c>
      <c r="H42" s="215"/>
      <c r="I42" s="215"/>
      <c r="J42" s="216"/>
      <c r="K42" s="64" t="n">
        <v>0.81</v>
      </c>
      <c r="L42" s="85" t="n">
        <v>0.05</v>
      </c>
      <c r="N42" s="131"/>
      <c r="O42" s="62"/>
      <c r="P42" s="62"/>
      <c r="Q42" s="62"/>
      <c r="R42" s="62"/>
      <c r="S42" s="62"/>
    </row>
    <row r="43" spans="1:19">
      <c r="A43" s="131"/>
      <c r="B43" s="131" t="s">
        <v>407</v>
      </c>
      <c r="C43" s="131"/>
      <c r="D43" s="220"/>
      <c r="E43" s="218"/>
      <c r="F43" s="53"/>
      <c r="G43" s="214" t="s">
        <v>1001</v>
      </c>
      <c r="H43" s="215"/>
      <c r="I43" s="215"/>
      <c r="J43" s="216"/>
      <c r="K43" s="64" t="n">
        <v>0.92</v>
      </c>
      <c r="L43" s="85" t="n">
        <v>0.1</v>
      </c>
      <c r="N43" s="131"/>
      <c r="O43" s="62"/>
      <c r="P43" s="62"/>
      <c r="Q43" s="62"/>
      <c r="R43" s="62"/>
      <c r="S43" s="62"/>
    </row>
    <row r="44" spans="1:19" ht="15" customHeight="1">
      <c r="A44" s="131"/>
      <c r="B44" s="131" t="s">
        <v>137</v>
      </c>
      <c r="C44" s="131"/>
      <c r="D44" s="220"/>
      <c r="E44" s="218"/>
      <c r="F44" s="53"/>
      <c r="G44" s="208" t="s">
        <v>461</v>
      </c>
      <c r="H44" s="209"/>
      <c r="I44" s="209"/>
      <c r="J44" s="210"/>
      <c r="K44" s="64" t="n">
        <v>1.03</v>
      </c>
      <c r="L44" s="85" t="n">
        <v>0.15</v>
      </c>
      <c r="N44" s="131"/>
      <c r="O44" s="62"/>
      <c r="P44" s="62"/>
      <c r="Q44" s="62"/>
      <c r="R44" s="62"/>
      <c r="S44" s="62"/>
    </row>
    <row r="45" spans="1:19" ht="15" customHeight="1">
      <c r="A45" s="131"/>
      <c r="B45" s="131" t="s">
        <v>138</v>
      </c>
      <c r="C45" s="131"/>
      <c r="D45" s="220"/>
      <c r="E45" s="218"/>
      <c r="F45" s="53"/>
      <c r="G45" s="208" t="s">
        <v>462</v>
      </c>
      <c r="H45" s="209"/>
      <c r="I45" s="209"/>
      <c r="J45" s="210"/>
      <c r="K45" s="86">
        <f>K41+K42+K43+K44</f>
        <v>0</v>
      </c>
      <c r="L45" s="87">
        <f>ROUND((IF(K45-K41&gt;0,((K42*L42)+(K43*L43)+(K44*L44))/(K45-K41),0)),4)</f>
        <v>0</v>
      </c>
      <c r="N45" s="131"/>
      <c r="O45" s="62"/>
      <c r="P45" s="62"/>
      <c r="Q45" s="62"/>
      <c r="R45" s="62"/>
      <c r="S45" s="62"/>
    </row>
    <row r="46" spans="1:19" ht="47.25" customHeight="1">
      <c r="A46" s="131"/>
      <c r="B46" s="131"/>
      <c r="C46" s="131"/>
      <c r="D46" s="220"/>
      <c r="E46" s="218"/>
      <c r="F46" s="53"/>
      <c r="G46" s="147" t="s">
        <v>455</v>
      </c>
      <c r="H46" s="104" t="s">
        <v>410</v>
      </c>
      <c r="I46" s="105" t="s">
        <v>457</v>
      </c>
      <c r="J46" s="105" t="s">
        <v>458</v>
      </c>
      <c r="K46" s="105" t="s">
        <v>459</v>
      </c>
      <c r="L46" s="106" t="s">
        <v>460</v>
      </c>
      <c r="N46" s="131"/>
      <c r="O46" s="62"/>
      <c r="P46" s="62"/>
      <c r="Q46" s="62"/>
      <c r="R46" s="62"/>
      <c r="S46" s="62"/>
    </row>
    <row r="47" spans="1:19">
      <c r="A47" s="131"/>
      <c r="B47" s="131" t="s">
        <v>139</v>
      </c>
      <c r="C47" s="131"/>
      <c r="D47" s="220"/>
      <c r="E47" s="218"/>
      <c r="F47" s="53"/>
      <c r="G47" s="74" t="s">
        <v>465</v>
      </c>
      <c r="H47" s="64" t="n">
        <v>0.77</v>
      </c>
      <c r="I47" s="83" t="n">
        <v>0.2235</v>
      </c>
      <c r="J47" s="65" t="s">
        <v>1394</v>
      </c>
      <c r="K47" s="65" t="s">
        <v>1395</v>
      </c>
      <c r="L47" s="88" t="n">
        <v>20.0</v>
      </c>
      <c r="N47" s="131"/>
      <c r="O47" s="62"/>
      <c r="P47" s="62"/>
      <c r="Q47" s="62"/>
      <c r="R47" s="62"/>
      <c r="S47" s="62"/>
    </row>
    <row r="48" spans="1:19">
      <c r="A48" s="131"/>
      <c r="B48" s="131" t="s">
        <v>140</v>
      </c>
      <c r="C48" s="131"/>
      <c r="D48" s="220"/>
      <c r="E48" s="218"/>
      <c r="F48" s="53"/>
      <c r="G48" s="74" t="s">
        <v>466</v>
      </c>
      <c r="H48" s="64" t="n">
        <v>0.33</v>
      </c>
      <c r="I48" s="83" t="n">
        <v>0.0565</v>
      </c>
      <c r="J48" s="65" t="s">
        <v>1394</v>
      </c>
      <c r="K48" s="65" t="s">
        <v>1395</v>
      </c>
      <c r="L48" s="88" t="n">
        <v>20.0</v>
      </c>
      <c r="N48" s="131"/>
      <c r="O48" s="62"/>
      <c r="P48" s="62"/>
      <c r="Q48" s="62"/>
      <c r="R48" s="62"/>
      <c r="S48" s="62"/>
    </row>
    <row r="49" spans="1:19">
      <c r="A49" s="131"/>
      <c r="B49" s="131" t="s">
        <v>141</v>
      </c>
      <c r="C49" s="131"/>
      <c r="D49" s="220"/>
      <c r="E49" s="218"/>
      <c r="F49" s="53"/>
      <c r="G49" s="74" t="s">
        <v>467</v>
      </c>
      <c r="H49" s="64" t="n">
        <v>0.01</v>
      </c>
      <c r="I49" s="83" t="n">
        <v>0.06</v>
      </c>
      <c r="J49" s="65" t="s">
        <v>1394</v>
      </c>
      <c r="K49" s="65" t="s">
        <v>1395</v>
      </c>
      <c r="L49" s="88" t="n">
        <v>20.0</v>
      </c>
      <c r="N49" s="131"/>
      <c r="O49" s="62"/>
      <c r="P49" s="62"/>
      <c r="Q49" s="62"/>
      <c r="R49" s="62"/>
      <c r="S49" s="62"/>
    </row>
    <row r="50" spans="1:19">
      <c r="A50" s="131"/>
      <c r="B50" s="131"/>
      <c r="C50" s="131"/>
      <c r="D50" s="220"/>
      <c r="E50" s="219"/>
      <c r="F50" s="53"/>
      <c r="G50" s="221" t="s">
        <v>464</v>
      </c>
      <c r="H50" s="222"/>
      <c r="I50" s="222"/>
      <c r="J50" s="222"/>
      <c r="K50" s="223"/>
      <c r="L50" s="87">
        <f>ROUND((IF((H47+H48+H49)&gt;0,((H47*I47)+(H48*I48)+(H49*I49))/(H47+H48+H49),0)),4)</f>
        <v>0</v>
      </c>
      <c r="N50" s="131"/>
      <c r="O50" s="62"/>
      <c r="P50" s="62"/>
      <c r="Q50" s="62"/>
      <c r="R50" s="62"/>
      <c r="S50" s="62"/>
    </row>
    <row r="51" spans="1:19">
      <c r="A51" s="131"/>
      <c r="B51" s="131" t="s">
        <v>409</v>
      </c>
      <c r="C51" s="131"/>
      <c r="D51" s="220">
        <v>5</v>
      </c>
      <c r="E51" s="217" t="s">
        <v>1400</v>
      </c>
      <c r="F51" s="89" t="s">
        <v>1398</v>
      </c>
      <c r="G51" s="214" t="s">
        <v>999</v>
      </c>
      <c r="H51" s="215"/>
      <c r="I51" s="215"/>
      <c r="J51" s="216"/>
      <c r="K51" s="64" t="n">
        <v>1.73</v>
      </c>
      <c r="L51" s="53"/>
      <c r="N51" s="131"/>
      <c r="O51" s="62"/>
      <c r="P51" s="62"/>
      <c r="Q51" s="62"/>
      <c r="R51" s="62"/>
      <c r="S51" s="62"/>
    </row>
    <row r="52" spans="1:19">
      <c r="A52" s="131"/>
      <c r="B52" s="131" t="s">
        <v>408</v>
      </c>
      <c r="C52" s="131"/>
      <c r="D52" s="220"/>
      <c r="E52" s="218"/>
      <c r="F52" s="53"/>
      <c r="G52" s="214" t="s">
        <v>419</v>
      </c>
      <c r="H52" s="215"/>
      <c r="I52" s="215"/>
      <c r="J52" s="216"/>
      <c r="K52" s="64" t="n">
        <v>0.02</v>
      </c>
      <c r="L52" s="85" t="n">
        <v>0.05</v>
      </c>
      <c r="N52" s="131"/>
      <c r="O52" s="62"/>
      <c r="P52" s="62"/>
      <c r="Q52" s="62"/>
      <c r="R52" s="62"/>
      <c r="S52" s="62"/>
    </row>
    <row r="53" spans="1:19">
      <c r="A53" s="131"/>
      <c r="B53" s="131" t="s">
        <v>407</v>
      </c>
      <c r="C53" s="131"/>
      <c r="D53" s="220"/>
      <c r="E53" s="218"/>
      <c r="F53" s="53"/>
      <c r="G53" s="214" t="s">
        <v>1001</v>
      </c>
      <c r="H53" s="215"/>
      <c r="I53" s="215"/>
      <c r="J53" s="216"/>
      <c r="K53" s="64" t="n">
        <v>0.2</v>
      </c>
      <c r="L53" s="85" t="n">
        <v>0.1</v>
      </c>
      <c r="N53" s="131"/>
      <c r="O53" s="62"/>
      <c r="P53" s="62"/>
      <c r="Q53" s="62"/>
      <c r="R53" s="62"/>
      <c r="S53" s="62"/>
    </row>
    <row r="54" spans="1:19" ht="15" customHeight="1">
      <c r="A54" s="131"/>
      <c r="B54" s="131" t="s">
        <v>137</v>
      </c>
      <c r="C54" s="131"/>
      <c r="D54" s="220"/>
      <c r="E54" s="218"/>
      <c r="F54" s="53"/>
      <c r="G54" s="208" t="s">
        <v>461</v>
      </c>
      <c r="H54" s="209"/>
      <c r="I54" s="209"/>
      <c r="J54" s="210"/>
      <c r="K54" s="64" t="n">
        <v>2.12</v>
      </c>
      <c r="L54" s="85" t="n">
        <v>0.15</v>
      </c>
      <c r="N54" s="131"/>
      <c r="O54" s="62"/>
      <c r="P54" s="62"/>
      <c r="Q54" s="62"/>
      <c r="R54" s="62"/>
      <c r="S54" s="62"/>
    </row>
    <row r="55" spans="1:19" ht="15" customHeight="1">
      <c r="A55" s="131"/>
      <c r="B55" s="131" t="s">
        <v>138</v>
      </c>
      <c r="C55" s="131"/>
      <c r="D55" s="220"/>
      <c r="E55" s="218"/>
      <c r="F55" s="53"/>
      <c r="G55" s="208" t="s">
        <v>462</v>
      </c>
      <c r="H55" s="209"/>
      <c r="I55" s="209"/>
      <c r="J55" s="210"/>
      <c r="K55" s="86">
        <f>K51+K52+K53+K54</f>
        <v>0</v>
      </c>
      <c r="L55" s="87">
        <f>ROUND((IF(K55-K51&gt;0,((K52*L52)+(K53*L53)+(K54*L54))/(K55-K51),0)),4)</f>
        <v>0</v>
      </c>
      <c r="N55" s="131"/>
      <c r="O55" s="62"/>
      <c r="P55" s="62"/>
      <c r="Q55" s="62"/>
      <c r="R55" s="62"/>
      <c r="S55" s="62"/>
    </row>
    <row r="56" spans="1:19" ht="47.25" customHeight="1">
      <c r="A56" s="131"/>
      <c r="B56" s="131"/>
      <c r="C56" s="131"/>
      <c r="D56" s="220"/>
      <c r="E56" s="218"/>
      <c r="F56" s="53"/>
      <c r="G56" s="147" t="s">
        <v>455</v>
      </c>
      <c r="H56" s="104" t="s">
        <v>410</v>
      </c>
      <c r="I56" s="105" t="s">
        <v>457</v>
      </c>
      <c r="J56" s="105" t="s">
        <v>458</v>
      </c>
      <c r="K56" s="105" t="s">
        <v>459</v>
      </c>
      <c r="L56" s="106" t="s">
        <v>460</v>
      </c>
      <c r="N56" s="131"/>
      <c r="O56" s="62"/>
      <c r="P56" s="62"/>
      <c r="Q56" s="62"/>
      <c r="R56" s="62"/>
      <c r="S56" s="62"/>
    </row>
    <row r="57" spans="1:19">
      <c r="A57" s="131"/>
      <c r="B57" s="131" t="s">
        <v>139</v>
      </c>
      <c r="C57" s="131"/>
      <c r="D57" s="220"/>
      <c r="E57" s="218"/>
      <c r="F57" s="53"/>
      <c r="G57" s="74" t="s">
        <v>465</v>
      </c>
      <c r="H57" s="64" t="n">
        <v>0.07</v>
      </c>
      <c r="I57" s="83" t="n">
        <v>0.04</v>
      </c>
      <c r="J57" s="65" t="s">
        <v>1394</v>
      </c>
      <c r="K57" s="65" t="s">
        <v>1395</v>
      </c>
      <c r="L57" s="88" t="n">
        <v>20.0</v>
      </c>
      <c r="N57" s="131"/>
      <c r="O57" s="62"/>
      <c r="P57" s="62"/>
      <c r="Q57" s="62"/>
      <c r="R57" s="62"/>
      <c r="S57" s="62"/>
    </row>
    <row r="58" spans="1:19">
      <c r="A58" s="131"/>
      <c r="B58" s="131" t="s">
        <v>140</v>
      </c>
      <c r="C58" s="131"/>
      <c r="D58" s="220"/>
      <c r="E58" s="218"/>
      <c r="F58" s="53"/>
      <c r="G58" s="74" t="s">
        <v>466</v>
      </c>
      <c r="H58" s="64" t="n">
        <v>0.03</v>
      </c>
      <c r="I58" s="83" t="n">
        <v>0.05</v>
      </c>
      <c r="J58" s="65" t="s">
        <v>1394</v>
      </c>
      <c r="K58" s="65" t="s">
        <v>1395</v>
      </c>
      <c r="L58" s="88" t="n">
        <v>20.0</v>
      </c>
      <c r="N58" s="131"/>
      <c r="O58" s="62"/>
      <c r="P58" s="62"/>
      <c r="Q58" s="62"/>
      <c r="R58" s="62"/>
      <c r="S58" s="62"/>
    </row>
    <row r="59" spans="1:19">
      <c r="A59" s="131"/>
      <c r="B59" s="131" t="s">
        <v>141</v>
      </c>
      <c r="C59" s="131"/>
      <c r="D59" s="220"/>
      <c r="E59" s="218"/>
      <c r="F59" s="53"/>
      <c r="G59" s="74" t="s">
        <v>467</v>
      </c>
      <c r="H59" s="64" t="n">
        <v>0.2</v>
      </c>
      <c r="I59" s="83" t="n">
        <v>0.06</v>
      </c>
      <c r="J59" s="65" t="s">
        <v>1394</v>
      </c>
      <c r="K59" s="65" t="s">
        <v>1395</v>
      </c>
      <c r="L59" s="88" t="n">
        <v>20.0</v>
      </c>
      <c r="N59" s="131"/>
      <c r="O59" s="62"/>
      <c r="P59" s="62"/>
      <c r="Q59" s="62"/>
      <c r="R59" s="62"/>
      <c r="S59" s="62"/>
    </row>
    <row r="60" spans="1:19">
      <c r="A60" s="131"/>
      <c r="B60" s="131"/>
      <c r="C60" s="131"/>
      <c r="D60" s="220"/>
      <c r="E60" s="219"/>
      <c r="F60" s="53"/>
      <c r="G60" s="221" t="s">
        <v>464</v>
      </c>
      <c r="H60" s="222"/>
      <c r="I60" s="222"/>
      <c r="J60" s="222"/>
      <c r="K60" s="223"/>
      <c r="L60" s="87">
        <f>ROUND((IF((H57+H58+H59)&gt;0,((H57*I57)+(H58*I58)+(H59*I59))/(H57+H58+H59),0)),4)</f>
        <v>0</v>
      </c>
      <c r="N60" s="131"/>
      <c r="O60" s="62"/>
      <c r="P60" s="62"/>
      <c r="Q60" s="62"/>
      <c r="R60" s="62"/>
      <c r="S60" s="62"/>
    </row>
    <row r="61" spans="1:19">
      <c r="A61" s="131"/>
      <c r="B61" s="131" t="s">
        <v>409</v>
      </c>
      <c r="C61" s="131"/>
      <c r="D61" s="220">
        <v>6</v>
      </c>
      <c r="E61" s="217" t="s">
        <v>1401</v>
      </c>
      <c r="F61" s="89" t="s">
        <v>1398</v>
      </c>
      <c r="G61" s="214" t="s">
        <v>999</v>
      </c>
      <c r="H61" s="215"/>
      <c r="I61" s="215"/>
      <c r="J61" s="216"/>
      <c r="K61" s="64" t="n">
        <v>0.02</v>
      </c>
      <c r="L61" s="53"/>
      <c r="N61" s="131"/>
      <c r="O61" s="62"/>
      <c r="P61" s="62"/>
      <c r="Q61" s="62"/>
      <c r="R61" s="62"/>
      <c r="S61" s="62"/>
    </row>
    <row r="62" spans="1:19">
      <c r="A62" s="131"/>
      <c r="B62" s="131" t="s">
        <v>408</v>
      </c>
      <c r="C62" s="131"/>
      <c r="D62" s="220"/>
      <c r="E62" s="218"/>
      <c r="F62" s="53"/>
      <c r="G62" s="214" t="s">
        <v>419</v>
      </c>
      <c r="H62" s="215"/>
      <c r="I62" s="215"/>
      <c r="J62" s="216"/>
      <c r="K62" s="64" t="n">
        <v>0.19</v>
      </c>
      <c r="L62" s="85" t="n">
        <v>0.05</v>
      </c>
      <c r="N62" s="131"/>
      <c r="O62" s="62"/>
      <c r="P62" s="62"/>
      <c r="Q62" s="62"/>
      <c r="R62" s="62"/>
      <c r="S62" s="62"/>
    </row>
    <row r="63" spans="1:19">
      <c r="A63" s="131"/>
      <c r="B63" s="131" t="s">
        <v>407</v>
      </c>
      <c r="C63" s="131"/>
      <c r="D63" s="220"/>
      <c r="E63" s="218"/>
      <c r="F63" s="53"/>
      <c r="G63" s="214" t="s">
        <v>1001</v>
      </c>
      <c r="H63" s="215"/>
      <c r="I63" s="215"/>
      <c r="J63" s="216"/>
      <c r="K63" s="64" t="n">
        <v>0.2</v>
      </c>
      <c r="L63" s="85" t="n">
        <v>0.1</v>
      </c>
      <c r="N63" s="131"/>
      <c r="O63" s="62"/>
      <c r="P63" s="62"/>
      <c r="Q63" s="62"/>
      <c r="R63" s="62"/>
      <c r="S63" s="62"/>
    </row>
    <row r="64" spans="1:19" ht="15" customHeight="1">
      <c r="A64" s="131"/>
      <c r="B64" s="131" t="s">
        <v>137</v>
      </c>
      <c r="C64" s="131"/>
      <c r="D64" s="220"/>
      <c r="E64" s="218"/>
      <c r="F64" s="53"/>
      <c r="G64" s="208" t="s">
        <v>461</v>
      </c>
      <c r="H64" s="209"/>
      <c r="I64" s="209"/>
      <c r="J64" s="210"/>
      <c r="K64" s="64" t="n">
        <v>0.21</v>
      </c>
      <c r="L64" s="85" t="n">
        <v>0.15</v>
      </c>
      <c r="N64" s="131"/>
      <c r="O64" s="62"/>
      <c r="P64" s="62"/>
      <c r="Q64" s="62"/>
      <c r="R64" s="62"/>
      <c r="S64" s="62"/>
    </row>
    <row r="65" spans="1:19" ht="15" customHeight="1">
      <c r="A65" s="131"/>
      <c r="B65" s="131" t="s">
        <v>138</v>
      </c>
      <c r="C65" s="131"/>
      <c r="D65" s="220"/>
      <c r="E65" s="218"/>
      <c r="F65" s="53"/>
      <c r="G65" s="208" t="s">
        <v>462</v>
      </c>
      <c r="H65" s="209"/>
      <c r="I65" s="209"/>
      <c r="J65" s="210"/>
      <c r="K65" s="86">
        <f>K61+K62+K63+K64</f>
        <v>0</v>
      </c>
      <c r="L65" s="87">
        <f>ROUND((IF(K65-K61&gt;0,((K62*L62)+(K63*L63)+(K64*L64))/(K65-K61),0)),4)</f>
        <v>0</v>
      </c>
      <c r="N65" s="131"/>
      <c r="O65" s="62"/>
      <c r="P65" s="62"/>
      <c r="Q65" s="62"/>
      <c r="R65" s="62"/>
      <c r="S65" s="62"/>
    </row>
    <row r="66" spans="1:19" ht="47.25" customHeight="1">
      <c r="A66" s="131"/>
      <c r="B66" s="131"/>
      <c r="C66" s="131"/>
      <c r="D66" s="220"/>
      <c r="E66" s="218"/>
      <c r="F66" s="53"/>
      <c r="G66" s="147" t="s">
        <v>455</v>
      </c>
      <c r="H66" s="104" t="s">
        <v>410</v>
      </c>
      <c r="I66" s="105" t="s">
        <v>457</v>
      </c>
      <c r="J66" s="105" t="s">
        <v>458</v>
      </c>
      <c r="K66" s="105" t="s">
        <v>459</v>
      </c>
      <c r="L66" s="106" t="s">
        <v>460</v>
      </c>
      <c r="N66" s="131"/>
      <c r="O66" s="62"/>
      <c r="P66" s="62"/>
      <c r="Q66" s="62"/>
      <c r="R66" s="62"/>
      <c r="S66" s="62"/>
    </row>
    <row r="67" spans="1:19">
      <c r="A67" s="131"/>
      <c r="B67" s="131" t="s">
        <v>139</v>
      </c>
      <c r="C67" s="131"/>
      <c r="D67" s="220"/>
      <c r="E67" s="218"/>
      <c r="F67" s="53"/>
      <c r="G67" s="74" t="s">
        <v>465</v>
      </c>
      <c r="H67" s="64" t="n">
        <v>0.03</v>
      </c>
      <c r="I67" s="83" t="n">
        <v>0.04</v>
      </c>
      <c r="J67" s="65" t="s">
        <v>1394</v>
      </c>
      <c r="K67" s="65" t="s">
        <v>1395</v>
      </c>
      <c r="L67" s="88" t="n">
        <v>20.0</v>
      </c>
      <c r="N67" s="131"/>
      <c r="O67" s="62"/>
      <c r="P67" s="62"/>
      <c r="Q67" s="62"/>
      <c r="R67" s="62"/>
      <c r="S67" s="62"/>
    </row>
    <row r="68" spans="1:19">
      <c r="A68" s="131"/>
      <c r="B68" s="131" t="s">
        <v>140</v>
      </c>
      <c r="C68" s="131"/>
      <c r="D68" s="220"/>
      <c r="E68" s="218"/>
      <c r="F68" s="53"/>
      <c r="G68" s="74" t="s">
        <v>466</v>
      </c>
      <c r="H68" s="64" t="n">
        <v>0.03</v>
      </c>
      <c r="I68" s="83" t="n">
        <v>0.05</v>
      </c>
      <c r="J68" s="65" t="s">
        <v>1394</v>
      </c>
      <c r="K68" s="65" t="s">
        <v>1395</v>
      </c>
      <c r="L68" s="88" t="n">
        <v>20.0</v>
      </c>
      <c r="N68" s="131"/>
      <c r="O68" s="62"/>
      <c r="P68" s="62"/>
      <c r="Q68" s="62"/>
      <c r="R68" s="62"/>
      <c r="S68" s="62"/>
    </row>
    <row r="69" spans="1:19">
      <c r="A69" s="131"/>
      <c r="B69" s="131" t="s">
        <v>141</v>
      </c>
      <c r="C69" s="131"/>
      <c r="D69" s="220"/>
      <c r="E69" s="218"/>
      <c r="F69" s="53"/>
      <c r="G69" s="74" t="s">
        <v>467</v>
      </c>
      <c r="H69" s="64" t="n">
        <v>0.02</v>
      </c>
      <c r="I69" s="83" t="n">
        <v>0.06</v>
      </c>
      <c r="J69" s="65" t="s">
        <v>1394</v>
      </c>
      <c r="K69" s="65" t="s">
        <v>1395</v>
      </c>
      <c r="L69" s="88" t="n">
        <v>20.0</v>
      </c>
      <c r="N69" s="131"/>
      <c r="O69" s="62"/>
      <c r="P69" s="62"/>
      <c r="Q69" s="62"/>
      <c r="R69" s="62"/>
      <c r="S69" s="62"/>
    </row>
    <row r="70" spans="1:19">
      <c r="A70" s="131"/>
      <c r="B70" s="131"/>
      <c r="C70" s="131"/>
      <c r="D70" s="220"/>
      <c r="E70" s="219"/>
      <c r="F70" s="53"/>
      <c r="G70" s="221" t="s">
        <v>464</v>
      </c>
      <c r="H70" s="222"/>
      <c r="I70" s="222"/>
      <c r="J70" s="222"/>
      <c r="K70" s="223"/>
      <c r="L70" s="87">
        <f>ROUND((IF((H67+H68+H69)&gt;0,((H67*I67)+(H68*I68)+(H69*I69))/(H67+H68+H69),0)),4)</f>
        <v>0</v>
      </c>
      <c r="N70" s="131"/>
      <c r="O70" s="62"/>
      <c r="P70" s="62"/>
      <c r="Q70" s="62"/>
      <c r="R70" s="62"/>
      <c r="S70" s="62"/>
    </row>
    <row r="71" spans="1:19">
      <c r="A71" s="131"/>
      <c r="B71" s="131" t="s">
        <v>409</v>
      </c>
      <c r="C71" s="131"/>
      <c r="D71" s="220">
        <v>7</v>
      </c>
      <c r="E71" s="217" t="s">
        <v>1402</v>
      </c>
      <c r="F71" s="89" t="s">
        <v>1398</v>
      </c>
      <c r="G71" s="214" t="s">
        <v>999</v>
      </c>
      <c r="H71" s="215"/>
      <c r="I71" s="215"/>
      <c r="J71" s="216"/>
      <c r="K71" s="64" t="n">
        <v>0.17</v>
      </c>
      <c r="L71" s="53"/>
      <c r="N71" s="131"/>
      <c r="O71" s="62"/>
      <c r="P71" s="62"/>
      <c r="Q71" s="62"/>
      <c r="R71" s="62"/>
      <c r="S71" s="62"/>
    </row>
    <row r="72" spans="1:19">
      <c r="A72" s="131"/>
      <c r="B72" s="131" t="s">
        <v>408</v>
      </c>
      <c r="C72" s="131"/>
      <c r="D72" s="220"/>
      <c r="E72" s="218"/>
      <c r="F72" s="53"/>
      <c r="G72" s="214" t="s">
        <v>419</v>
      </c>
      <c r="H72" s="215"/>
      <c r="I72" s="215"/>
      <c r="J72" s="216"/>
      <c r="K72" s="64" t="n">
        <v>0.19</v>
      </c>
      <c r="L72" s="85"/>
      <c r="N72" s="131"/>
      <c r="O72" s="62"/>
      <c r="P72" s="62"/>
      <c r="Q72" s="62"/>
      <c r="R72" s="62"/>
      <c r="S72" s="62"/>
    </row>
    <row r="73" spans="1:19">
      <c r="A73" s="131"/>
      <c r="B73" s="131" t="s">
        <v>407</v>
      </c>
      <c r="C73" s="131"/>
      <c r="D73" s="220"/>
      <c r="E73" s="218"/>
      <c r="F73" s="53"/>
      <c r="G73" s="214" t="s">
        <v>1001</v>
      </c>
      <c r="H73" s="215"/>
      <c r="I73" s="215"/>
      <c r="J73" s="216"/>
      <c r="K73" s="64" t="n">
        <v>0.2</v>
      </c>
      <c r="L73" s="85"/>
      <c r="N73" s="131"/>
      <c r="O73" s="62"/>
      <c r="P73" s="62"/>
      <c r="Q73" s="62"/>
      <c r="R73" s="62"/>
      <c r="S73" s="62"/>
    </row>
    <row r="74" spans="1:19" ht="15" customHeight="1">
      <c r="A74" s="131"/>
      <c r="B74" s="131" t="s">
        <v>137</v>
      </c>
      <c r="C74" s="131"/>
      <c r="D74" s="220"/>
      <c r="E74" s="218"/>
      <c r="F74" s="53"/>
      <c r="G74" s="208" t="s">
        <v>461</v>
      </c>
      <c r="H74" s="209"/>
      <c r="I74" s="209"/>
      <c r="J74" s="210"/>
      <c r="K74" s="64" t="n">
        <v>0.21</v>
      </c>
      <c r="L74" s="85"/>
      <c r="N74" s="131"/>
      <c r="O74" s="62"/>
      <c r="P74" s="62"/>
      <c r="Q74" s="62"/>
      <c r="R74" s="62"/>
      <c r="S74" s="62"/>
    </row>
    <row r="75" spans="1:19" ht="15" customHeight="1">
      <c r="A75" s="131"/>
      <c r="B75" s="131" t="s">
        <v>138</v>
      </c>
      <c r="C75" s="131"/>
      <c r="D75" s="220"/>
      <c r="E75" s="218"/>
      <c r="F75" s="53"/>
      <c r="G75" s="208" t="s">
        <v>462</v>
      </c>
      <c r="H75" s="209"/>
      <c r="I75" s="209"/>
      <c r="J75" s="210"/>
      <c r="K75" s="86">
        <f>K71+K72+K73+K74</f>
        <v>0</v>
      </c>
      <c r="L75" s="87">
        <f>ROUND((IF(K75-K71&gt;0,((K72*L72)+(K73*L73)+(K74*L74))/(K75-K71),0)),4)</f>
        <v>0</v>
      </c>
      <c r="N75" s="131"/>
      <c r="O75" s="62"/>
      <c r="P75" s="62"/>
      <c r="Q75" s="62"/>
      <c r="R75" s="62"/>
      <c r="S75" s="62"/>
    </row>
    <row r="76" spans="1:19" ht="47.25" customHeight="1">
      <c r="A76" s="131"/>
      <c r="B76" s="131"/>
      <c r="C76" s="131"/>
      <c r="D76" s="220"/>
      <c r="E76" s="218"/>
      <c r="F76" s="53"/>
      <c r="G76" s="147" t="s">
        <v>455</v>
      </c>
      <c r="H76" s="104" t="s">
        <v>410</v>
      </c>
      <c r="I76" s="105" t="s">
        <v>457</v>
      </c>
      <c r="J76" s="105" t="s">
        <v>458</v>
      </c>
      <c r="K76" s="105" t="s">
        <v>459</v>
      </c>
      <c r="L76" s="106" t="s">
        <v>460</v>
      </c>
      <c r="N76" s="131"/>
      <c r="O76" s="62"/>
      <c r="P76" s="62"/>
      <c r="Q76" s="62"/>
      <c r="R76" s="62"/>
      <c r="S76" s="62"/>
    </row>
    <row r="77" spans="1:19">
      <c r="A77" s="131"/>
      <c r="B77" s="131" t="s">
        <v>139</v>
      </c>
      <c r="C77" s="131"/>
      <c r="D77" s="220"/>
      <c r="E77" s="218"/>
      <c r="F77" s="53"/>
      <c r="G77" s="74" t="s">
        <v>465</v>
      </c>
      <c r="H77" s="64" t="n">
        <v>0.08</v>
      </c>
      <c r="I77" s="83" t="n">
        <v>0.04</v>
      </c>
      <c r="J77" s="65" t="s">
        <v>1394</v>
      </c>
      <c r="K77" s="65" t="s">
        <v>1395</v>
      </c>
      <c r="L77" s="88" t="n">
        <v>20.0</v>
      </c>
      <c r="N77" s="131"/>
      <c r="O77" s="62"/>
      <c r="P77" s="62"/>
      <c r="Q77" s="62"/>
      <c r="R77" s="62"/>
      <c r="S77" s="62"/>
    </row>
    <row r="78" spans="1:19">
      <c r="A78" s="131"/>
      <c r="B78" s="131" t="s">
        <v>140</v>
      </c>
      <c r="C78" s="131"/>
      <c r="D78" s="220"/>
      <c r="E78" s="218"/>
      <c r="F78" s="53"/>
      <c r="G78" s="74" t="s">
        <v>466</v>
      </c>
      <c r="H78" s="64" t="n">
        <v>0.03</v>
      </c>
      <c r="I78" s="83" t="n">
        <v>0.05</v>
      </c>
      <c r="J78" s="65" t="s">
        <v>1394</v>
      </c>
      <c r="K78" s="65" t="s">
        <v>1395</v>
      </c>
      <c r="L78" s="88" t="n">
        <v>20.0</v>
      </c>
      <c r="N78" s="131"/>
      <c r="O78" s="62"/>
      <c r="P78" s="62"/>
      <c r="Q78" s="62"/>
      <c r="R78" s="62"/>
      <c r="S78" s="62"/>
    </row>
    <row r="79" spans="1:19">
      <c r="A79" s="131"/>
      <c r="B79" s="131" t="s">
        <v>141</v>
      </c>
      <c r="C79" s="131"/>
      <c r="D79" s="220"/>
      <c r="E79" s="218"/>
      <c r="F79" s="53"/>
      <c r="G79" s="74" t="s">
        <v>467</v>
      </c>
      <c r="H79" s="64" t="n">
        <v>0.02</v>
      </c>
      <c r="I79" s="83" t="n">
        <v>0.06</v>
      </c>
      <c r="J79" s="65" t="s">
        <v>1394</v>
      </c>
      <c r="K79" s="65" t="s">
        <v>1395</v>
      </c>
      <c r="L79" s="88" t="n">
        <v>20.0</v>
      </c>
      <c r="N79" s="131"/>
      <c r="O79" s="62"/>
      <c r="P79" s="62"/>
      <c r="Q79" s="62"/>
      <c r="R79" s="62"/>
      <c r="S79" s="62"/>
    </row>
    <row r="80" spans="1:19">
      <c r="A80" s="131"/>
      <c r="B80" s="131"/>
      <c r="C80" s="131"/>
      <c r="D80" s="220"/>
      <c r="E80" s="219"/>
      <c r="F80" s="53"/>
      <c r="G80" s="221" t="s">
        <v>464</v>
      </c>
      <c r="H80" s="222"/>
      <c r="I80" s="222"/>
      <c r="J80" s="222"/>
      <c r="K80" s="223"/>
      <c r="L80" s="87">
        <f>ROUND((IF((H77+H78+H79)&gt;0,((H77*I77)+(H78*I78)+(H79*I79))/(H77+H78+H79),0)),4)</f>
        <v>0</v>
      </c>
      <c r="N80" s="131"/>
      <c r="O80" s="62"/>
      <c r="P80" s="62"/>
      <c r="Q80" s="62"/>
      <c r="R80" s="62"/>
      <c r="S80" s="62"/>
    </row>
    <row r="81" spans="1:19">
      <c r="A81" s="131"/>
      <c r="B81" s="131" t="s">
        <v>409</v>
      </c>
      <c r="C81" s="131"/>
      <c r="D81" s="220">
        <v>8</v>
      </c>
      <c r="E81" s="217" t="s">
        <v>1403</v>
      </c>
      <c r="F81" s="89" t="s">
        <v>1398</v>
      </c>
      <c r="G81" s="214" t="s">
        <v>999</v>
      </c>
      <c r="H81" s="215"/>
      <c r="I81" s="215"/>
      <c r="J81" s="216"/>
      <c r="K81" s="64" t="n">
        <v>0.17</v>
      </c>
      <c r="L81" s="53"/>
      <c r="N81" s="131"/>
      <c r="O81" s="62"/>
      <c r="P81" s="62"/>
      <c r="Q81" s="62"/>
      <c r="R81" s="62"/>
      <c r="S81" s="62"/>
    </row>
    <row r="82" spans="1:19">
      <c r="A82" s="131"/>
      <c r="B82" s="131" t="s">
        <v>408</v>
      </c>
      <c r="C82" s="131"/>
      <c r="D82" s="220"/>
      <c r="E82" s="218"/>
      <c r="F82" s="53"/>
      <c r="G82" s="214" t="s">
        <v>419</v>
      </c>
      <c r="H82" s="215"/>
      <c r="I82" s="215"/>
      <c r="J82" s="216"/>
      <c r="K82" s="64" t="n">
        <v>0.19</v>
      </c>
      <c r="L82" s="85" t="n">
        <v>0.05</v>
      </c>
      <c r="N82" s="131"/>
      <c r="O82" s="62"/>
      <c r="P82" s="62"/>
      <c r="Q82" s="62"/>
      <c r="R82" s="62"/>
      <c r="S82" s="62"/>
    </row>
    <row r="83" spans="1:19">
      <c r="A83" s="131"/>
      <c r="B83" s="131" t="s">
        <v>407</v>
      </c>
      <c r="C83" s="131"/>
      <c r="D83" s="220"/>
      <c r="E83" s="218"/>
      <c r="F83" s="53"/>
      <c r="G83" s="214" t="s">
        <v>1001</v>
      </c>
      <c r="H83" s="215"/>
      <c r="I83" s="215"/>
      <c r="J83" s="216"/>
      <c r="K83" s="64" t="n">
        <v>0.2</v>
      </c>
      <c r="L83" s="85" t="n">
        <v>0.1</v>
      </c>
      <c r="N83" s="131"/>
      <c r="O83" s="62"/>
      <c r="P83" s="62"/>
      <c r="Q83" s="62"/>
      <c r="R83" s="62"/>
      <c r="S83" s="62"/>
    </row>
    <row r="84" spans="1:19" ht="15" customHeight="1">
      <c r="A84" s="131"/>
      <c r="B84" s="131" t="s">
        <v>137</v>
      </c>
      <c r="C84" s="131"/>
      <c r="D84" s="220"/>
      <c r="E84" s="218"/>
      <c r="F84" s="53"/>
      <c r="G84" s="208" t="s">
        <v>461</v>
      </c>
      <c r="H84" s="209"/>
      <c r="I84" s="209"/>
      <c r="J84" s="210"/>
      <c r="K84" s="64" t="n">
        <v>0.02</v>
      </c>
      <c r="L84" s="85" t="n">
        <v>0.15</v>
      </c>
      <c r="N84" s="131"/>
      <c r="O84" s="62"/>
      <c r="P84" s="62"/>
      <c r="Q84" s="62"/>
      <c r="R84" s="62"/>
      <c r="S84" s="62"/>
    </row>
    <row r="85" spans="1:19" ht="15" customHeight="1">
      <c r="A85" s="131"/>
      <c r="B85" s="131" t="s">
        <v>138</v>
      </c>
      <c r="C85" s="131"/>
      <c r="D85" s="220"/>
      <c r="E85" s="218"/>
      <c r="F85" s="53"/>
      <c r="G85" s="208" t="s">
        <v>462</v>
      </c>
      <c r="H85" s="209"/>
      <c r="I85" s="209"/>
      <c r="J85" s="210"/>
      <c r="K85" s="86">
        <f>K81+K82+K83+K84</f>
        <v>0</v>
      </c>
      <c r="L85" s="87">
        <f>ROUND((IF(K85-K81&gt;0,((K82*L82)+(K83*L83)+(K84*L84))/(K85-K81),0)),4)</f>
        <v>0</v>
      </c>
      <c r="N85" s="131"/>
      <c r="O85" s="62"/>
      <c r="P85" s="62"/>
      <c r="Q85" s="62"/>
      <c r="R85" s="62"/>
      <c r="S85" s="62"/>
    </row>
    <row r="86" spans="1:19" ht="47.25" customHeight="1">
      <c r="A86" s="131"/>
      <c r="B86" s="131"/>
      <c r="C86" s="131"/>
      <c r="D86" s="220"/>
      <c r="E86" s="218"/>
      <c r="F86" s="53"/>
      <c r="G86" s="147" t="s">
        <v>455</v>
      </c>
      <c r="H86" s="104" t="s">
        <v>410</v>
      </c>
      <c r="I86" s="105" t="s">
        <v>457</v>
      </c>
      <c r="J86" s="105" t="s">
        <v>458</v>
      </c>
      <c r="K86" s="105" t="s">
        <v>459</v>
      </c>
      <c r="L86" s="106" t="s">
        <v>460</v>
      </c>
      <c r="N86" s="131"/>
      <c r="O86" s="62"/>
      <c r="P86" s="62"/>
      <c r="Q86" s="62"/>
      <c r="R86" s="62"/>
      <c r="S86" s="62"/>
    </row>
    <row r="87" spans="1:19">
      <c r="A87" s="131"/>
      <c r="B87" s="131" t="s">
        <v>139</v>
      </c>
      <c r="C87" s="131"/>
      <c r="D87" s="220"/>
      <c r="E87" s="218"/>
      <c r="F87" s="53"/>
      <c r="G87" s="74" t="s">
        <v>465</v>
      </c>
      <c r="H87" s="64" t="n">
        <v>0.07</v>
      </c>
      <c r="I87" s="83" t="n">
        <v>0.04</v>
      </c>
      <c r="J87" s="65" t="s">
        <v>1394</v>
      </c>
      <c r="K87" s="65" t="s">
        <v>1395</v>
      </c>
      <c r="L87" s="88" t="n">
        <v>20.0</v>
      </c>
      <c r="N87" s="131"/>
      <c r="O87" s="62"/>
      <c r="P87" s="62"/>
      <c r="Q87" s="62"/>
      <c r="R87" s="62"/>
      <c r="S87" s="62"/>
    </row>
    <row r="88" spans="1:19">
      <c r="A88" s="131"/>
      <c r="B88" s="131" t="s">
        <v>140</v>
      </c>
      <c r="C88" s="131"/>
      <c r="D88" s="220"/>
      <c r="E88" s="218"/>
      <c r="F88" s="53"/>
      <c r="G88" s="74" t="s">
        <v>466</v>
      </c>
      <c r="H88" s="64" t="n">
        <v>0.03</v>
      </c>
      <c r="I88" s="83" t="n">
        <v>0.05</v>
      </c>
      <c r="J88" s="65" t="s">
        <v>1394</v>
      </c>
      <c r="K88" s="65" t="s">
        <v>1395</v>
      </c>
      <c r="L88" s="88" t="n">
        <v>20.0</v>
      </c>
      <c r="N88" s="131"/>
      <c r="O88" s="62"/>
      <c r="P88" s="62"/>
      <c r="Q88" s="62"/>
      <c r="R88" s="62"/>
      <c r="S88" s="62"/>
    </row>
    <row r="89" spans="1:19">
      <c r="A89" s="131"/>
      <c r="B89" s="131" t="s">
        <v>141</v>
      </c>
      <c r="C89" s="131"/>
      <c r="D89" s="220"/>
      <c r="E89" s="218"/>
      <c r="F89" s="53"/>
      <c r="G89" s="74" t="s">
        <v>467</v>
      </c>
      <c r="H89" s="64" t="n">
        <v>0.02</v>
      </c>
      <c r="I89" s="83" t="n">
        <v>0.06</v>
      </c>
      <c r="J89" s="65" t="s">
        <v>1394</v>
      </c>
      <c r="K89" s="65" t="s">
        <v>1395</v>
      </c>
      <c r="L89" s="88" t="n">
        <v>20.0</v>
      </c>
      <c r="N89" s="131"/>
      <c r="O89" s="62"/>
      <c r="P89" s="62"/>
      <c r="Q89" s="62"/>
      <c r="R89" s="62"/>
      <c r="S89" s="62"/>
    </row>
    <row r="90" spans="1:19">
      <c r="A90" s="131"/>
      <c r="B90" s="131"/>
      <c r="C90" s="131"/>
      <c r="D90" s="220"/>
      <c r="E90" s="219"/>
      <c r="F90" s="53"/>
      <c r="G90" s="221" t="s">
        <v>464</v>
      </c>
      <c r="H90" s="222"/>
      <c r="I90" s="222"/>
      <c r="J90" s="222"/>
      <c r="K90" s="223"/>
      <c r="L90" s="87">
        <f>ROUND((IF((H87+H88+H89)&gt;0,((H87*I87)+(H88*I88)+(H89*I89))/(H87+H88+H89),0)),4)</f>
        <v>0</v>
      </c>
      <c r="N90" s="131"/>
      <c r="O90" s="62"/>
      <c r="P90" s="62"/>
      <c r="Q90" s="62"/>
      <c r="R90" s="62"/>
      <c r="S90" s="62"/>
    </row>
    <row r="91" spans="1:19">
      <c r="A91" s="131"/>
      <c r="B91" s="131" t="s">
        <v>409</v>
      </c>
      <c r="C91" s="131"/>
      <c r="D91" s="220">
        <v>9</v>
      </c>
      <c r="E91" s="217" t="s">
        <v>1404</v>
      </c>
      <c r="F91" s="89" t="s">
        <v>1398</v>
      </c>
      <c r="G91" s="214" t="s">
        <v>999</v>
      </c>
      <c r="H91" s="215"/>
      <c r="I91" s="215"/>
      <c r="J91" s="216"/>
      <c r="K91" s="64" t="n">
        <v>0.04</v>
      </c>
      <c r="L91" s="53"/>
      <c r="N91" s="131"/>
      <c r="O91" s="62"/>
      <c r="P91" s="62"/>
      <c r="Q91" s="62"/>
      <c r="R91" s="62"/>
      <c r="S91" s="62"/>
    </row>
    <row r="92" spans="1:19">
      <c r="A92" s="131"/>
      <c r="B92" s="131" t="s">
        <v>408</v>
      </c>
      <c r="C92" s="131"/>
      <c r="D92" s="220"/>
      <c r="E92" s="218"/>
      <c r="F92" s="53"/>
      <c r="G92" s="214" t="s">
        <v>419</v>
      </c>
      <c r="H92" s="215"/>
      <c r="I92" s="215"/>
      <c r="J92" s="216"/>
      <c r="K92" s="64" t="n">
        <v>0.07</v>
      </c>
      <c r="L92" s="85" t="n">
        <v>0.05</v>
      </c>
      <c r="N92" s="131"/>
      <c r="O92" s="62"/>
      <c r="P92" s="62"/>
      <c r="Q92" s="62"/>
      <c r="R92" s="62"/>
      <c r="S92" s="62"/>
    </row>
    <row r="93" spans="1:19">
      <c r="A93" s="131"/>
      <c r="B93" s="131" t="s">
        <v>407</v>
      </c>
      <c r="C93" s="131"/>
      <c r="D93" s="220"/>
      <c r="E93" s="218"/>
      <c r="F93" s="53"/>
      <c r="G93" s="214" t="s">
        <v>1001</v>
      </c>
      <c r="H93" s="215"/>
      <c r="I93" s="215"/>
      <c r="J93" s="216"/>
      <c r="K93" s="64" t="n">
        <v>0.09</v>
      </c>
      <c r="L93" s="85" t="n">
        <v>0.1</v>
      </c>
      <c r="N93" s="131"/>
      <c r="O93" s="62"/>
      <c r="P93" s="62"/>
      <c r="Q93" s="62"/>
      <c r="R93" s="62"/>
      <c r="S93" s="62"/>
    </row>
    <row r="94" spans="1:19" ht="15" customHeight="1">
      <c r="A94" s="131"/>
      <c r="B94" s="131" t="s">
        <v>137</v>
      </c>
      <c r="C94" s="131"/>
      <c r="D94" s="220"/>
      <c r="E94" s="218"/>
      <c r="F94" s="53"/>
      <c r="G94" s="208" t="s">
        <v>461</v>
      </c>
      <c r="H94" s="209"/>
      <c r="I94" s="209"/>
      <c r="J94" s="210"/>
      <c r="K94" s="64" t="n">
        <v>0.11</v>
      </c>
      <c r="L94" s="85" t="n">
        <v>0.15</v>
      </c>
      <c r="N94" s="131"/>
      <c r="O94" s="62"/>
      <c r="P94" s="62"/>
      <c r="Q94" s="62"/>
      <c r="R94" s="62"/>
      <c r="S94" s="62"/>
    </row>
    <row r="95" spans="1:19" ht="15" customHeight="1">
      <c r="A95" s="131"/>
      <c r="B95" s="131" t="s">
        <v>138</v>
      </c>
      <c r="C95" s="131"/>
      <c r="D95" s="220"/>
      <c r="E95" s="218"/>
      <c r="F95" s="53"/>
      <c r="G95" s="208" t="s">
        <v>462</v>
      </c>
      <c r="H95" s="209"/>
      <c r="I95" s="209"/>
      <c r="J95" s="210"/>
      <c r="K95" s="86">
        <f>K91+K92+K93+K94</f>
        <v>0</v>
      </c>
      <c r="L95" s="87">
        <f>ROUND((IF(K95-K91&gt;0,((K92*L92)+(K93*L93)+(K94*L94))/(K95-K91),0)),4)</f>
        <v>0</v>
      </c>
      <c r="N95" s="131"/>
      <c r="O95" s="62"/>
      <c r="P95" s="62"/>
      <c r="Q95" s="62"/>
      <c r="R95" s="62"/>
      <c r="S95" s="62"/>
    </row>
    <row r="96" spans="1:19" ht="47.25" customHeight="1">
      <c r="A96" s="131"/>
      <c r="B96" s="131"/>
      <c r="C96" s="131"/>
      <c r="D96" s="220"/>
      <c r="E96" s="218"/>
      <c r="F96" s="53"/>
      <c r="G96" s="147" t="s">
        <v>455</v>
      </c>
      <c r="H96" s="104" t="s">
        <v>410</v>
      </c>
      <c r="I96" s="105" t="s">
        <v>457</v>
      </c>
      <c r="J96" s="105" t="s">
        <v>458</v>
      </c>
      <c r="K96" s="105" t="s">
        <v>459</v>
      </c>
      <c r="L96" s="106" t="s">
        <v>460</v>
      </c>
      <c r="N96" s="131"/>
      <c r="O96" s="62"/>
      <c r="P96" s="62"/>
      <c r="Q96" s="62"/>
      <c r="R96" s="62"/>
      <c r="S96" s="62"/>
    </row>
    <row r="97" spans="1:19">
      <c r="A97" s="131"/>
      <c r="B97" s="131" t="s">
        <v>139</v>
      </c>
      <c r="C97" s="131"/>
      <c r="D97" s="220"/>
      <c r="E97" s="218"/>
      <c r="F97" s="53"/>
      <c r="G97" s="74" t="s">
        <v>465</v>
      </c>
      <c r="H97" s="64" t="n">
        <v>0.04</v>
      </c>
      <c r="I97" s="83" t="n">
        <v>0.04</v>
      </c>
      <c r="J97" s="65" t="s">
        <v>1394</v>
      </c>
      <c r="K97" s="65" t="s">
        <v>1395</v>
      </c>
      <c r="L97" s="88" t="n">
        <v>20.0</v>
      </c>
      <c r="N97" s="131"/>
      <c r="O97" s="62"/>
      <c r="P97" s="62"/>
      <c r="Q97" s="62"/>
      <c r="R97" s="62"/>
      <c r="S97" s="62"/>
    </row>
    <row r="98" spans="1:19">
      <c r="A98" s="131"/>
      <c r="B98" s="131" t="s">
        <v>140</v>
      </c>
      <c r="C98" s="131"/>
      <c r="D98" s="220"/>
      <c r="E98" s="218"/>
      <c r="F98" s="53"/>
      <c r="G98" s="74" t="s">
        <v>466</v>
      </c>
      <c r="H98" s="64" t="n">
        <v>0.03</v>
      </c>
      <c r="I98" s="83" t="n">
        <v>0.05</v>
      </c>
      <c r="J98" s="65" t="s">
        <v>1394</v>
      </c>
      <c r="K98" s="65" t="s">
        <v>1395</v>
      </c>
      <c r="L98" s="88" t="n">
        <v>20.0</v>
      </c>
      <c r="N98" s="131"/>
      <c r="O98" s="62"/>
      <c r="P98" s="62"/>
      <c r="Q98" s="62"/>
      <c r="R98" s="62"/>
      <c r="S98" s="62"/>
    </row>
    <row r="99" spans="1:19">
      <c r="A99" s="131"/>
      <c r="B99" s="131" t="s">
        <v>141</v>
      </c>
      <c r="C99" s="131"/>
      <c r="D99" s="220"/>
      <c r="E99" s="218"/>
      <c r="F99" s="53"/>
      <c r="G99" s="74" t="s">
        <v>467</v>
      </c>
      <c r="H99" s="64" t="n">
        <v>0.0</v>
      </c>
      <c r="I99" s="83" t="n">
        <v>0.06</v>
      </c>
      <c r="J99" s="65" t="s">
        <v>1394</v>
      </c>
      <c r="K99" s="65" t="s">
        <v>1395</v>
      </c>
      <c r="L99" s="88" t="n">
        <v>20.0</v>
      </c>
      <c r="N99" s="131"/>
      <c r="O99" s="62"/>
      <c r="P99" s="62"/>
      <c r="Q99" s="62"/>
      <c r="R99" s="62"/>
      <c r="S99" s="62"/>
    </row>
    <row r="100" spans="1:19">
      <c r="A100" s="131"/>
      <c r="B100" s="131"/>
      <c r="C100" s="131"/>
      <c r="D100" s="220"/>
      <c r="E100" s="219"/>
      <c r="F100" s="53"/>
      <c r="G100" s="221" t="s">
        <v>464</v>
      </c>
      <c r="H100" s="222"/>
      <c r="I100" s="222"/>
      <c r="J100" s="222"/>
      <c r="K100" s="223"/>
      <c r="L100" s="87">
        <f>ROUND((IF((H97+H98+H99)&gt;0,((H97*I97)+(H98*I98)+(H99*I99))/(H97+H98+H99),0)),4)</f>
        <v>0</v>
      </c>
      <c r="N100" s="131"/>
      <c r="O100" s="62"/>
      <c r="P100" s="62"/>
      <c r="Q100" s="62"/>
      <c r="R100" s="62"/>
      <c r="S100" s="62"/>
    </row>
    <row r="101" spans="1:19">
      <c r="A101" s="131"/>
      <c r="B101" s="131" t="s">
        <v>409</v>
      </c>
      <c r="C101" s="131"/>
      <c r="D101" s="220">
        <v>10</v>
      </c>
      <c r="E101" s="217" t="s">
        <v>1398</v>
      </c>
      <c r="F101" s="89" t="s">
        <v>1393</v>
      </c>
      <c r="G101" s="214" t="s">
        <v>999</v>
      </c>
      <c r="H101" s="215"/>
      <c r="I101" s="215"/>
      <c r="J101" s="216"/>
      <c r="K101" s="64" t="n">
        <v>0.14</v>
      </c>
      <c r="L101" s="53"/>
      <c r="N101" s="131"/>
      <c r="O101" s="62"/>
      <c r="P101" s="62"/>
      <c r="Q101" s="62"/>
      <c r="R101" s="62"/>
      <c r="S101" s="62"/>
    </row>
    <row r="102" spans="1:19">
      <c r="A102" s="131"/>
      <c r="B102" s="131" t="s">
        <v>408</v>
      </c>
      <c r="C102" s="131"/>
      <c r="D102" s="220"/>
      <c r="E102" s="218"/>
      <c r="F102" s="53"/>
      <c r="G102" s="214" t="s">
        <v>419</v>
      </c>
      <c r="H102" s="215"/>
      <c r="I102" s="215"/>
      <c r="J102" s="216"/>
      <c r="K102" s="64" t="n">
        <v>0.1</v>
      </c>
      <c r="L102" s="85" t="n">
        <v>0.05</v>
      </c>
      <c r="N102" s="131"/>
      <c r="O102" s="62"/>
      <c r="P102" s="62"/>
      <c r="Q102" s="62"/>
      <c r="R102" s="62"/>
      <c r="S102" s="62"/>
    </row>
    <row r="103" spans="1:19">
      <c r="A103" s="131"/>
      <c r="B103" s="131" t="s">
        <v>407</v>
      </c>
      <c r="C103" s="131"/>
      <c r="D103" s="220"/>
      <c r="E103" s="218"/>
      <c r="F103" s="53"/>
      <c r="G103" s="214" t="s">
        <v>1001</v>
      </c>
      <c r="H103" s="215"/>
      <c r="I103" s="215"/>
      <c r="J103" s="216"/>
      <c r="K103" s="64" t="n">
        <v>0.55</v>
      </c>
      <c r="L103" s="85" t="n">
        <v>0.1</v>
      </c>
      <c r="N103" s="131"/>
      <c r="O103" s="62"/>
      <c r="P103" s="62"/>
      <c r="Q103" s="62"/>
      <c r="R103" s="62"/>
      <c r="S103" s="62"/>
    </row>
    <row r="104" spans="1:19" ht="15" customHeight="1">
      <c r="A104" s="131"/>
      <c r="B104" s="131" t="s">
        <v>137</v>
      </c>
      <c r="C104" s="131"/>
      <c r="D104" s="220"/>
      <c r="E104" s="218"/>
      <c r="F104" s="53"/>
      <c r="G104" s="208" t="s">
        <v>461</v>
      </c>
      <c r="H104" s="209"/>
      <c r="I104" s="209"/>
      <c r="J104" s="210"/>
      <c r="K104" s="64" t="n">
        <v>0.46</v>
      </c>
      <c r="L104" s="85" t="n">
        <v>0.15</v>
      </c>
      <c r="N104" s="131"/>
      <c r="O104" s="62"/>
      <c r="P104" s="62"/>
      <c r="Q104" s="62"/>
      <c r="R104" s="62"/>
      <c r="S104" s="62"/>
    </row>
    <row r="105" spans="1:19" ht="15" customHeight="1">
      <c r="A105" s="131"/>
      <c r="B105" s="131" t="s">
        <v>138</v>
      </c>
      <c r="C105" s="131"/>
      <c r="D105" s="220"/>
      <c r="E105" s="218"/>
      <c r="F105" s="53"/>
      <c r="G105" s="208" t="s">
        <v>462</v>
      </c>
      <c r="H105" s="209"/>
      <c r="I105" s="209"/>
      <c r="J105" s="210"/>
      <c r="K105" s="86">
        <f>K101+K102+K103+K104</f>
        <v>0</v>
      </c>
      <c r="L105" s="87">
        <f>ROUND((IF(K105-K101&gt;0,((K102*L102)+(K103*L103)+(K104*L104))/(K105-K101),0)),4)</f>
        <v>0</v>
      </c>
      <c r="N105" s="131"/>
      <c r="O105" s="62"/>
      <c r="P105" s="62"/>
      <c r="Q105" s="62"/>
      <c r="R105" s="62"/>
      <c r="S105" s="62"/>
    </row>
    <row r="106" spans="1:19" ht="47.25" customHeight="1">
      <c r="A106" s="131"/>
      <c r="B106" s="131"/>
      <c r="C106" s="131"/>
      <c r="D106" s="220"/>
      <c r="E106" s="218"/>
      <c r="F106" s="53"/>
      <c r="G106" s="147" t="s">
        <v>455</v>
      </c>
      <c r="H106" s="104" t="s">
        <v>410</v>
      </c>
      <c r="I106" s="105" t="s">
        <v>457</v>
      </c>
      <c r="J106" s="105" t="s">
        <v>458</v>
      </c>
      <c r="K106" s="105" t="s">
        <v>459</v>
      </c>
      <c r="L106" s="106" t="s">
        <v>460</v>
      </c>
      <c r="N106" s="131"/>
      <c r="O106" s="62"/>
      <c r="P106" s="62"/>
      <c r="Q106" s="62"/>
      <c r="R106" s="62"/>
      <c r="S106" s="62"/>
    </row>
    <row r="107" spans="1:19">
      <c r="A107" s="131"/>
      <c r="B107" s="131" t="s">
        <v>139</v>
      </c>
      <c r="C107" s="131"/>
      <c r="D107" s="220"/>
      <c r="E107" s="218"/>
      <c r="F107" s="53"/>
      <c r="G107" s="74" t="s">
        <v>465</v>
      </c>
      <c r="H107" s="64" t="n">
        <v>0.01</v>
      </c>
      <c r="I107" s="83" t="n">
        <v>0.04</v>
      </c>
      <c r="J107" s="65" t="s">
        <v>1394</v>
      </c>
      <c r="K107" s="65" t="s">
        <v>1395</v>
      </c>
      <c r="L107" s="88" t="n">
        <v>20.0</v>
      </c>
      <c r="N107" s="131"/>
      <c r="O107" s="62"/>
      <c r="P107" s="62"/>
      <c r="Q107" s="62"/>
      <c r="R107" s="62"/>
      <c r="S107" s="62"/>
    </row>
    <row r="108" spans="1:19">
      <c r="A108" s="131"/>
      <c r="B108" s="131" t="s">
        <v>140</v>
      </c>
      <c r="C108" s="131"/>
      <c r="D108" s="220"/>
      <c r="E108" s="218"/>
      <c r="F108" s="53"/>
      <c r="G108" s="74" t="s">
        <v>466</v>
      </c>
      <c r="H108" s="64" t="n">
        <v>0.03</v>
      </c>
      <c r="I108" s="83" t="n">
        <v>0.05</v>
      </c>
      <c r="J108" s="65" t="s">
        <v>1394</v>
      </c>
      <c r="K108" s="65" t="s">
        <v>1395</v>
      </c>
      <c r="L108" s="88" t="n">
        <v>20.0</v>
      </c>
      <c r="N108" s="131"/>
      <c r="O108" s="62"/>
      <c r="P108" s="62"/>
      <c r="Q108" s="62"/>
      <c r="R108" s="62"/>
      <c r="S108" s="62"/>
    </row>
    <row r="109" spans="1:19">
      <c r="A109" s="131"/>
      <c r="B109" s="131" t="s">
        <v>141</v>
      </c>
      <c r="C109" s="131"/>
      <c r="D109" s="220"/>
      <c r="E109" s="218"/>
      <c r="F109" s="53"/>
      <c r="G109" s="74" t="s">
        <v>467</v>
      </c>
      <c r="H109" s="64" t="n">
        <v>0.2</v>
      </c>
      <c r="I109" s="83" t="n">
        <v>0.06</v>
      </c>
      <c r="J109" s="65" t="s">
        <v>1394</v>
      </c>
      <c r="K109" s="65" t="s">
        <v>1395</v>
      </c>
      <c r="L109" s="88" t="n">
        <v>20.0</v>
      </c>
      <c r="N109" s="131"/>
      <c r="O109" s="62"/>
      <c r="P109" s="62"/>
      <c r="Q109" s="62"/>
      <c r="R109" s="62"/>
      <c r="S109" s="62"/>
    </row>
    <row r="110" spans="1:19">
      <c r="A110" s="131"/>
      <c r="B110" s="131"/>
      <c r="C110" s="131"/>
      <c r="D110" s="220"/>
      <c r="E110" s="219"/>
      <c r="F110" s="53"/>
      <c r="G110" s="221" t="s">
        <v>464</v>
      </c>
      <c r="H110" s="222"/>
      <c r="I110" s="222"/>
      <c r="J110" s="222"/>
      <c r="K110" s="223"/>
      <c r="L110" s="87">
        <f>ROUND((IF((H107+H108+H109)&gt;0,((H107*I107)+(H108*I108)+(H109*I109))/(H107+H108+H109),0)),4)</f>
        <v>0</v>
      </c>
      <c r="N110" s="131"/>
      <c r="O110" s="62"/>
      <c r="P110" s="62"/>
      <c r="Q110" s="62"/>
      <c r="R110" s="62"/>
      <c r="S110" s="62"/>
    </row>
    <row r="111" spans="1:19">
      <c r="A111" s="131"/>
      <c r="B111" s="131" t="s">
        <v>409</v>
      </c>
      <c r="C111" s="131"/>
      <c r="D111" s="220">
        <v>11</v>
      </c>
      <c r="E111" s="217" t="s">
        <v>1405</v>
      </c>
      <c r="F111" s="89" t="s">
        <v>1398</v>
      </c>
      <c r="G111" s="214" t="s">
        <v>999</v>
      </c>
      <c r="H111" s="215"/>
      <c r="I111" s="215"/>
      <c r="J111" s="216"/>
      <c r="K111" s="64" t="n">
        <v>0.46</v>
      </c>
      <c r="L111" s="53"/>
      <c r="N111" s="131"/>
      <c r="O111" s="62"/>
      <c r="P111" s="62"/>
      <c r="Q111" s="62"/>
      <c r="R111" s="62"/>
      <c r="S111" s="62"/>
    </row>
    <row r="112" spans="1:19">
      <c r="A112" s="131"/>
      <c r="B112" s="131" t="s">
        <v>408</v>
      </c>
      <c r="C112" s="131"/>
      <c r="D112" s="220"/>
      <c r="E112" s="218"/>
      <c r="F112" s="53"/>
      <c r="G112" s="214" t="s">
        <v>419</v>
      </c>
      <c r="H112" s="215"/>
      <c r="I112" s="215"/>
      <c r="J112" s="216"/>
      <c r="K112" s="64" t="n">
        <v>0.05</v>
      </c>
      <c r="L112" s="85" t="n">
        <v>0.05</v>
      </c>
      <c r="N112" s="131"/>
      <c r="O112" s="62"/>
      <c r="P112" s="62"/>
      <c r="Q112" s="62"/>
      <c r="R112" s="62"/>
      <c r="S112" s="62"/>
    </row>
    <row r="113" spans="1:19">
      <c r="A113" s="131"/>
      <c r="B113" s="131" t="s">
        <v>407</v>
      </c>
      <c r="C113" s="131"/>
      <c r="D113" s="220"/>
      <c r="E113" s="218"/>
      <c r="F113" s="53"/>
      <c r="G113" s="214" t="s">
        <v>1001</v>
      </c>
      <c r="H113" s="215"/>
      <c r="I113" s="215"/>
      <c r="J113" s="216"/>
      <c r="K113" s="64" t="n">
        <v>0.44</v>
      </c>
      <c r="L113" s="85" t="n">
        <v>0.1</v>
      </c>
      <c r="N113" s="131"/>
      <c r="O113" s="62"/>
      <c r="P113" s="62"/>
      <c r="Q113" s="62"/>
      <c r="R113" s="62"/>
      <c r="S113" s="62"/>
    </row>
    <row r="114" spans="1:19" ht="15" customHeight="1">
      <c r="A114" s="131"/>
      <c r="B114" s="131" t="s">
        <v>137</v>
      </c>
      <c r="C114" s="131"/>
      <c r="D114" s="220"/>
      <c r="E114" s="218"/>
      <c r="F114" s="53"/>
      <c r="G114" s="208" t="s">
        <v>461</v>
      </c>
      <c r="H114" s="209"/>
      <c r="I114" s="209"/>
      <c r="J114" s="210"/>
      <c r="K114" s="64" t="n">
        <v>0.41</v>
      </c>
      <c r="L114" s="85" t="n">
        <v>0.15</v>
      </c>
      <c r="N114" s="131"/>
      <c r="O114" s="62"/>
      <c r="P114" s="62"/>
      <c r="Q114" s="62"/>
      <c r="R114" s="62"/>
      <c r="S114" s="62"/>
    </row>
    <row r="115" spans="1:19" ht="15" customHeight="1">
      <c r="A115" s="131"/>
      <c r="B115" s="131" t="s">
        <v>138</v>
      </c>
      <c r="C115" s="131"/>
      <c r="D115" s="220"/>
      <c r="E115" s="218"/>
      <c r="F115" s="53"/>
      <c r="G115" s="208" t="s">
        <v>462</v>
      </c>
      <c r="H115" s="209"/>
      <c r="I115" s="209"/>
      <c r="J115" s="210"/>
      <c r="K115" s="86">
        <f>K111+K112+K113+K114</f>
        <v>0</v>
      </c>
      <c r="L115" s="87">
        <f>ROUND((IF(K115-K111&gt;0,((K112*L112)+(K113*L113)+(K114*L114))/(K115-K111),0)),4)</f>
        <v>0</v>
      </c>
      <c r="N115" s="131"/>
      <c r="O115" s="62"/>
      <c r="P115" s="62"/>
      <c r="Q115" s="62"/>
      <c r="R115" s="62"/>
      <c r="S115" s="62"/>
    </row>
    <row r="116" spans="1:19" ht="47.25" customHeight="1">
      <c r="A116" s="131"/>
      <c r="B116" s="131"/>
      <c r="C116" s="131"/>
      <c r="D116" s="220"/>
      <c r="E116" s="218"/>
      <c r="F116" s="53"/>
      <c r="G116" s="147" t="s">
        <v>455</v>
      </c>
      <c r="H116" s="104" t="s">
        <v>410</v>
      </c>
      <c r="I116" s="105" t="s">
        <v>457</v>
      </c>
      <c r="J116" s="105" t="s">
        <v>458</v>
      </c>
      <c r="K116" s="105" t="s">
        <v>459</v>
      </c>
      <c r="L116" s="106" t="s">
        <v>460</v>
      </c>
      <c r="N116" s="131"/>
      <c r="O116" s="62"/>
      <c r="P116" s="62"/>
      <c r="Q116" s="62"/>
      <c r="R116" s="62"/>
      <c r="S116" s="62"/>
    </row>
    <row r="117" spans="1:19">
      <c r="A117" s="131"/>
      <c r="B117" s="131" t="s">
        <v>139</v>
      </c>
      <c r="C117" s="131"/>
      <c r="D117" s="220"/>
      <c r="E117" s="218"/>
      <c r="F117" s="53"/>
      <c r="G117" s="74" t="s">
        <v>465</v>
      </c>
      <c r="H117" s="64" t="n">
        <v>0.02</v>
      </c>
      <c r="I117" s="83" t="n">
        <v>0.04</v>
      </c>
      <c r="J117" s="65" t="s">
        <v>1394</v>
      </c>
      <c r="K117" s="65" t="s">
        <v>1395</v>
      </c>
      <c r="L117" s="88" t="n">
        <v>20.0</v>
      </c>
      <c r="N117" s="131"/>
      <c r="O117" s="62"/>
      <c r="P117" s="62"/>
      <c r="Q117" s="62"/>
      <c r="R117" s="62"/>
      <c r="S117" s="62"/>
    </row>
    <row r="118" spans="1:19">
      <c r="A118" s="131"/>
      <c r="B118" s="131" t="s">
        <v>140</v>
      </c>
      <c r="C118" s="131"/>
      <c r="D118" s="220"/>
      <c r="E118" s="218"/>
      <c r="F118" s="53"/>
      <c r="G118" s="74" t="s">
        <v>466</v>
      </c>
      <c r="H118" s="64" t="n">
        <v>0.03</v>
      </c>
      <c r="I118" s="83" t="n">
        <v>0.05</v>
      </c>
      <c r="J118" s="65" t="s">
        <v>1394</v>
      </c>
      <c r="K118" s="65" t="s">
        <v>1395</v>
      </c>
      <c r="L118" s="88" t="n">
        <v>20.0</v>
      </c>
      <c r="N118" s="131"/>
      <c r="O118" s="62"/>
      <c r="P118" s="62"/>
      <c r="Q118" s="62"/>
      <c r="R118" s="62"/>
      <c r="S118" s="62"/>
    </row>
    <row r="119" spans="1:19">
      <c r="A119" s="131"/>
      <c r="B119" s="131" t="s">
        <v>141</v>
      </c>
      <c r="C119" s="131"/>
      <c r="D119" s="220"/>
      <c r="E119" s="218"/>
      <c r="F119" s="53"/>
      <c r="G119" s="74" t="s">
        <v>467</v>
      </c>
      <c r="H119" s="64" t="n">
        <v>0.02</v>
      </c>
      <c r="I119" s="83" t="n">
        <v>0.06</v>
      </c>
      <c r="J119" s="65" t="s">
        <v>1394</v>
      </c>
      <c r="K119" s="65" t="s">
        <v>1395</v>
      </c>
      <c r="L119" s="88" t="n">
        <v>20.0</v>
      </c>
      <c r="N119" s="131"/>
      <c r="O119" s="62"/>
      <c r="P119" s="62"/>
      <c r="Q119" s="62"/>
      <c r="R119" s="62"/>
      <c r="S119" s="62"/>
    </row>
    <row r="120" spans="1:19">
      <c r="A120" s="131"/>
      <c r="B120" s="131"/>
      <c r="C120" s="131"/>
      <c r="D120" s="220"/>
      <c r="E120" s="219"/>
      <c r="F120" s="53"/>
      <c r="G120" s="221" t="s">
        <v>464</v>
      </c>
      <c r="H120" s="222"/>
      <c r="I120" s="222"/>
      <c r="J120" s="222"/>
      <c r="K120" s="223"/>
      <c r="L120" s="87">
        <f>ROUND((IF((H117+H118+H119)&gt;0,((H117*I117)+(H118*I118)+(H119*I119))/(H117+H118+H119),0)),4)</f>
        <v>0</v>
      </c>
      <c r="N120" s="131"/>
      <c r="O120" s="62"/>
      <c r="P120" s="62"/>
      <c r="Q120" s="62"/>
      <c r="R120" s="62"/>
      <c r="S120" s="62"/>
    </row>
    <row r="121" spans="1:19">
      <c r="A121" s="131"/>
      <c r="B121" s="131" t="s">
        <v>409</v>
      </c>
      <c r="C121" s="131"/>
      <c r="D121" s="220">
        <v>12</v>
      </c>
      <c r="E121" s="217" t="s">
        <v>1406</v>
      </c>
      <c r="F121" s="89" t="s">
        <v>1393</v>
      </c>
      <c r="G121" s="214" t="s">
        <v>999</v>
      </c>
      <c r="H121" s="215"/>
      <c r="I121" s="215"/>
      <c r="J121" s="216"/>
      <c r="K121" s="64" t="n">
        <v>0.45</v>
      </c>
      <c r="L121" s="53"/>
      <c r="N121" s="131"/>
      <c r="O121" s="62"/>
      <c r="P121" s="62"/>
      <c r="Q121" s="62"/>
      <c r="R121" s="62"/>
      <c r="S121" s="62"/>
    </row>
    <row r="122" spans="1:19">
      <c r="A122" s="131"/>
      <c r="B122" s="131" t="s">
        <v>408</v>
      </c>
      <c r="C122" s="131"/>
      <c r="D122" s="220"/>
      <c r="E122" s="218"/>
      <c r="F122" s="53"/>
      <c r="G122" s="214" t="s">
        <v>419</v>
      </c>
      <c r="H122" s="215"/>
      <c r="I122" s="215"/>
      <c r="J122" s="216"/>
      <c r="K122" s="64" t="n">
        <v>0.66</v>
      </c>
      <c r="L122" s="85" t="n">
        <v>0.05</v>
      </c>
      <c r="N122" s="131"/>
      <c r="O122" s="62"/>
      <c r="P122" s="62"/>
      <c r="Q122" s="62"/>
      <c r="R122" s="62"/>
      <c r="S122" s="62"/>
    </row>
    <row r="123" spans="1:19">
      <c r="A123" s="131"/>
      <c r="B123" s="131" t="s">
        <v>407</v>
      </c>
      <c r="C123" s="131"/>
      <c r="D123" s="220"/>
      <c r="E123" s="218"/>
      <c r="F123" s="53"/>
      <c r="G123" s="214" t="s">
        <v>1001</v>
      </c>
      <c r="H123" s="215"/>
      <c r="I123" s="215"/>
      <c r="J123" s="216"/>
      <c r="K123" s="64" t="n">
        <v>0.87</v>
      </c>
      <c r="L123" s="85" t="n">
        <v>0.1</v>
      </c>
      <c r="N123" s="131"/>
      <c r="O123" s="62"/>
      <c r="P123" s="62"/>
      <c r="Q123" s="62"/>
      <c r="R123" s="62"/>
      <c r="S123" s="62"/>
    </row>
    <row r="124" spans="1:19" ht="15" customHeight="1">
      <c r="A124" s="131"/>
      <c r="B124" s="131" t="s">
        <v>137</v>
      </c>
      <c r="C124" s="131"/>
      <c r="D124" s="220"/>
      <c r="E124" s="218"/>
      <c r="F124" s="53"/>
      <c r="G124" s="208" t="s">
        <v>461</v>
      </c>
      <c r="H124" s="209"/>
      <c r="I124" s="209"/>
      <c r="J124" s="210"/>
      <c r="K124" s="64" t="n">
        <v>1.07</v>
      </c>
      <c r="L124" s="85" t="n">
        <v>0.15</v>
      </c>
      <c r="N124" s="131"/>
      <c r="O124" s="62"/>
      <c r="P124" s="62"/>
      <c r="Q124" s="62"/>
      <c r="R124" s="62"/>
      <c r="S124" s="62"/>
    </row>
    <row r="125" spans="1:19" ht="15" customHeight="1">
      <c r="A125" s="131"/>
      <c r="B125" s="131" t="s">
        <v>138</v>
      </c>
      <c r="C125" s="131"/>
      <c r="D125" s="220"/>
      <c r="E125" s="218"/>
      <c r="F125" s="53"/>
      <c r="G125" s="208" t="s">
        <v>462</v>
      </c>
      <c r="H125" s="209"/>
      <c r="I125" s="209"/>
      <c r="J125" s="210"/>
      <c r="K125" s="86">
        <f>K121+K122+K123+K124</f>
        <v>0</v>
      </c>
      <c r="L125" s="87">
        <f>ROUND((IF(K125-K121&gt;0,((K122*L122)+(K123*L123)+(K124*L124))/(K125-K121),0)),4)</f>
        <v>0</v>
      </c>
      <c r="N125" s="131"/>
      <c r="O125" s="62"/>
      <c r="P125" s="62"/>
      <c r="Q125" s="62"/>
      <c r="R125" s="62"/>
      <c r="S125" s="62"/>
    </row>
    <row r="126" spans="1:19" ht="47.25" customHeight="1">
      <c r="A126" s="131"/>
      <c r="B126" s="131"/>
      <c r="C126" s="131"/>
      <c r="D126" s="220"/>
      <c r="E126" s="218"/>
      <c r="F126" s="53"/>
      <c r="G126" s="147" t="s">
        <v>455</v>
      </c>
      <c r="H126" s="104" t="s">
        <v>410</v>
      </c>
      <c r="I126" s="105" t="s">
        <v>457</v>
      </c>
      <c r="J126" s="105" t="s">
        <v>458</v>
      </c>
      <c r="K126" s="105" t="s">
        <v>459</v>
      </c>
      <c r="L126" s="106" t="s">
        <v>460</v>
      </c>
      <c r="N126" s="131"/>
      <c r="O126" s="62"/>
      <c r="P126" s="62"/>
      <c r="Q126" s="62"/>
      <c r="R126" s="62"/>
      <c r="S126" s="62"/>
    </row>
    <row r="127" spans="1:19">
      <c r="A127" s="131"/>
      <c r="B127" s="131" t="s">
        <v>139</v>
      </c>
      <c r="C127" s="131"/>
      <c r="D127" s="220"/>
      <c r="E127" s="218"/>
      <c r="F127" s="53"/>
      <c r="G127" s="74" t="s">
        <v>465</v>
      </c>
      <c r="H127" s="64" t="n">
        <v>0.23</v>
      </c>
      <c r="I127" s="83" t="n">
        <v>0.04</v>
      </c>
      <c r="J127" s="65" t="s">
        <v>1394</v>
      </c>
      <c r="K127" s="65" t="s">
        <v>1395</v>
      </c>
      <c r="L127" s="88" t="n">
        <v>20.0</v>
      </c>
      <c r="N127" s="131"/>
      <c r="O127" s="62"/>
      <c r="P127" s="62"/>
      <c r="Q127" s="62"/>
      <c r="R127" s="62"/>
      <c r="S127" s="62"/>
    </row>
    <row r="128" spans="1:19">
      <c r="A128" s="131"/>
      <c r="B128" s="131" t="s">
        <v>140</v>
      </c>
      <c r="C128" s="131"/>
      <c r="D128" s="220"/>
      <c r="E128" s="218"/>
      <c r="F128" s="53"/>
      <c r="G128" s="74" t="s">
        <v>466</v>
      </c>
      <c r="H128" s="64" t="n">
        <v>0.33</v>
      </c>
      <c r="I128" s="83" t="n">
        <v>0.05</v>
      </c>
      <c r="J128" s="65" t="s">
        <v>1394</v>
      </c>
      <c r="K128" s="65" t="s">
        <v>1395</v>
      </c>
      <c r="L128" s="88" t="n">
        <v>20.0</v>
      </c>
      <c r="N128" s="131"/>
      <c r="O128" s="62"/>
      <c r="P128" s="62"/>
      <c r="Q128" s="62"/>
      <c r="R128" s="62"/>
      <c r="S128" s="62"/>
    </row>
    <row r="129" spans="1:19">
      <c r="A129" s="131"/>
      <c r="B129" s="131" t="s">
        <v>141</v>
      </c>
      <c r="C129" s="131"/>
      <c r="D129" s="220"/>
      <c r="E129" s="218"/>
      <c r="F129" s="53"/>
      <c r="G129" s="74" t="s">
        <v>467</v>
      </c>
      <c r="H129" s="64" t="n">
        <v>0.2</v>
      </c>
      <c r="I129" s="83" t="n">
        <v>0.06</v>
      </c>
      <c r="J129" s="65" t="s">
        <v>1394</v>
      </c>
      <c r="K129" s="65" t="s">
        <v>1395</v>
      </c>
      <c r="L129" s="88" t="n">
        <v>20.0</v>
      </c>
      <c r="N129" s="131"/>
      <c r="O129" s="62"/>
      <c r="P129" s="62"/>
      <c r="Q129" s="62"/>
      <c r="R129" s="62"/>
      <c r="S129" s="62"/>
    </row>
    <row r="130" spans="1:19">
      <c r="A130" s="131"/>
      <c r="B130" s="131"/>
      <c r="C130" s="131"/>
      <c r="D130" s="220"/>
      <c r="E130" s="219"/>
      <c r="F130" s="53"/>
      <c r="G130" s="221" t="s">
        <v>464</v>
      </c>
      <c r="H130" s="222"/>
      <c r="I130" s="222"/>
      <c r="J130" s="222"/>
      <c r="K130" s="223"/>
      <c r="L130" s="87">
        <f>ROUND((IF((H127+H128+H129)&gt;0,((H127*I127)+(H128*I128)+(H129*I129))/(H127+H128+H129),0)),4)</f>
        <v>0</v>
      </c>
      <c r="N130" s="131"/>
      <c r="O130" s="62"/>
      <c r="P130" s="62"/>
      <c r="Q130" s="62"/>
      <c r="R130" s="62"/>
      <c r="S130" s="62"/>
    </row>
    <row r="131" spans="1:19">
      <c r="A131" s="131"/>
      <c r="B131" s="131" t="s">
        <v>409</v>
      </c>
      <c r="C131" s="131"/>
      <c r="D131" s="220">
        <v>13</v>
      </c>
      <c r="E131" s="217" t="s">
        <v>1407</v>
      </c>
      <c r="F131" s="89" t="s">
        <v>1398</v>
      </c>
      <c r="G131" s="214" t="s">
        <v>999</v>
      </c>
      <c r="H131" s="215"/>
      <c r="I131" s="215"/>
      <c r="J131" s="216"/>
      <c r="K131" s="64" t="n">
        <v>0.45</v>
      </c>
      <c r="L131" s="53"/>
      <c r="N131" s="131"/>
      <c r="O131" s="62"/>
      <c r="P131" s="62"/>
      <c r="Q131" s="62"/>
      <c r="R131" s="62"/>
      <c r="S131" s="62"/>
    </row>
    <row r="132" spans="1:19">
      <c r="A132" s="131"/>
      <c r="B132" s="131" t="s">
        <v>408</v>
      </c>
      <c r="C132" s="131"/>
      <c r="D132" s="220"/>
      <c r="E132" s="218"/>
      <c r="F132" s="53"/>
      <c r="G132" s="214" t="s">
        <v>419</v>
      </c>
      <c r="H132" s="215"/>
      <c r="I132" s="215"/>
      <c r="J132" s="216"/>
      <c r="K132" s="64" t="n">
        <v>0.56</v>
      </c>
      <c r="L132" s="85" t="n">
        <v>0.05</v>
      </c>
      <c r="N132" s="131"/>
      <c r="O132" s="62"/>
      <c r="P132" s="62"/>
      <c r="Q132" s="62"/>
      <c r="R132" s="62"/>
      <c r="S132" s="62"/>
    </row>
    <row r="133" spans="1:19">
      <c r="A133" s="131"/>
      <c r="B133" s="131" t="s">
        <v>407</v>
      </c>
      <c r="C133" s="131"/>
      <c r="D133" s="220"/>
      <c r="E133" s="218"/>
      <c r="F133" s="53"/>
      <c r="G133" s="214" t="s">
        <v>1001</v>
      </c>
      <c r="H133" s="215"/>
      <c r="I133" s="215"/>
      <c r="J133" s="216"/>
      <c r="K133" s="64" t="n">
        <v>0.66</v>
      </c>
      <c r="L133" s="85" t="n">
        <v>0.1</v>
      </c>
      <c r="N133" s="131"/>
      <c r="O133" s="62"/>
      <c r="P133" s="62"/>
      <c r="Q133" s="62"/>
      <c r="R133" s="62"/>
      <c r="S133" s="62"/>
    </row>
    <row r="134" spans="1:19" ht="15" customHeight="1">
      <c r="A134" s="131"/>
      <c r="B134" s="131" t="s">
        <v>137</v>
      </c>
      <c r="C134" s="131"/>
      <c r="D134" s="220"/>
      <c r="E134" s="218"/>
      <c r="F134" s="53"/>
      <c r="G134" s="208" t="s">
        <v>461</v>
      </c>
      <c r="H134" s="209"/>
      <c r="I134" s="209"/>
      <c r="J134" s="210"/>
      <c r="K134" s="64" t="n">
        <v>0.77</v>
      </c>
      <c r="L134" s="85" t="n">
        <v>0.15</v>
      </c>
      <c r="N134" s="131"/>
      <c r="O134" s="62"/>
      <c r="P134" s="62"/>
      <c r="Q134" s="62"/>
      <c r="R134" s="62"/>
      <c r="S134" s="62"/>
    </row>
    <row r="135" spans="1:19" ht="15" customHeight="1">
      <c r="A135" s="131"/>
      <c r="B135" s="131" t="s">
        <v>138</v>
      </c>
      <c r="C135" s="131"/>
      <c r="D135" s="220"/>
      <c r="E135" s="218"/>
      <c r="F135" s="53"/>
      <c r="G135" s="208" t="s">
        <v>462</v>
      </c>
      <c r="H135" s="209"/>
      <c r="I135" s="209"/>
      <c r="J135" s="210"/>
      <c r="K135" s="86">
        <f>K131+K132+K133+K134</f>
        <v>0</v>
      </c>
      <c r="L135" s="87">
        <f>ROUND((IF(K135-K131&gt;0,((K132*L132)+(K133*L133)+(K134*L134))/(K135-K131),0)),4)</f>
        <v>0</v>
      </c>
      <c r="N135" s="131"/>
      <c r="O135" s="62"/>
      <c r="P135" s="62"/>
      <c r="Q135" s="62"/>
      <c r="R135" s="62"/>
      <c r="S135" s="62"/>
    </row>
    <row r="136" spans="1:19" ht="47.25" customHeight="1">
      <c r="A136" s="131"/>
      <c r="B136" s="131"/>
      <c r="C136" s="131"/>
      <c r="D136" s="220"/>
      <c r="E136" s="218"/>
      <c r="F136" s="53"/>
      <c r="G136" s="147" t="s">
        <v>455</v>
      </c>
      <c r="H136" s="104" t="s">
        <v>410</v>
      </c>
      <c r="I136" s="105" t="s">
        <v>457</v>
      </c>
      <c r="J136" s="105" t="s">
        <v>458</v>
      </c>
      <c r="K136" s="105" t="s">
        <v>459</v>
      </c>
      <c r="L136" s="106" t="s">
        <v>460</v>
      </c>
      <c r="N136" s="131"/>
      <c r="O136" s="62"/>
      <c r="P136" s="62"/>
      <c r="Q136" s="62"/>
      <c r="R136" s="62"/>
      <c r="S136" s="62"/>
    </row>
    <row r="137" spans="1:19">
      <c r="A137" s="131"/>
      <c r="B137" s="131" t="s">
        <v>139</v>
      </c>
      <c r="C137" s="131"/>
      <c r="D137" s="220"/>
      <c r="E137" s="218"/>
      <c r="F137" s="53"/>
      <c r="G137" s="74" t="s">
        <v>465</v>
      </c>
      <c r="H137" s="64" t="n">
        <v>0.05</v>
      </c>
      <c r="I137" s="83" t="n">
        <v>0.04</v>
      </c>
      <c r="J137" s="65" t="s">
        <v>1394</v>
      </c>
      <c r="K137" s="65" t="s">
        <v>1395</v>
      </c>
      <c r="L137" s="88" t="n">
        <v>20.0</v>
      </c>
      <c r="N137" s="131"/>
      <c r="O137" s="62"/>
      <c r="P137" s="62"/>
      <c r="Q137" s="62"/>
      <c r="R137" s="62"/>
      <c r="S137" s="62"/>
    </row>
    <row r="138" spans="1:19">
      <c r="A138" s="131"/>
      <c r="B138" s="131" t="s">
        <v>140</v>
      </c>
      <c r="C138" s="131"/>
      <c r="D138" s="220"/>
      <c r="E138" s="218"/>
      <c r="F138" s="53"/>
      <c r="G138" s="74" t="s">
        <v>466</v>
      </c>
      <c r="H138" s="64" t="n">
        <v>0.03</v>
      </c>
      <c r="I138" s="83" t="n">
        <v>0.05</v>
      </c>
      <c r="J138" s="65" t="s">
        <v>1394</v>
      </c>
      <c r="K138" s="65" t="s">
        <v>1395</v>
      </c>
      <c r="L138" s="88" t="n">
        <v>20.0</v>
      </c>
      <c r="N138" s="131"/>
      <c r="O138" s="62"/>
      <c r="P138" s="62"/>
      <c r="Q138" s="62"/>
      <c r="R138" s="62"/>
      <c r="S138" s="62"/>
    </row>
    <row r="139" spans="1:19">
      <c r="A139" s="131"/>
      <c r="B139" s="131" t="s">
        <v>141</v>
      </c>
      <c r="C139" s="131"/>
      <c r="D139" s="220"/>
      <c r="E139" s="218"/>
      <c r="F139" s="53"/>
      <c r="G139" s="74" t="s">
        <v>467</v>
      </c>
      <c r="H139" s="64" t="n">
        <v>0.2</v>
      </c>
      <c r="I139" s="83" t="n">
        <v>0.06</v>
      </c>
      <c r="J139" s="65" t="s">
        <v>1394</v>
      </c>
      <c r="K139" s="65" t="s">
        <v>1395</v>
      </c>
      <c r="L139" s="88" t="n">
        <v>20.0</v>
      </c>
      <c r="N139" s="131"/>
      <c r="O139" s="62"/>
      <c r="P139" s="62"/>
      <c r="Q139" s="62"/>
      <c r="R139" s="62"/>
      <c r="S139" s="62"/>
    </row>
    <row r="140" spans="1:19">
      <c r="A140" s="131"/>
      <c r="B140" s="131"/>
      <c r="C140" s="131"/>
      <c r="D140" s="220"/>
      <c r="E140" s="219"/>
      <c r="F140" s="53"/>
      <c r="G140" s="221" t="s">
        <v>464</v>
      </c>
      <c r="H140" s="222"/>
      <c r="I140" s="222"/>
      <c r="J140" s="222"/>
      <c r="K140" s="223"/>
      <c r="L140" s="87">
        <f>ROUND((IF((H137+H138+H139)&gt;0,((H137*I137)+(H138*I138)+(H139*I139))/(H137+H138+H139),0)),4)</f>
        <v>0</v>
      </c>
      <c r="N140" s="131"/>
      <c r="O140" s="62"/>
      <c r="P140" s="62"/>
      <c r="Q140" s="62"/>
      <c r="R140" s="62"/>
      <c r="S140" s="62"/>
    </row>
    <row r="141" spans="1:19">
      <c r="A141" s="131"/>
      <c r="B141" s="131" t="s">
        <v>409</v>
      </c>
      <c r="C141" s="131"/>
      <c r="D141" s="220">
        <v>14</v>
      </c>
      <c r="E141" s="217" t="s">
        <v>1408</v>
      </c>
      <c r="F141" s="89" t="s">
        <v>1398</v>
      </c>
      <c r="G141" s="214" t="s">
        <v>999</v>
      </c>
      <c r="H141" s="215"/>
      <c r="I141" s="215"/>
      <c r="J141" s="216"/>
      <c r="K141" s="64" t="n">
        <v>0.26</v>
      </c>
      <c r="L141" s="53"/>
      <c r="N141" s="131"/>
      <c r="O141" s="62"/>
      <c r="P141" s="62"/>
      <c r="Q141" s="62"/>
      <c r="R141" s="62"/>
      <c r="S141" s="62"/>
    </row>
    <row r="142" spans="1:19">
      <c r="A142" s="131"/>
      <c r="B142" s="131" t="s">
        <v>408</v>
      </c>
      <c r="C142" s="131"/>
      <c r="D142" s="220"/>
      <c r="E142" s="218"/>
      <c r="F142" s="53"/>
      <c r="G142" s="214" t="s">
        <v>419</v>
      </c>
      <c r="H142" s="215"/>
      <c r="I142" s="215"/>
      <c r="J142" s="216"/>
      <c r="K142" s="64" t="n">
        <v>0.3</v>
      </c>
      <c r="L142" s="85" t="n">
        <v>0.05</v>
      </c>
      <c r="N142" s="131"/>
      <c r="O142" s="62"/>
      <c r="P142" s="62"/>
      <c r="Q142" s="62"/>
      <c r="R142" s="62"/>
      <c r="S142" s="62"/>
    </row>
    <row r="143" spans="1:19">
      <c r="A143" s="131"/>
      <c r="B143" s="131" t="s">
        <v>407</v>
      </c>
      <c r="C143" s="131"/>
      <c r="D143" s="220"/>
      <c r="E143" s="218"/>
      <c r="F143" s="53"/>
      <c r="G143" s="214" t="s">
        <v>1001</v>
      </c>
      <c r="H143" s="215"/>
      <c r="I143" s="215"/>
      <c r="J143" s="216"/>
      <c r="K143" s="64" t="n">
        <v>0.35</v>
      </c>
      <c r="L143" s="85" t="n">
        <v>0.1</v>
      </c>
      <c r="N143" s="131"/>
      <c r="O143" s="62"/>
      <c r="P143" s="62"/>
      <c r="Q143" s="62"/>
      <c r="R143" s="62"/>
      <c r="S143" s="62"/>
    </row>
    <row r="144" spans="1:19" ht="15" customHeight="1">
      <c r="A144" s="131"/>
      <c r="B144" s="131" t="s">
        <v>137</v>
      </c>
      <c r="C144" s="131"/>
      <c r="D144" s="220"/>
      <c r="E144" s="218"/>
      <c r="F144" s="53"/>
      <c r="G144" s="208" t="s">
        <v>461</v>
      </c>
      <c r="H144" s="209"/>
      <c r="I144" s="209"/>
      <c r="J144" s="210"/>
      <c r="K144" s="64" t="n">
        <v>0.39</v>
      </c>
      <c r="L144" s="85" t="n">
        <v>0.15</v>
      </c>
      <c r="N144" s="131"/>
      <c r="O144" s="62"/>
      <c r="P144" s="62"/>
      <c r="Q144" s="62"/>
      <c r="R144" s="62"/>
      <c r="S144" s="62"/>
    </row>
    <row r="145" spans="1:19" ht="15" customHeight="1">
      <c r="A145" s="131"/>
      <c r="B145" s="131" t="s">
        <v>138</v>
      </c>
      <c r="C145" s="131"/>
      <c r="D145" s="220"/>
      <c r="E145" s="218"/>
      <c r="F145" s="53"/>
      <c r="G145" s="208" t="s">
        <v>462</v>
      </c>
      <c r="H145" s="209"/>
      <c r="I145" s="209"/>
      <c r="J145" s="210"/>
      <c r="K145" s="86">
        <f>K141+K142+K143+K144</f>
        <v>0</v>
      </c>
      <c r="L145" s="87">
        <f>ROUND((IF(K145-K141&gt;0,((K142*L142)+(K143*L143)+(K144*L144))/(K145-K141),0)),4)</f>
        <v>0</v>
      </c>
      <c r="N145" s="131"/>
      <c r="O145" s="62"/>
      <c r="P145" s="62"/>
      <c r="Q145" s="62"/>
      <c r="R145" s="62"/>
      <c r="S145" s="62"/>
    </row>
    <row r="146" spans="1:19" ht="47.25" customHeight="1">
      <c r="A146" s="131"/>
      <c r="B146" s="131"/>
      <c r="C146" s="131"/>
      <c r="D146" s="220"/>
      <c r="E146" s="218"/>
      <c r="F146" s="53"/>
      <c r="G146" s="147" t="s">
        <v>455</v>
      </c>
      <c r="H146" s="104" t="s">
        <v>410</v>
      </c>
      <c r="I146" s="105" t="s">
        <v>457</v>
      </c>
      <c r="J146" s="105" t="s">
        <v>458</v>
      </c>
      <c r="K146" s="105" t="s">
        <v>459</v>
      </c>
      <c r="L146" s="106" t="s">
        <v>460</v>
      </c>
      <c r="N146" s="131"/>
      <c r="O146" s="62"/>
      <c r="P146" s="62"/>
      <c r="Q146" s="62"/>
      <c r="R146" s="62"/>
      <c r="S146" s="62"/>
    </row>
    <row r="147" spans="1:19">
      <c r="A147" s="131"/>
      <c r="B147" s="131" t="s">
        <v>139</v>
      </c>
      <c r="C147" s="131"/>
      <c r="D147" s="220"/>
      <c r="E147" s="218"/>
      <c r="F147" s="53"/>
      <c r="G147" s="74" t="s">
        <v>465</v>
      </c>
      <c r="H147" s="64" t="n">
        <v>0.08</v>
      </c>
      <c r="I147" s="83" t="n">
        <v>0.04</v>
      </c>
      <c r="J147" s="65" t="s">
        <v>1394</v>
      </c>
      <c r="K147" s="65" t="s">
        <v>1395</v>
      </c>
      <c r="L147" s="88" t="n">
        <v>20.0</v>
      </c>
      <c r="N147" s="131"/>
      <c r="O147" s="62"/>
      <c r="P147" s="62"/>
      <c r="Q147" s="62"/>
      <c r="R147" s="62"/>
      <c r="S147" s="62"/>
    </row>
    <row r="148" spans="1:19">
      <c r="A148" s="131"/>
      <c r="B148" s="131" t="s">
        <v>140</v>
      </c>
      <c r="C148" s="131"/>
      <c r="D148" s="220"/>
      <c r="E148" s="218"/>
      <c r="F148" s="53"/>
      <c r="G148" s="74" t="s">
        <v>466</v>
      </c>
      <c r="H148" s="64" t="n">
        <v>0.03</v>
      </c>
      <c r="I148" s="83" t="n">
        <v>0.05</v>
      </c>
      <c r="J148" s="65" t="s">
        <v>1394</v>
      </c>
      <c r="K148" s="65" t="s">
        <v>1395</v>
      </c>
      <c r="L148" s="88" t="n">
        <v>20.0</v>
      </c>
      <c r="N148" s="131"/>
      <c r="O148" s="62"/>
      <c r="P148" s="62"/>
      <c r="Q148" s="62"/>
      <c r="R148" s="62"/>
      <c r="S148" s="62"/>
    </row>
    <row r="149" spans="1:19">
      <c r="A149" s="131"/>
      <c r="B149" s="131" t="s">
        <v>141</v>
      </c>
      <c r="C149" s="131"/>
      <c r="D149" s="220"/>
      <c r="E149" s="218"/>
      <c r="F149" s="53"/>
      <c r="G149" s="74" t="s">
        <v>467</v>
      </c>
      <c r="H149" s="64" t="n">
        <v>0.02</v>
      </c>
      <c r="I149" s="83" t="n">
        <v>0.06</v>
      </c>
      <c r="J149" s="65" t="s">
        <v>1394</v>
      </c>
      <c r="K149" s="65" t="s">
        <v>1395</v>
      </c>
      <c r="L149" s="88" t="n">
        <v>20.0</v>
      </c>
      <c r="N149" s="131"/>
      <c r="O149" s="62"/>
      <c r="P149" s="62"/>
      <c r="Q149" s="62"/>
      <c r="R149" s="62"/>
      <c r="S149" s="62"/>
    </row>
    <row r="150" spans="1:19">
      <c r="A150" s="131"/>
      <c r="B150" s="131"/>
      <c r="C150" s="131"/>
      <c r="D150" s="220"/>
      <c r="E150" s="219"/>
      <c r="F150" s="53"/>
      <c r="G150" s="221" t="s">
        <v>464</v>
      </c>
      <c r="H150" s="222"/>
      <c r="I150" s="222"/>
      <c r="J150" s="222"/>
      <c r="K150" s="223"/>
      <c r="L150" s="87">
        <f>ROUND((IF((H147+H148+H149)&gt;0,((H147*I147)+(H148*I148)+(H149*I149))/(H147+H148+H149),0)),4)</f>
        <v>0</v>
      </c>
      <c r="N150" s="131"/>
      <c r="O150" s="62"/>
      <c r="P150" s="62"/>
      <c r="Q150" s="62"/>
      <c r="R150" s="62"/>
      <c r="S150" s="62"/>
    </row>
    <row r="151" spans="1:19">
      <c r="A151" s="131"/>
      <c r="B151" s="131" t="s">
        <v>409</v>
      </c>
      <c r="C151" s="131"/>
      <c r="D151" s="220">
        <v>15</v>
      </c>
      <c r="E151" s="217" t="s">
        <v>1409</v>
      </c>
      <c r="F151" s="89" t="s">
        <v>1393</v>
      </c>
      <c r="G151" s="214" t="s">
        <v>999</v>
      </c>
      <c r="H151" s="215"/>
      <c r="I151" s="215"/>
      <c r="J151" s="216"/>
      <c r="K151" s="64" t="n">
        <v>0.13</v>
      </c>
      <c r="L151" s="53"/>
      <c r="N151" s="131"/>
      <c r="O151" s="62"/>
      <c r="P151" s="62"/>
      <c r="Q151" s="62"/>
      <c r="R151" s="62"/>
      <c r="S151" s="62"/>
    </row>
    <row r="152" spans="1:19">
      <c r="A152" s="131"/>
      <c r="B152" s="131" t="s">
        <v>408</v>
      </c>
      <c r="C152" s="131"/>
      <c r="D152" s="220"/>
      <c r="E152" s="218"/>
      <c r="F152" s="53"/>
      <c r="G152" s="214" t="s">
        <v>419</v>
      </c>
      <c r="H152" s="215"/>
      <c r="I152" s="215"/>
      <c r="J152" s="216"/>
      <c r="K152" s="64" t="n">
        <v>0.06</v>
      </c>
      <c r="L152" s="85" t="n">
        <v>0.05</v>
      </c>
      <c r="N152" s="131"/>
      <c r="O152" s="62"/>
      <c r="P152" s="62"/>
      <c r="Q152" s="62"/>
      <c r="R152" s="62"/>
      <c r="S152" s="62"/>
    </row>
    <row r="153" spans="1:19">
      <c r="A153" s="131"/>
      <c r="B153" s="131" t="s">
        <v>407</v>
      </c>
      <c r="C153" s="131"/>
      <c r="D153" s="220"/>
      <c r="E153" s="218"/>
      <c r="F153" s="53"/>
      <c r="G153" s="214" t="s">
        <v>1001</v>
      </c>
      <c r="H153" s="215"/>
      <c r="I153" s="215"/>
      <c r="J153" s="216"/>
      <c r="K153" s="64" t="n">
        <v>0.64</v>
      </c>
      <c r="L153" s="85" t="n">
        <v>0.1</v>
      </c>
      <c r="N153" s="131"/>
      <c r="O153" s="62"/>
      <c r="P153" s="62"/>
      <c r="Q153" s="62"/>
      <c r="R153" s="62"/>
      <c r="S153" s="62"/>
    </row>
    <row r="154" spans="1:19" ht="15" customHeight="1">
      <c r="A154" s="131"/>
      <c r="B154" s="131" t="s">
        <v>137</v>
      </c>
      <c r="C154" s="131"/>
      <c r="D154" s="220"/>
      <c r="E154" s="218"/>
      <c r="F154" s="53"/>
      <c r="G154" s="208" t="s">
        <v>461</v>
      </c>
      <c r="H154" s="209"/>
      <c r="I154" s="209"/>
      <c r="J154" s="210"/>
      <c r="K154" s="64" t="n">
        <v>0.02</v>
      </c>
      <c r="L154" s="85" t="n">
        <v>0.15</v>
      </c>
      <c r="N154" s="131"/>
      <c r="O154" s="62"/>
      <c r="P154" s="62"/>
      <c r="Q154" s="62"/>
      <c r="R154" s="62"/>
      <c r="S154" s="62"/>
    </row>
    <row r="155" spans="1:19" ht="15" customHeight="1">
      <c r="A155" s="131"/>
      <c r="B155" s="131" t="s">
        <v>138</v>
      </c>
      <c r="C155" s="131"/>
      <c r="D155" s="220"/>
      <c r="E155" s="218"/>
      <c r="F155" s="53"/>
      <c r="G155" s="208" t="s">
        <v>462</v>
      </c>
      <c r="H155" s="209"/>
      <c r="I155" s="209"/>
      <c r="J155" s="210"/>
      <c r="K155" s="86">
        <f>K151+K152+K153+K154</f>
        <v>0</v>
      </c>
      <c r="L155" s="87">
        <f>ROUND((IF(K155-K151&gt;0,((K152*L152)+(K153*L153)+(K154*L154))/(K155-K151),0)),4)</f>
        <v>0</v>
      </c>
      <c r="N155" s="131"/>
      <c r="O155" s="62"/>
      <c r="P155" s="62"/>
      <c r="Q155" s="62"/>
      <c r="R155" s="62"/>
      <c r="S155" s="62"/>
    </row>
    <row r="156" spans="1:19" ht="47.25" customHeight="1">
      <c r="A156" s="131"/>
      <c r="B156" s="131"/>
      <c r="C156" s="131"/>
      <c r="D156" s="220"/>
      <c r="E156" s="218"/>
      <c r="F156" s="53"/>
      <c r="G156" s="147" t="s">
        <v>455</v>
      </c>
      <c r="H156" s="104" t="s">
        <v>410</v>
      </c>
      <c r="I156" s="105" t="s">
        <v>457</v>
      </c>
      <c r="J156" s="105" t="s">
        <v>458</v>
      </c>
      <c r="K156" s="105" t="s">
        <v>459</v>
      </c>
      <c r="L156" s="106" t="s">
        <v>460</v>
      </c>
      <c r="N156" s="131"/>
      <c r="O156" s="62"/>
      <c r="P156" s="62"/>
      <c r="Q156" s="62"/>
      <c r="R156" s="62"/>
      <c r="S156" s="62"/>
    </row>
    <row r="157" spans="1:19">
      <c r="A157" s="131"/>
      <c r="B157" s="131" t="s">
        <v>139</v>
      </c>
      <c r="C157" s="131"/>
      <c r="D157" s="220"/>
      <c r="E157" s="218"/>
      <c r="F157" s="53"/>
      <c r="G157" s="74" t="s">
        <v>465</v>
      </c>
      <c r="H157" s="64" t="n">
        <v>0.08</v>
      </c>
      <c r="I157" s="83" t="n">
        <v>0.04</v>
      </c>
      <c r="J157" s="65" t="s">
        <v>1394</v>
      </c>
      <c r="K157" s="65" t="s">
        <v>1395</v>
      </c>
      <c r="L157" s="88" t="n">
        <v>20.0</v>
      </c>
      <c r="N157" s="131"/>
      <c r="O157" s="62"/>
      <c r="P157" s="62"/>
      <c r="Q157" s="62"/>
      <c r="R157" s="62"/>
      <c r="S157" s="62"/>
    </row>
    <row r="158" spans="1:19">
      <c r="A158" s="131"/>
      <c r="B158" s="131" t="s">
        <v>140</v>
      </c>
      <c r="C158" s="131"/>
      <c r="D158" s="220"/>
      <c r="E158" s="218"/>
      <c r="F158" s="53"/>
      <c r="G158" s="74" t="s">
        <v>466</v>
      </c>
      <c r="H158" s="64" t="n">
        <v>0.33</v>
      </c>
      <c r="I158" s="83" t="n">
        <v>0.05</v>
      </c>
      <c r="J158" s="65" t="s">
        <v>1394</v>
      </c>
      <c r="K158" s="65" t="s">
        <v>1395</v>
      </c>
      <c r="L158" s="88" t="n">
        <v>20.0</v>
      </c>
      <c r="N158" s="131"/>
      <c r="O158" s="62"/>
      <c r="P158" s="62"/>
      <c r="Q158" s="62"/>
      <c r="R158" s="62"/>
      <c r="S158" s="62"/>
    </row>
    <row r="159" spans="1:19">
      <c r="A159" s="131"/>
      <c r="B159" s="131" t="s">
        <v>141</v>
      </c>
      <c r="C159" s="131"/>
      <c r="D159" s="220"/>
      <c r="E159" s="218"/>
      <c r="F159" s="53"/>
      <c r="G159" s="74" t="s">
        <v>467</v>
      </c>
      <c r="H159" s="64" t="n">
        <v>0.2</v>
      </c>
      <c r="I159" s="83" t="n">
        <v>0.06</v>
      </c>
      <c r="J159" s="65" t="s">
        <v>1394</v>
      </c>
      <c r="K159" s="65" t="s">
        <v>1395</v>
      </c>
      <c r="L159" s="88" t="n">
        <v>20.0</v>
      </c>
      <c r="N159" s="131"/>
      <c r="O159" s="62"/>
      <c r="P159" s="62"/>
      <c r="Q159" s="62"/>
      <c r="R159" s="62"/>
      <c r="S159" s="62"/>
    </row>
    <row r="160" spans="1:19">
      <c r="A160" s="131"/>
      <c r="B160" s="131"/>
      <c r="C160" s="131"/>
      <c r="D160" s="220"/>
      <c r="E160" s="219"/>
      <c r="F160" s="53"/>
      <c r="G160" s="221" t="s">
        <v>464</v>
      </c>
      <c r="H160" s="222"/>
      <c r="I160" s="222"/>
      <c r="J160" s="222"/>
      <c r="K160" s="223"/>
      <c r="L160" s="87">
        <f>ROUND((IF((H157+H158+H159)&gt;0,((H157*I157)+(H158*I158)+(H159*I159))/(H157+H158+H159),0)),4)</f>
        <v>0</v>
      </c>
      <c r="N160" s="131"/>
      <c r="O160" s="62"/>
      <c r="P160" s="62"/>
      <c r="Q160" s="62"/>
      <c r="R160" s="62"/>
      <c r="S160" s="62"/>
    </row>
    <row r="161" spans="1:19">
      <c r="A161" s="131"/>
      <c r="B161" s="131" t="s">
        <v>409</v>
      </c>
      <c r="C161" s="131"/>
      <c r="D161" s="220">
        <v>16</v>
      </c>
      <c r="E161" s="217" t="s">
        <v>1410</v>
      </c>
      <c r="F161" s="89" t="s">
        <v>1393</v>
      </c>
      <c r="G161" s="214" t="s">
        <v>999</v>
      </c>
      <c r="H161" s="215"/>
      <c r="I161" s="215"/>
      <c r="J161" s="216"/>
      <c r="K161" s="64" t="n">
        <v>0.16</v>
      </c>
      <c r="L161" s="53"/>
      <c r="N161" s="131"/>
      <c r="O161" s="62"/>
      <c r="P161" s="62"/>
      <c r="Q161" s="62"/>
      <c r="R161" s="62"/>
      <c r="S161" s="62"/>
    </row>
    <row r="162" spans="1:19">
      <c r="A162" s="131"/>
      <c r="B162" s="131" t="s">
        <v>408</v>
      </c>
      <c r="C162" s="131"/>
      <c r="D162" s="220"/>
      <c r="E162" s="218"/>
      <c r="F162" s="53"/>
      <c r="G162" s="214" t="s">
        <v>419</v>
      </c>
      <c r="H162" s="215"/>
      <c r="I162" s="215"/>
      <c r="J162" s="216"/>
      <c r="K162" s="64" t="n">
        <v>251.33</v>
      </c>
      <c r="L162" s="85" t="n">
        <v>0.05</v>
      </c>
      <c r="N162" s="131"/>
      <c r="O162" s="62"/>
      <c r="P162" s="62"/>
      <c r="Q162" s="62"/>
      <c r="R162" s="62"/>
      <c r="S162" s="62"/>
    </row>
    <row r="163" spans="1:19">
      <c r="A163" s="131"/>
      <c r="B163" s="131" t="s">
        <v>407</v>
      </c>
      <c r="C163" s="131"/>
      <c r="D163" s="220"/>
      <c r="E163" s="218"/>
      <c r="F163" s="53"/>
      <c r="G163" s="214" t="s">
        <v>1001</v>
      </c>
      <c r="H163" s="215"/>
      <c r="I163" s="215"/>
      <c r="J163" s="216"/>
      <c r="K163" s="64" t="n">
        <v>80.0</v>
      </c>
      <c r="L163" s="85" t="n">
        <v>0.1</v>
      </c>
      <c r="N163" s="131"/>
      <c r="O163" s="62"/>
      <c r="P163" s="62"/>
      <c r="Q163" s="62"/>
      <c r="R163" s="62"/>
      <c r="S163" s="62"/>
    </row>
    <row r="164" spans="1:19" ht="15" customHeight="1">
      <c r="A164" s="131"/>
      <c r="B164" s="131" t="s">
        <v>137</v>
      </c>
      <c r="C164" s="131"/>
      <c r="D164" s="220"/>
      <c r="E164" s="218"/>
      <c r="F164" s="53"/>
      <c r="G164" s="208" t="s">
        <v>461</v>
      </c>
      <c r="H164" s="209"/>
      <c r="I164" s="209"/>
      <c r="J164" s="210"/>
      <c r="K164" s="64" t="n">
        <v>0.11</v>
      </c>
      <c r="L164" s="85" t="n">
        <v>0.15</v>
      </c>
      <c r="N164" s="131"/>
      <c r="O164" s="62"/>
      <c r="P164" s="62"/>
      <c r="Q164" s="62"/>
      <c r="R164" s="62"/>
      <c r="S164" s="62"/>
    </row>
    <row r="165" spans="1:19" ht="15" customHeight="1">
      <c r="A165" s="131"/>
      <c r="B165" s="131" t="s">
        <v>138</v>
      </c>
      <c r="C165" s="131"/>
      <c r="D165" s="220"/>
      <c r="E165" s="218"/>
      <c r="F165" s="53"/>
      <c r="G165" s="208" t="s">
        <v>462</v>
      </c>
      <c r="H165" s="209"/>
      <c r="I165" s="209"/>
      <c r="J165" s="210"/>
      <c r="K165" s="86">
        <f>K161+K162+K163+K164</f>
        <v>0</v>
      </c>
      <c r="L165" s="87">
        <f>ROUND((IF(K165-K161&gt;0,((K162*L162)+(K163*L163)+(K164*L164))/(K165-K161),0)),4)</f>
        <v>0</v>
      </c>
      <c r="N165" s="131"/>
      <c r="O165" s="62"/>
      <c r="P165" s="62"/>
      <c r="Q165" s="62"/>
      <c r="R165" s="62"/>
      <c r="S165" s="62"/>
    </row>
    <row r="166" spans="1:19" ht="47.25" customHeight="1">
      <c r="A166" s="131"/>
      <c r="B166" s="131"/>
      <c r="C166" s="131"/>
      <c r="D166" s="220"/>
      <c r="E166" s="218"/>
      <c r="F166" s="53"/>
      <c r="G166" s="147" t="s">
        <v>455</v>
      </c>
      <c r="H166" s="104" t="s">
        <v>410</v>
      </c>
      <c r="I166" s="105" t="s">
        <v>457</v>
      </c>
      <c r="J166" s="105" t="s">
        <v>458</v>
      </c>
      <c r="K166" s="105" t="s">
        <v>459</v>
      </c>
      <c r="L166" s="106" t="s">
        <v>460</v>
      </c>
      <c r="N166" s="131"/>
      <c r="O166" s="62"/>
      <c r="P166" s="62"/>
      <c r="Q166" s="62"/>
      <c r="R166" s="62"/>
      <c r="S166" s="62"/>
    </row>
    <row r="167" spans="1:19">
      <c r="A167" s="131"/>
      <c r="B167" s="131" t="s">
        <v>139</v>
      </c>
      <c r="C167" s="131"/>
      <c r="D167" s="220"/>
      <c r="E167" s="218"/>
      <c r="F167" s="53"/>
      <c r="G167" s="74" t="s">
        <v>465</v>
      </c>
      <c r="H167" s="64" t="n">
        <v>0.12</v>
      </c>
      <c r="I167" s="83" t="n">
        <v>0.04</v>
      </c>
      <c r="J167" s="65" t="s">
        <v>1394</v>
      </c>
      <c r="K167" s="65" t="s">
        <v>1395</v>
      </c>
      <c r="L167" s="88" t="n">
        <v>20.0</v>
      </c>
      <c r="N167" s="131"/>
      <c r="O167" s="62"/>
      <c r="P167" s="62"/>
      <c r="Q167" s="62"/>
      <c r="R167" s="62"/>
      <c r="S167" s="62"/>
    </row>
    <row r="168" spans="1:19">
      <c r="A168" s="131"/>
      <c r="B168" s="131" t="s">
        <v>140</v>
      </c>
      <c r="C168" s="131"/>
      <c r="D168" s="220"/>
      <c r="E168" s="218"/>
      <c r="F168" s="53"/>
      <c r="G168" s="74" t="s">
        <v>466</v>
      </c>
      <c r="H168" s="64" t="n">
        <v>0.55</v>
      </c>
      <c r="I168" s="83" t="n">
        <v>0.05</v>
      </c>
      <c r="J168" s="65" t="s">
        <v>1394</v>
      </c>
      <c r="K168" s="65" t="s">
        <v>1395</v>
      </c>
      <c r="L168" s="88" t="n">
        <v>20.0</v>
      </c>
      <c r="N168" s="131"/>
      <c r="O168" s="62"/>
      <c r="P168" s="62"/>
      <c r="Q168" s="62"/>
      <c r="R168" s="62"/>
      <c r="S168" s="62"/>
    </row>
    <row r="169" spans="1:19">
      <c r="A169" s="131"/>
      <c r="B169" s="131" t="s">
        <v>141</v>
      </c>
      <c r="C169" s="131"/>
      <c r="D169" s="220"/>
      <c r="E169" s="218"/>
      <c r="F169" s="53"/>
      <c r="G169" s="74" t="s">
        <v>467</v>
      </c>
      <c r="H169" s="64" t="n">
        <v>0.02</v>
      </c>
      <c r="I169" s="83" t="n">
        <v>0.06</v>
      </c>
      <c r="J169" s="65" t="s">
        <v>1394</v>
      </c>
      <c r="K169" s="65" t="s">
        <v>1395</v>
      </c>
      <c r="L169" s="88" t="n">
        <v>20.0</v>
      </c>
      <c r="N169" s="131"/>
      <c r="O169" s="62"/>
      <c r="P169" s="62"/>
      <c r="Q169" s="62"/>
      <c r="R169" s="62"/>
      <c r="S169" s="62"/>
    </row>
    <row r="170" spans="1:19">
      <c r="A170" s="131"/>
      <c r="B170" s="131"/>
      <c r="C170" s="131"/>
      <c r="D170" s="220"/>
      <c r="E170" s="219"/>
      <c r="F170" s="53"/>
      <c r="G170" s="221" t="s">
        <v>464</v>
      </c>
      <c r="H170" s="222"/>
      <c r="I170" s="222"/>
      <c r="J170" s="222"/>
      <c r="K170" s="223"/>
      <c r="L170" s="87">
        <f>ROUND((IF((H167+H168+H169)&gt;0,((H167*I167)+(H168*I168)+(H169*I169))/(H167+H168+H169),0)),4)</f>
        <v>0</v>
      </c>
      <c r="N170" s="131"/>
      <c r="O170" s="62"/>
      <c r="P170" s="62"/>
      <c r="Q170" s="62"/>
      <c r="R170" s="62"/>
      <c r="S170" s="62"/>
    </row>
    <row r="171" spans="1:19">
      <c r="A171" s="131"/>
      <c r="B171" s="131" t="s">
        <v>409</v>
      </c>
      <c r="C171" s="131"/>
      <c r="D171" s="220">
        <v>17</v>
      </c>
      <c r="E171" s="217" t="s">
        <v>1411</v>
      </c>
      <c r="F171" s="89" t="s">
        <v>1393</v>
      </c>
      <c r="G171" s="214" t="s">
        <v>999</v>
      </c>
      <c r="H171" s="215"/>
      <c r="I171" s="215"/>
      <c r="J171" s="216"/>
      <c r="K171" s="64" t="n">
        <v>126.57</v>
      </c>
      <c r="L171" s="53"/>
      <c r="N171" s="131"/>
      <c r="O171" s="62"/>
      <c r="P171" s="62"/>
      <c r="Q171" s="62"/>
      <c r="R171" s="62"/>
      <c r="S171" s="62"/>
    </row>
    <row r="172" spans="1:19">
      <c r="A172" s="131"/>
      <c r="B172" s="131" t="s">
        <v>408</v>
      </c>
      <c r="C172" s="131"/>
      <c r="D172" s="220"/>
      <c r="E172" s="218"/>
      <c r="F172" s="53"/>
      <c r="G172" s="214" t="s">
        <v>419</v>
      </c>
      <c r="H172" s="215"/>
      <c r="I172" s="215"/>
      <c r="J172" s="216"/>
      <c r="K172" s="64" t="n">
        <v>0.12</v>
      </c>
      <c r="L172" s="85" t="n">
        <v>0.05</v>
      </c>
      <c r="N172" s="131"/>
      <c r="O172" s="62"/>
      <c r="P172" s="62"/>
      <c r="Q172" s="62"/>
      <c r="R172" s="62"/>
      <c r="S172" s="62"/>
    </row>
    <row r="173" spans="1:19">
      <c r="A173" s="131"/>
      <c r="B173" s="131" t="s">
        <v>407</v>
      </c>
      <c r="C173" s="131"/>
      <c r="D173" s="220"/>
      <c r="E173" s="218"/>
      <c r="F173" s="53"/>
      <c r="G173" s="214" t="s">
        <v>1001</v>
      </c>
      <c r="H173" s="215"/>
      <c r="I173" s="215"/>
      <c r="J173" s="216"/>
      <c r="K173" s="64" t="n">
        <v>4.67</v>
      </c>
      <c r="L173" s="85" t="n">
        <v>0.1</v>
      </c>
      <c r="N173" s="131"/>
      <c r="O173" s="62"/>
      <c r="P173" s="62"/>
      <c r="Q173" s="62"/>
      <c r="R173" s="62"/>
      <c r="S173" s="62"/>
    </row>
    <row r="174" spans="1:19" ht="15" customHeight="1">
      <c r="A174" s="131"/>
      <c r="B174" s="131" t="s">
        <v>137</v>
      </c>
      <c r="C174" s="131"/>
      <c r="D174" s="220"/>
      <c r="E174" s="218"/>
      <c r="F174" s="53"/>
      <c r="G174" s="208" t="s">
        <v>461</v>
      </c>
      <c r="H174" s="209"/>
      <c r="I174" s="209"/>
      <c r="J174" s="210"/>
      <c r="K174" s="64" t="n">
        <v>74.52</v>
      </c>
      <c r="L174" s="85" t="n">
        <v>0.15</v>
      </c>
      <c r="N174" s="131"/>
      <c r="O174" s="62"/>
      <c r="P174" s="62"/>
      <c r="Q174" s="62"/>
      <c r="R174" s="62"/>
      <c r="S174" s="62"/>
    </row>
    <row r="175" spans="1:19" ht="15" customHeight="1">
      <c r="A175" s="131"/>
      <c r="B175" s="131" t="s">
        <v>138</v>
      </c>
      <c r="C175" s="131"/>
      <c r="D175" s="220"/>
      <c r="E175" s="218"/>
      <c r="F175" s="53"/>
      <c r="G175" s="208" t="s">
        <v>462</v>
      </c>
      <c r="H175" s="209"/>
      <c r="I175" s="209"/>
      <c r="J175" s="210"/>
      <c r="K175" s="86">
        <f>K171+K172+K173+K174</f>
        <v>0</v>
      </c>
      <c r="L175" s="87">
        <f>ROUND((IF(K175-K171&gt;0,((K172*L172)+(K173*L173)+(K174*L174))/(K175-K171),0)),4)</f>
        <v>0</v>
      </c>
      <c r="N175" s="131"/>
      <c r="O175" s="62"/>
      <c r="P175" s="62"/>
      <c r="Q175" s="62"/>
      <c r="R175" s="62"/>
      <c r="S175" s="62"/>
    </row>
    <row r="176" spans="1:19" ht="47.25" customHeight="1">
      <c r="A176" s="131"/>
      <c r="B176" s="131"/>
      <c r="C176" s="131"/>
      <c r="D176" s="220"/>
      <c r="E176" s="218"/>
      <c r="F176" s="53"/>
      <c r="G176" s="147" t="s">
        <v>455</v>
      </c>
      <c r="H176" s="104" t="s">
        <v>410</v>
      </c>
      <c r="I176" s="105" t="s">
        <v>457</v>
      </c>
      <c r="J176" s="105" t="s">
        <v>458</v>
      </c>
      <c r="K176" s="105" t="s">
        <v>459</v>
      </c>
      <c r="L176" s="106" t="s">
        <v>460</v>
      </c>
      <c r="N176" s="131"/>
      <c r="O176" s="62"/>
      <c r="P176" s="62"/>
      <c r="Q176" s="62"/>
      <c r="R176" s="62"/>
      <c r="S176" s="62"/>
    </row>
    <row r="177" spans="1:19">
      <c r="A177" s="131"/>
      <c r="B177" s="131" t="s">
        <v>139</v>
      </c>
      <c r="C177" s="131"/>
      <c r="D177" s="220"/>
      <c r="E177" s="218"/>
      <c r="F177" s="53"/>
      <c r="G177" s="74" t="s">
        <v>465</v>
      </c>
      <c r="H177" s="64" t="n">
        <v>0.05</v>
      </c>
      <c r="I177" s="83" t="n">
        <v>0.04</v>
      </c>
      <c r="J177" s="65" t="s">
        <v>1394</v>
      </c>
      <c r="K177" s="65" t="s">
        <v>1395</v>
      </c>
      <c r="L177" s="88" t="n">
        <v>20.0</v>
      </c>
      <c r="N177" s="131"/>
      <c r="O177" s="62"/>
      <c r="P177" s="62"/>
      <c r="Q177" s="62"/>
      <c r="R177" s="62"/>
      <c r="S177" s="62"/>
    </row>
    <row r="178" spans="1:19">
      <c r="A178" s="131"/>
      <c r="B178" s="131" t="s">
        <v>140</v>
      </c>
      <c r="C178" s="131"/>
      <c r="D178" s="220"/>
      <c r="E178" s="218"/>
      <c r="F178" s="53"/>
      <c r="G178" s="74" t="s">
        <v>466</v>
      </c>
      <c r="H178" s="64" t="n">
        <v>0.77</v>
      </c>
      <c r="I178" s="83" t="n">
        <v>0.05</v>
      </c>
      <c r="J178" s="65" t="s">
        <v>1394</v>
      </c>
      <c r="K178" s="65" t="s">
        <v>1395</v>
      </c>
      <c r="L178" s="88" t="n">
        <v>20.0</v>
      </c>
      <c r="N178" s="131"/>
      <c r="O178" s="62"/>
      <c r="P178" s="62"/>
      <c r="Q178" s="62"/>
      <c r="R178" s="62"/>
      <c r="S178" s="62"/>
    </row>
    <row r="179" spans="1:19">
      <c r="A179" s="131"/>
      <c r="B179" s="131" t="s">
        <v>141</v>
      </c>
      <c r="C179" s="131"/>
      <c r="D179" s="220"/>
      <c r="E179" s="218"/>
      <c r="F179" s="53"/>
      <c r="G179" s="74" t="s">
        <v>467</v>
      </c>
      <c r="H179" s="64" t="n">
        <v>0.2</v>
      </c>
      <c r="I179" s="83" t="n">
        <v>0.06</v>
      </c>
      <c r="J179" s="65" t="s">
        <v>1394</v>
      </c>
      <c r="K179" s="65" t="s">
        <v>1395</v>
      </c>
      <c r="L179" s="88" t="n">
        <v>20.0</v>
      </c>
      <c r="N179" s="131"/>
      <c r="O179" s="62"/>
      <c r="P179" s="62"/>
      <c r="Q179" s="62"/>
      <c r="R179" s="62"/>
      <c r="S179" s="62"/>
    </row>
    <row r="180" spans="1:19">
      <c r="A180" s="131"/>
      <c r="B180" s="131"/>
      <c r="C180" s="131"/>
      <c r="D180" s="220"/>
      <c r="E180" s="219"/>
      <c r="F180" s="53"/>
      <c r="G180" s="221" t="s">
        <v>464</v>
      </c>
      <c r="H180" s="222"/>
      <c r="I180" s="222"/>
      <c r="J180" s="222"/>
      <c r="K180" s="223"/>
      <c r="L180" s="87">
        <f>ROUND((IF((H177+H178+H179)&gt;0,((H177*I177)+(H178*I178)+(H179*I179))/(H177+H178+H179),0)),4)</f>
        <v>0</v>
      </c>
      <c r="N180" s="131"/>
      <c r="O180" s="62"/>
      <c r="P180" s="62"/>
      <c r="Q180" s="62"/>
      <c r="R180" s="62"/>
      <c r="S180" s="62"/>
    </row>
    <row r="181" spans="1:19">
      <c r="A181" s="131"/>
      <c r="B181" s="131" t="s">
        <v>409</v>
      </c>
      <c r="C181" s="131"/>
      <c r="D181" s="220">
        <v>18</v>
      </c>
      <c r="E181" s="217" t="s">
        <v>1412</v>
      </c>
      <c r="F181" s="89" t="s">
        <v>1398</v>
      </c>
      <c r="G181" s="214" t="s">
        <v>999</v>
      </c>
      <c r="H181" s="215"/>
      <c r="I181" s="215"/>
      <c r="J181" s="216"/>
      <c r="K181" s="64" t="n">
        <v>0.43</v>
      </c>
      <c r="L181" s="53"/>
      <c r="N181" s="131"/>
      <c r="O181" s="62"/>
      <c r="P181" s="62"/>
      <c r="Q181" s="62"/>
      <c r="R181" s="62"/>
      <c r="S181" s="62"/>
    </row>
    <row r="182" spans="1:19">
      <c r="A182" s="131"/>
      <c r="B182" s="131" t="s">
        <v>408</v>
      </c>
      <c r="C182" s="131"/>
      <c r="D182" s="220"/>
      <c r="E182" s="218"/>
      <c r="F182" s="53"/>
      <c r="G182" s="214" t="s">
        <v>419</v>
      </c>
      <c r="H182" s="215"/>
      <c r="I182" s="215"/>
      <c r="J182" s="216"/>
      <c r="K182" s="64" t="n">
        <v>0.45</v>
      </c>
      <c r="L182" s="85" t="n">
        <v>0.05</v>
      </c>
      <c r="N182" s="131"/>
      <c r="O182" s="62"/>
      <c r="P182" s="62"/>
      <c r="Q182" s="62"/>
      <c r="R182" s="62"/>
      <c r="S182" s="62"/>
    </row>
    <row r="183" spans="1:19">
      <c r="A183" s="131"/>
      <c r="B183" s="131" t="s">
        <v>407</v>
      </c>
      <c r="C183" s="131"/>
      <c r="D183" s="220"/>
      <c r="E183" s="218"/>
      <c r="F183" s="53"/>
      <c r="G183" s="214" t="s">
        <v>1001</v>
      </c>
      <c r="H183" s="215"/>
      <c r="I183" s="215"/>
      <c r="J183" s="216"/>
      <c r="K183" s="64" t="n">
        <v>0.06</v>
      </c>
      <c r="L183" s="85" t="n">
        <v>0.1</v>
      </c>
      <c r="N183" s="131"/>
      <c r="O183" s="62"/>
      <c r="P183" s="62"/>
      <c r="Q183" s="62"/>
      <c r="R183" s="62"/>
      <c r="S183" s="62"/>
    </row>
    <row r="184" spans="1:19" ht="15" customHeight="1">
      <c r="A184" s="131"/>
      <c r="B184" s="131" t="s">
        <v>137</v>
      </c>
      <c r="C184" s="131"/>
      <c r="D184" s="220"/>
      <c r="E184" s="218"/>
      <c r="F184" s="53"/>
      <c r="G184" s="208" t="s">
        <v>461</v>
      </c>
      <c r="H184" s="209"/>
      <c r="I184" s="209"/>
      <c r="J184" s="210"/>
      <c r="K184" s="64" t="n">
        <v>0.46</v>
      </c>
      <c r="L184" s="85" t="n">
        <v>0.15</v>
      </c>
      <c r="N184" s="131"/>
      <c r="O184" s="62"/>
      <c r="P184" s="62"/>
      <c r="Q184" s="62"/>
      <c r="R184" s="62"/>
      <c r="S184" s="62"/>
    </row>
    <row r="185" spans="1:19" ht="15" customHeight="1">
      <c r="A185" s="131"/>
      <c r="B185" s="131" t="s">
        <v>138</v>
      </c>
      <c r="C185" s="131"/>
      <c r="D185" s="220"/>
      <c r="E185" s="218"/>
      <c r="F185" s="53"/>
      <c r="G185" s="208" t="s">
        <v>462</v>
      </c>
      <c r="H185" s="209"/>
      <c r="I185" s="209"/>
      <c r="J185" s="210"/>
      <c r="K185" s="86">
        <f>K181+K182+K183+K184</f>
        <v>0</v>
      </c>
      <c r="L185" s="87">
        <f>ROUND((IF(K185-K181&gt;0,((K182*L182)+(K183*L183)+(K184*L184))/(K185-K181),0)),4)</f>
        <v>0</v>
      </c>
      <c r="N185" s="131"/>
      <c r="O185" s="62"/>
      <c r="P185" s="62"/>
      <c r="Q185" s="62"/>
      <c r="R185" s="62"/>
      <c r="S185" s="62"/>
    </row>
    <row r="186" spans="1:19" ht="47.25" customHeight="1">
      <c r="A186" s="131"/>
      <c r="B186" s="131"/>
      <c r="C186" s="131"/>
      <c r="D186" s="220"/>
      <c r="E186" s="218"/>
      <c r="F186" s="53"/>
      <c r="G186" s="147" t="s">
        <v>455</v>
      </c>
      <c r="H186" s="104" t="s">
        <v>410</v>
      </c>
      <c r="I186" s="105" t="s">
        <v>457</v>
      </c>
      <c r="J186" s="105" t="s">
        <v>458</v>
      </c>
      <c r="K186" s="105" t="s">
        <v>459</v>
      </c>
      <c r="L186" s="106" t="s">
        <v>460</v>
      </c>
      <c r="N186" s="131"/>
      <c r="O186" s="62"/>
      <c r="P186" s="62"/>
      <c r="Q186" s="62"/>
      <c r="R186" s="62"/>
      <c r="S186" s="62"/>
    </row>
    <row r="187" spans="1:19">
      <c r="A187" s="131"/>
      <c r="B187" s="131" t="s">
        <v>139</v>
      </c>
      <c r="C187" s="131"/>
      <c r="D187" s="220"/>
      <c r="E187" s="218"/>
      <c r="F187" s="53"/>
      <c r="G187" s="74" t="s">
        <v>465</v>
      </c>
      <c r="H187" s="64" t="n">
        <v>0.01</v>
      </c>
      <c r="I187" s="83" t="n">
        <v>0.04</v>
      </c>
      <c r="J187" s="65" t="s">
        <v>1394</v>
      </c>
      <c r="K187" s="65" t="s">
        <v>1395</v>
      </c>
      <c r="L187" s="88" t="n">
        <v>20.0</v>
      </c>
      <c r="N187" s="131"/>
      <c r="O187" s="62"/>
      <c r="P187" s="62"/>
      <c r="Q187" s="62"/>
      <c r="R187" s="62"/>
      <c r="S187" s="62"/>
    </row>
    <row r="188" spans="1:19">
      <c r="A188" s="131"/>
      <c r="B188" s="131" t="s">
        <v>140</v>
      </c>
      <c r="C188" s="131"/>
      <c r="D188" s="220"/>
      <c r="E188" s="218"/>
      <c r="F188" s="53"/>
      <c r="G188" s="74" t="s">
        <v>466</v>
      </c>
      <c r="H188" s="64" t="n">
        <v>0.01</v>
      </c>
      <c r="I188" s="83" t="n">
        <v>0.05</v>
      </c>
      <c r="J188" s="65" t="s">
        <v>1394</v>
      </c>
      <c r="K188" s="65" t="s">
        <v>1395</v>
      </c>
      <c r="L188" s="88" t="n">
        <v>20.0</v>
      </c>
      <c r="N188" s="131"/>
      <c r="O188" s="62"/>
      <c r="P188" s="62"/>
      <c r="Q188" s="62"/>
      <c r="R188" s="62"/>
      <c r="S188" s="62"/>
    </row>
    <row r="189" spans="1:19">
      <c r="A189" s="131"/>
      <c r="B189" s="131" t="s">
        <v>141</v>
      </c>
      <c r="C189" s="131"/>
      <c r="D189" s="220"/>
      <c r="E189" s="218"/>
      <c r="F189" s="53"/>
      <c r="G189" s="74" t="s">
        <v>467</v>
      </c>
      <c r="H189" s="64" t="n">
        <v>0.01</v>
      </c>
      <c r="I189" s="83" t="n">
        <v>0.06</v>
      </c>
      <c r="J189" s="65" t="s">
        <v>1394</v>
      </c>
      <c r="K189" s="65" t="s">
        <v>1395</v>
      </c>
      <c r="L189" s="88" t="n">
        <v>20.0</v>
      </c>
      <c r="N189" s="131"/>
      <c r="O189" s="62"/>
      <c r="P189" s="62"/>
      <c r="Q189" s="62"/>
      <c r="R189" s="62"/>
      <c r="S189" s="62"/>
    </row>
    <row r="190" spans="1:19">
      <c r="A190" s="131"/>
      <c r="B190" s="131"/>
      <c r="C190" s="131"/>
      <c r="D190" s="220"/>
      <c r="E190" s="219"/>
      <c r="F190" s="53"/>
      <c r="G190" s="221" t="s">
        <v>464</v>
      </c>
      <c r="H190" s="222"/>
      <c r="I190" s="222"/>
      <c r="J190" s="222"/>
      <c r="K190" s="223"/>
      <c r="L190" s="87">
        <f>ROUND((IF((H187+H188+H189)&gt;0,((H187*I187)+(H188*I188)+(H189*I189))/(H187+H188+H189),0)),4)</f>
        <v>0</v>
      </c>
      <c r="N190" s="131"/>
      <c r="O190" s="62"/>
      <c r="P190" s="62"/>
      <c r="Q190" s="62"/>
      <c r="R190" s="62"/>
      <c r="S190" s="62"/>
    </row>
    <row r="191" spans="1:19">
      <c r="A191" s="131"/>
      <c r="B191" s="131" t="s">
        <v>409</v>
      </c>
      <c r="C191" s="131"/>
      <c r="D191" s="220">
        <v>19</v>
      </c>
      <c r="E191" s="217" t="s">
        <v>1413</v>
      </c>
      <c r="F191" s="89" t="s">
        <v>1398</v>
      </c>
      <c r="G191" s="214" t="s">
        <v>999</v>
      </c>
      <c r="H191" s="215"/>
      <c r="I191" s="215"/>
      <c r="J191" s="216"/>
      <c r="K191" s="64" t="n">
        <v>42.57</v>
      </c>
      <c r="L191" s="53"/>
      <c r="N191" s="131"/>
      <c r="O191" s="62"/>
      <c r="P191" s="62"/>
      <c r="Q191" s="62"/>
      <c r="R191" s="62"/>
      <c r="S191" s="62"/>
    </row>
    <row r="192" spans="1:19">
      <c r="A192" s="131"/>
      <c r="B192" s="131" t="s">
        <v>408</v>
      </c>
      <c r="C192" s="131"/>
      <c r="D192" s="220"/>
      <c r="E192" s="218"/>
      <c r="F192" s="53"/>
      <c r="G192" s="214" t="s">
        <v>419</v>
      </c>
      <c r="H192" s="215"/>
      <c r="I192" s="215"/>
      <c r="J192" s="216"/>
      <c r="K192" s="64" t="n">
        <v>0.41</v>
      </c>
      <c r="L192" s="85" t="n">
        <v>0.05</v>
      </c>
      <c r="N192" s="131"/>
      <c r="O192" s="62"/>
      <c r="P192" s="62"/>
      <c r="Q192" s="62"/>
      <c r="R192" s="62"/>
      <c r="S192" s="62"/>
    </row>
    <row r="193" spans="1:19">
      <c r="A193" s="131"/>
      <c r="B193" s="131" t="s">
        <v>407</v>
      </c>
      <c r="C193" s="131"/>
      <c r="D193" s="220"/>
      <c r="E193" s="218"/>
      <c r="F193" s="53"/>
      <c r="G193" s="214" t="s">
        <v>1001</v>
      </c>
      <c r="H193" s="215"/>
      <c r="I193" s="215"/>
      <c r="J193" s="216"/>
      <c r="K193" s="64" t="n">
        <v>0.07</v>
      </c>
      <c r="L193" s="85" t="n">
        <v>0.1</v>
      </c>
      <c r="N193" s="131"/>
      <c r="O193" s="62"/>
      <c r="P193" s="62"/>
      <c r="Q193" s="62"/>
      <c r="R193" s="62"/>
      <c r="S193" s="62"/>
    </row>
    <row r="194" spans="1:19" ht="15" customHeight="1">
      <c r="A194" s="131"/>
      <c r="B194" s="131" t="s">
        <v>137</v>
      </c>
      <c r="C194" s="131"/>
      <c r="D194" s="220"/>
      <c r="E194" s="218"/>
      <c r="F194" s="53"/>
      <c r="G194" s="208" t="s">
        <v>461</v>
      </c>
      <c r="H194" s="209"/>
      <c r="I194" s="209"/>
      <c r="J194" s="210"/>
      <c r="K194" s="64" t="n">
        <v>0.22</v>
      </c>
      <c r="L194" s="85" t="n">
        <v>0.15</v>
      </c>
      <c r="N194" s="131"/>
      <c r="O194" s="62"/>
      <c r="P194" s="62"/>
      <c r="Q194" s="62"/>
      <c r="R194" s="62"/>
      <c r="S194" s="62"/>
    </row>
    <row r="195" spans="1:19" ht="15" customHeight="1">
      <c r="A195" s="131"/>
      <c r="B195" s="131" t="s">
        <v>138</v>
      </c>
      <c r="C195" s="131"/>
      <c r="D195" s="220"/>
      <c r="E195" s="218"/>
      <c r="F195" s="53"/>
      <c r="G195" s="208" t="s">
        <v>462</v>
      </c>
      <c r="H195" s="209"/>
      <c r="I195" s="209"/>
      <c r="J195" s="210"/>
      <c r="K195" s="86">
        <f>K191+K192+K193+K194</f>
        <v>0</v>
      </c>
      <c r="L195" s="87">
        <f>ROUND((IF(K195-K191&gt;0,((K192*L192)+(K193*L193)+(K194*L194))/(K195-K191),0)),4)</f>
        <v>0</v>
      </c>
      <c r="N195" s="131"/>
      <c r="O195" s="62"/>
      <c r="P195" s="62"/>
      <c r="Q195" s="62"/>
      <c r="R195" s="62"/>
      <c r="S195" s="62"/>
    </row>
    <row r="196" spans="1:19" ht="47.25" customHeight="1">
      <c r="A196" s="131"/>
      <c r="B196" s="131"/>
      <c r="C196" s="131"/>
      <c r="D196" s="220"/>
      <c r="E196" s="218"/>
      <c r="F196" s="53"/>
      <c r="G196" s="147" t="s">
        <v>455</v>
      </c>
      <c r="H196" s="104" t="s">
        <v>410</v>
      </c>
      <c r="I196" s="105" t="s">
        <v>457</v>
      </c>
      <c r="J196" s="105" t="s">
        <v>458</v>
      </c>
      <c r="K196" s="105" t="s">
        <v>459</v>
      </c>
      <c r="L196" s="106" t="s">
        <v>460</v>
      </c>
      <c r="N196" s="131"/>
      <c r="O196" s="62"/>
      <c r="P196" s="62"/>
      <c r="Q196" s="62"/>
      <c r="R196" s="62"/>
      <c r="S196" s="62"/>
    </row>
    <row r="197" spans="1:19">
      <c r="A197" s="131"/>
      <c r="B197" s="131" t="s">
        <v>139</v>
      </c>
      <c r="C197" s="131"/>
      <c r="D197" s="220"/>
      <c r="E197" s="218"/>
      <c r="F197" s="53"/>
      <c r="G197" s="74" t="s">
        <v>465</v>
      </c>
      <c r="H197" s="64" t="n">
        <v>0.05</v>
      </c>
      <c r="I197" s="83" t="n">
        <v>0.04</v>
      </c>
      <c r="J197" s="65" t="s">
        <v>1394</v>
      </c>
      <c r="K197" s="65" t="s">
        <v>1395</v>
      </c>
      <c r="L197" s="88" t="n">
        <v>20.0</v>
      </c>
      <c r="N197" s="131"/>
      <c r="O197" s="62"/>
      <c r="P197" s="62"/>
      <c r="Q197" s="62"/>
      <c r="R197" s="62"/>
      <c r="S197" s="62"/>
    </row>
    <row r="198" spans="1:19">
      <c r="A198" s="131"/>
      <c r="B198" s="131" t="s">
        <v>140</v>
      </c>
      <c r="C198" s="131"/>
      <c r="D198" s="220"/>
      <c r="E198" s="218"/>
      <c r="F198" s="53"/>
      <c r="G198" s="74" t="s">
        <v>466</v>
      </c>
      <c r="H198" s="64" t="n">
        <v>0.03</v>
      </c>
      <c r="I198" s="83" t="n">
        <v>0.05</v>
      </c>
      <c r="J198" s="65" t="s">
        <v>1394</v>
      </c>
      <c r="K198" s="65" t="s">
        <v>1395</v>
      </c>
      <c r="L198" s="88" t="n">
        <v>20.0</v>
      </c>
      <c r="N198" s="131"/>
      <c r="O198" s="62"/>
      <c r="P198" s="62"/>
      <c r="Q198" s="62"/>
      <c r="R198" s="62"/>
      <c r="S198" s="62"/>
    </row>
    <row r="199" spans="1:19">
      <c r="A199" s="131"/>
      <c r="B199" s="131" t="s">
        <v>141</v>
      </c>
      <c r="C199" s="131"/>
      <c r="D199" s="220"/>
      <c r="E199" s="218"/>
      <c r="F199" s="53"/>
      <c r="G199" s="74" t="s">
        <v>467</v>
      </c>
      <c r="H199" s="64" t="n">
        <v>0.0</v>
      </c>
      <c r="I199" s="83" t="n">
        <v>0.06</v>
      </c>
      <c r="J199" s="65" t="s">
        <v>1394</v>
      </c>
      <c r="K199" s="65" t="s">
        <v>1395</v>
      </c>
      <c r="L199" s="88" t="n">
        <v>20.0</v>
      </c>
      <c r="N199" s="131"/>
      <c r="O199" s="62"/>
      <c r="P199" s="62"/>
      <c r="Q199" s="62"/>
      <c r="R199" s="62"/>
      <c r="S199" s="62"/>
    </row>
    <row r="200" spans="1:19">
      <c r="A200" s="131"/>
      <c r="B200" s="131"/>
      <c r="C200" s="131"/>
      <c r="D200" s="220"/>
      <c r="E200" s="219"/>
      <c r="F200" s="53"/>
      <c r="G200" s="221" t="s">
        <v>464</v>
      </c>
      <c r="H200" s="222"/>
      <c r="I200" s="222"/>
      <c r="J200" s="222"/>
      <c r="K200" s="223"/>
      <c r="L200" s="87">
        <f>ROUND((IF((H197+H198+H199)&gt;0,((H197*I197)+(H198*I198)+(H199*I199))/(H197+H198+H199),0)),4)</f>
        <v>0</v>
      </c>
      <c r="N200" s="131"/>
      <c r="O200" s="62"/>
      <c r="P200" s="62"/>
      <c r="Q200" s="62"/>
      <c r="R200" s="62"/>
      <c r="S200" s="62"/>
    </row>
    <row r="201" spans="1:19">
      <c r="A201" s="131"/>
      <c r="B201" s="131" t="s">
        <v>409</v>
      </c>
      <c r="C201" s="131"/>
      <c r="D201" s="220">
        <v>20</v>
      </c>
      <c r="E201" s="217" t="s">
        <v>1414</v>
      </c>
      <c r="F201" s="89" t="s">
        <v>1393</v>
      </c>
      <c r="G201" s="214" t="s">
        <v>999</v>
      </c>
      <c r="H201" s="215"/>
      <c r="I201" s="215"/>
      <c r="J201" s="216"/>
      <c r="K201" s="64" t="n">
        <v>0.12</v>
      </c>
      <c r="L201" s="53"/>
      <c r="N201" s="131"/>
      <c r="O201" s="62"/>
      <c r="P201" s="62"/>
      <c r="Q201" s="62"/>
      <c r="R201" s="62"/>
      <c r="S201" s="62"/>
    </row>
    <row r="202" spans="1:19">
      <c r="A202" s="131"/>
      <c r="B202" s="131" t="s">
        <v>408</v>
      </c>
      <c r="C202" s="131"/>
      <c r="D202" s="220"/>
      <c r="E202" s="218"/>
      <c r="F202" s="53"/>
      <c r="G202" s="214" t="s">
        <v>419</v>
      </c>
      <c r="H202" s="215"/>
      <c r="I202" s="215"/>
      <c r="J202" s="216"/>
      <c r="K202" s="64" t="n">
        <v>0.05</v>
      </c>
      <c r="L202" s="85" t="n">
        <v>0.05</v>
      </c>
      <c r="N202" s="131"/>
      <c r="O202" s="62"/>
      <c r="P202" s="62"/>
      <c r="Q202" s="62"/>
      <c r="R202" s="62"/>
      <c r="S202" s="62"/>
    </row>
    <row r="203" spans="1:19">
      <c r="A203" s="131"/>
      <c r="B203" s="131" t="s">
        <v>407</v>
      </c>
      <c r="C203" s="131"/>
      <c r="D203" s="220"/>
      <c r="E203" s="218"/>
      <c r="F203" s="53"/>
      <c r="G203" s="214" t="s">
        <v>1001</v>
      </c>
      <c r="H203" s="215"/>
      <c r="I203" s="215"/>
      <c r="J203" s="216"/>
      <c r="K203" s="64" t="n">
        <v>0.05</v>
      </c>
      <c r="L203" s="85" t="n">
        <v>0.1</v>
      </c>
      <c r="N203" s="131"/>
      <c r="O203" s="62"/>
      <c r="P203" s="62"/>
      <c r="Q203" s="62"/>
      <c r="R203" s="62"/>
      <c r="S203" s="62"/>
    </row>
    <row r="204" spans="1:19" ht="15" customHeight="1">
      <c r="A204" s="131"/>
      <c r="B204" s="131" t="s">
        <v>137</v>
      </c>
      <c r="C204" s="131"/>
      <c r="D204" s="220"/>
      <c r="E204" s="218"/>
      <c r="F204" s="53"/>
      <c r="G204" s="208" t="s">
        <v>461</v>
      </c>
      <c r="H204" s="209"/>
      <c r="I204" s="209"/>
      <c r="J204" s="210"/>
      <c r="K204" s="64" t="n">
        <v>0.01</v>
      </c>
      <c r="L204" s="85" t="n">
        <v>0.15</v>
      </c>
      <c r="N204" s="131"/>
      <c r="O204" s="62"/>
      <c r="P204" s="62"/>
      <c r="Q204" s="62"/>
      <c r="R204" s="62"/>
      <c r="S204" s="62"/>
    </row>
    <row r="205" spans="1:19" ht="15" customHeight="1">
      <c r="A205" s="131"/>
      <c r="B205" s="131" t="s">
        <v>138</v>
      </c>
      <c r="C205" s="131"/>
      <c r="D205" s="220"/>
      <c r="E205" s="218"/>
      <c r="F205" s="53"/>
      <c r="G205" s="208" t="s">
        <v>462</v>
      </c>
      <c r="H205" s="209"/>
      <c r="I205" s="209"/>
      <c r="J205" s="210"/>
      <c r="K205" s="86">
        <f>K201+K202+K203+K204</f>
        <v>0</v>
      </c>
      <c r="L205" s="87">
        <f>ROUND((IF(K205-K201&gt;0,((K202*L202)+(K203*L203)+(K204*L204))/(K205-K201),0)),4)</f>
        <v>0</v>
      </c>
      <c r="N205" s="131"/>
      <c r="O205" s="62"/>
      <c r="P205" s="62"/>
      <c r="Q205" s="62"/>
      <c r="R205" s="62"/>
      <c r="S205" s="62"/>
    </row>
    <row r="206" spans="1:19" ht="47.25" customHeight="1">
      <c r="A206" s="131"/>
      <c r="B206" s="131"/>
      <c r="C206" s="131"/>
      <c r="D206" s="220"/>
      <c r="E206" s="218"/>
      <c r="F206" s="53"/>
      <c r="G206" s="147" t="s">
        <v>455</v>
      </c>
      <c r="H206" s="104" t="s">
        <v>410</v>
      </c>
      <c r="I206" s="105" t="s">
        <v>457</v>
      </c>
      <c r="J206" s="105" t="s">
        <v>458</v>
      </c>
      <c r="K206" s="105" t="s">
        <v>459</v>
      </c>
      <c r="L206" s="106" t="s">
        <v>460</v>
      </c>
      <c r="N206" s="131"/>
      <c r="O206" s="62"/>
      <c r="P206" s="62"/>
      <c r="Q206" s="62"/>
      <c r="R206" s="62"/>
      <c r="S206" s="62"/>
    </row>
    <row r="207" spans="1:19">
      <c r="A207" s="131"/>
      <c r="B207" s="131" t="s">
        <v>139</v>
      </c>
      <c r="C207" s="131"/>
      <c r="D207" s="220"/>
      <c r="E207" s="218"/>
      <c r="F207" s="53"/>
      <c r="G207" s="74" t="s">
        <v>465</v>
      </c>
      <c r="H207" s="64" t="n">
        <v>0.0</v>
      </c>
      <c r="I207" s="83" t="n">
        <v>0.04</v>
      </c>
      <c r="J207" s="65" t="s">
        <v>1394</v>
      </c>
      <c r="K207" s="65" t="s">
        <v>1395</v>
      </c>
      <c r="L207" s="88" t="n">
        <v>20.0</v>
      </c>
      <c r="N207" s="131"/>
      <c r="O207" s="62"/>
      <c r="P207" s="62"/>
      <c r="Q207" s="62"/>
      <c r="R207" s="62"/>
      <c r="S207" s="62"/>
    </row>
    <row r="208" spans="1:19">
      <c r="A208" s="131"/>
      <c r="B208" s="131" t="s">
        <v>140</v>
      </c>
      <c r="C208" s="131"/>
      <c r="D208" s="220"/>
      <c r="E208" s="218"/>
      <c r="F208" s="53"/>
      <c r="G208" s="74" t="s">
        <v>466</v>
      </c>
      <c r="H208" s="64" t="n">
        <v>0.03</v>
      </c>
      <c r="I208" s="83" t="n">
        <v>0.05</v>
      </c>
      <c r="J208" s="65" t="s">
        <v>1394</v>
      </c>
      <c r="K208" s="65" t="s">
        <v>1395</v>
      </c>
      <c r="L208" s="88" t="n">
        <v>20.0</v>
      </c>
      <c r="N208" s="131"/>
      <c r="O208" s="62"/>
      <c r="P208" s="62"/>
      <c r="Q208" s="62"/>
      <c r="R208" s="62"/>
      <c r="S208" s="62"/>
    </row>
    <row r="209" spans="1:19">
      <c r="A209" s="131"/>
      <c r="B209" s="131" t="s">
        <v>141</v>
      </c>
      <c r="C209" s="131"/>
      <c r="D209" s="220"/>
      <c r="E209" s="218"/>
      <c r="F209" s="53"/>
      <c r="G209" s="74" t="s">
        <v>467</v>
      </c>
      <c r="H209" s="64" t="n">
        <v>0.02</v>
      </c>
      <c r="I209" s="83" t="n">
        <v>0.06</v>
      </c>
      <c r="J209" s="65" t="s">
        <v>1394</v>
      </c>
      <c r="K209" s="65" t="s">
        <v>1395</v>
      </c>
      <c r="L209" s="88" t="n">
        <v>20.0</v>
      </c>
      <c r="N209" s="131"/>
      <c r="O209" s="62"/>
      <c r="P209" s="62"/>
      <c r="Q209" s="62"/>
      <c r="R209" s="62"/>
      <c r="S209" s="62"/>
    </row>
    <row r="210" spans="1:19">
      <c r="A210" s="131"/>
      <c r="B210" s="131"/>
      <c r="C210" s="131"/>
      <c r="D210" s="220"/>
      <c r="E210" s="219"/>
      <c r="F210" s="53"/>
      <c r="G210" s="221" t="s">
        <v>464</v>
      </c>
      <c r="H210" s="222"/>
      <c r="I210" s="222"/>
      <c r="J210" s="222"/>
      <c r="K210" s="223"/>
      <c r="L210" s="87">
        <f>ROUND((IF((H207+H208+H209)&gt;0,((H207*I207)+(H208*I208)+(H209*I209))/(H207+H208+H209),0)),4)</f>
        <v>0</v>
      </c>
      <c r="N210" s="131"/>
      <c r="O210" s="62"/>
      <c r="P210" s="62"/>
      <c r="Q210" s="62"/>
      <c r="R210" s="62"/>
      <c r="S210" s="62"/>
    </row>
    <row r="211" spans="1:19">
      <c r="A211" s="131"/>
      <c r="B211" s="131"/>
      <c r="C211" s="131" t="s">
        <v>971</v>
      </c>
      <c r="D211" s="211" t="s">
        <v>559</v>
      </c>
      <c r="E211" s="212"/>
      <c r="F211" s="212"/>
      <c r="G211" s="212"/>
      <c r="H211" s="212"/>
      <c r="I211" s="212"/>
      <c r="J211" s="212"/>
      <c r="K211" s="212"/>
      <c r="L211" s="213"/>
      <c r="N211" s="131"/>
      <c r="O211" s="62"/>
      <c r="P211" s="62"/>
      <c r="Q211" s="62"/>
      <c r="R211" s="62"/>
      <c r="S211" s="62"/>
    </row>
    <row r="212" spans="1:19">
      <c r="A212" s="131"/>
      <c r="B212" s="131"/>
      <c r="C212" s="131" t="s">
        <v>974</v>
      </c>
      <c r="D212" s="131"/>
      <c r="E212" s="131"/>
      <c r="F212" s="131"/>
      <c r="G212" s="131"/>
      <c r="H212" s="131"/>
      <c r="I212" s="131"/>
      <c r="J212" s="131"/>
      <c r="K212" s="131"/>
      <c r="L212" s="131"/>
      <c r="M212" s="131"/>
      <c r="N212" s="131" t="s">
        <v>975</v>
      </c>
      <c r="O212" s="62"/>
      <c r="P212" s="62"/>
      <c r="Q212" s="62"/>
      <c r="R212" s="62"/>
      <c r="S212" s="62"/>
    </row>
  </sheetData>
  <sheetProtection password="A44A" sheet="1" objects="1" scenarios="1"/>
  <mergeCells count="164">
    <mergeCell ref="D21:D30"/>
    <mergeCell ref="E21:E30"/>
    <mergeCell ref="G21:J21"/>
    <mergeCell ref="G22:J22"/>
    <mergeCell ref="G23:J23"/>
    <mergeCell ref="G24:J24"/>
    <mergeCell ref="G25:J25"/>
    <mergeCell ref="G30:K30"/>
    <mergeCell ref="D31:D40"/>
    <mergeCell ref="E31:E40"/>
    <mergeCell ref="G31:J31"/>
    <mergeCell ref="G32:J32"/>
    <mergeCell ref="G33:J33"/>
    <mergeCell ref="G34:J34"/>
    <mergeCell ref="G35:J35"/>
    <mergeCell ref="G40:K40"/>
    <mergeCell ref="D41:D50"/>
    <mergeCell ref="E41:E50"/>
    <mergeCell ref="G41:J41"/>
    <mergeCell ref="G42:J42"/>
    <mergeCell ref="G43:J43"/>
    <mergeCell ref="G44:J44"/>
    <mergeCell ref="G45:J45"/>
    <mergeCell ref="G50:K50"/>
    <mergeCell ref="D51:D60"/>
    <mergeCell ref="E51:E60"/>
    <mergeCell ref="G51:J51"/>
    <mergeCell ref="G52:J52"/>
    <mergeCell ref="G53:J53"/>
    <mergeCell ref="G54:J54"/>
    <mergeCell ref="G55:J55"/>
    <mergeCell ref="G60:K60"/>
    <mergeCell ref="D61:D70"/>
    <mergeCell ref="E61:E70"/>
    <mergeCell ref="G61:J61"/>
    <mergeCell ref="G62:J62"/>
    <mergeCell ref="G63:J63"/>
    <mergeCell ref="G64:J64"/>
    <mergeCell ref="G65:J65"/>
    <mergeCell ref="G70:K70"/>
    <mergeCell ref="D71:D80"/>
    <mergeCell ref="E71:E80"/>
    <mergeCell ref="G71:J71"/>
    <mergeCell ref="G72:J72"/>
    <mergeCell ref="G73:J73"/>
    <mergeCell ref="G74:J74"/>
    <mergeCell ref="G75:J75"/>
    <mergeCell ref="G80:K80"/>
    <mergeCell ref="D81:D90"/>
    <mergeCell ref="E81:E90"/>
    <mergeCell ref="G81:J81"/>
    <mergeCell ref="G82:J82"/>
    <mergeCell ref="G83:J83"/>
    <mergeCell ref="G84:J84"/>
    <mergeCell ref="G85:J85"/>
    <mergeCell ref="G90:K90"/>
    <mergeCell ref="D91:D100"/>
    <mergeCell ref="E91:E100"/>
    <mergeCell ref="G91:J91"/>
    <mergeCell ref="G92:J92"/>
    <mergeCell ref="G93:J93"/>
    <mergeCell ref="G94:J94"/>
    <mergeCell ref="G95:J95"/>
    <mergeCell ref="G100:K100"/>
    <mergeCell ref="D101:D110"/>
    <mergeCell ref="E101:E110"/>
    <mergeCell ref="G101:J101"/>
    <mergeCell ref="G102:J102"/>
    <mergeCell ref="G103:J103"/>
    <mergeCell ref="G104:J104"/>
    <mergeCell ref="G105:J105"/>
    <mergeCell ref="G110:K110"/>
    <mergeCell ref="D111:D120"/>
    <mergeCell ref="E111:E120"/>
    <mergeCell ref="G111:J111"/>
    <mergeCell ref="G112:J112"/>
    <mergeCell ref="G113:J113"/>
    <mergeCell ref="G114:J114"/>
    <mergeCell ref="G115:J115"/>
    <mergeCell ref="G120:K120"/>
    <mergeCell ref="D121:D130"/>
    <mergeCell ref="E121:E130"/>
    <mergeCell ref="G121:J121"/>
    <mergeCell ref="G122:J122"/>
    <mergeCell ref="G123:J123"/>
    <mergeCell ref="G124:J124"/>
    <mergeCell ref="G125:J125"/>
    <mergeCell ref="G130:K130"/>
    <mergeCell ref="D131:D140"/>
    <mergeCell ref="E131:E140"/>
    <mergeCell ref="G131:J131"/>
    <mergeCell ref="G132:J132"/>
    <mergeCell ref="G133:J133"/>
    <mergeCell ref="G134:J134"/>
    <mergeCell ref="G135:J135"/>
    <mergeCell ref="G140:K140"/>
    <mergeCell ref="D141:D150"/>
    <mergeCell ref="E141:E150"/>
    <mergeCell ref="G141:J141"/>
    <mergeCell ref="G142:J142"/>
    <mergeCell ref="G143:J143"/>
    <mergeCell ref="G144:J144"/>
    <mergeCell ref="G145:J145"/>
    <mergeCell ref="G150:K150"/>
    <mergeCell ref="D151:D160"/>
    <mergeCell ref="E151:E160"/>
    <mergeCell ref="G151:J151"/>
    <mergeCell ref="G152:J152"/>
    <mergeCell ref="G153:J153"/>
    <mergeCell ref="G154:J154"/>
    <mergeCell ref="G155:J155"/>
    <mergeCell ref="G160:K160"/>
    <mergeCell ref="D161:D170"/>
    <mergeCell ref="E161:E170"/>
    <mergeCell ref="G161:J161"/>
    <mergeCell ref="G162:J162"/>
    <mergeCell ref="G163:J163"/>
    <mergeCell ref="G164:J164"/>
    <mergeCell ref="G165:J165"/>
    <mergeCell ref="G170:K170"/>
    <mergeCell ref="D171:D180"/>
    <mergeCell ref="E171:E180"/>
    <mergeCell ref="G171:J171"/>
    <mergeCell ref="G172:J172"/>
    <mergeCell ref="G173:J173"/>
    <mergeCell ref="G174:J174"/>
    <mergeCell ref="G175:J175"/>
    <mergeCell ref="G180:K180"/>
    <mergeCell ref="D181:D190"/>
    <mergeCell ref="E181:E190"/>
    <mergeCell ref="G181:J181"/>
    <mergeCell ref="G182:J182"/>
    <mergeCell ref="G183:J183"/>
    <mergeCell ref="G184:J184"/>
    <mergeCell ref="G185:J185"/>
    <mergeCell ref="G190:K190"/>
    <mergeCell ref="G203:J203"/>
    <mergeCell ref="G204:J204"/>
    <mergeCell ref="G205:J205"/>
    <mergeCell ref="G210:K210"/>
    <mergeCell ref="D191:D200"/>
    <mergeCell ref="E191:E200"/>
    <mergeCell ref="G191:J191"/>
    <mergeCell ref="G192:J192"/>
    <mergeCell ref="G193:J193"/>
    <mergeCell ref="G194:J194"/>
    <mergeCell ref="G195:J195"/>
    <mergeCell ref="G200:K200"/>
    <mergeCell ref="G9:J9"/>
    <mergeCell ref="G14:J14"/>
    <mergeCell ref="G15:J15"/>
    <mergeCell ref="D211:L211"/>
    <mergeCell ref="D1:J1"/>
    <mergeCell ref="G11:J11"/>
    <mergeCell ref="G12:J12"/>
    <mergeCell ref="G13:J13"/>
    <mergeCell ref="D8:L8"/>
    <mergeCell ref="E11:E20"/>
    <mergeCell ref="D11:D20"/>
    <mergeCell ref="G20:K20"/>
    <mergeCell ref="D201:D210"/>
    <mergeCell ref="E201:E210"/>
    <mergeCell ref="G201:J201"/>
    <mergeCell ref="G202:J202"/>
  </mergeCells>
  <phoneticPr fontId="2" type="noConversion"/>
  <dataValidations count="2">
    <dataValidation type="decimal" allowBlank="1" showInputMessage="1" showErrorMessage="1" errorTitle="Input Error" error="Please enter a numeric value between 0 and 99999999999999999" sqref="L20 K11:K15 L12:L15 G17:I19 L210 G207:I209 L202:L205 K201:K205 L200 G197:I199 L192:L195 K191:K195 L190 G187:I189 L182:L185 K181:K185 L180 G177:I179 L172:L175 K171:K175 L170 G167:I169 L162:L165 K161:K165 L160 G157:I159 L152:L155 K151:K155 L150 G147:I149 L142:L145 K141:K145 L140 G137:I139 L132:L135 K131:K135 L130 G127:I129 L122:L125 K121:K125 L120 G117:I119 L112:L115 K111:K115 L110 G107:I109 L102:L105 K101:K105 L100 G97:I99 L92:L95 K91:K95 L90 G87:I89 L82:L85 K81:K85 L80 G77:I79 L72:L75 K71:K75 L70 G67:I69 L62:L65 K61:K65 L60 G57:I59 L52:L55 K51:K55 L50 G47:I49 L42:L45 K41:K45 L40 G37:I39 L32:L35 K31:K35 L30 K21:K25 L22:L25 G27:I29">
      <formula1>0</formula1>
      <formula2>99999999999999900</formula2>
    </dataValidation>
    <dataValidation type="list" allowBlank="1" showInputMessage="1" showErrorMessage="1" errorTitle="Input Error" error="Please enter a valid value from dropdown" sqref="F11 F201 F191 F181 F171 F161 F151 F141 F131 F121 F111 F101 F91 F81 F71 F61 F51 F41 F31 F21">
      <formula1>"Individual,Bank,Financial Institution,PSU,Pvt. Corporate,Govt./Local Bodies,Mutual Fund,Pension/Provident Funds/ Insurance,NBFCs,Others- HUFs,Others- Trusts,Others- Partnership Firms,Others- Credit Societies,Others- Proprietorship Firms,Any other"</formula1>
    </dataValidation>
  </dataValidations>
  <hyperlinks>
    <hyperlink ref="F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sheetPr codeName="Sheet25"/>
  <dimension ref="A1:K58"/>
  <sheetViews>
    <sheetView windowProtection="1" showGridLines="0" topLeftCell="D1" workbookViewId="0">
      <selection sqref="A1:C1048576"/>
    </sheetView>
  </sheetViews>
  <sheetFormatPr defaultRowHeight="15"/>
  <cols>
    <col min="1" max="3" customWidth="true" hidden="true" width="9.140625" collapsed="true"/>
    <col min="4" max="4" customWidth="true" width="32.42578125" collapsed="true"/>
    <col min="5" max="5" customWidth="true" width="23.85546875" collapsed="true"/>
    <col min="6" max="6" customWidth="true" width="19.85546875" collapsed="true"/>
    <col min="7" max="7" customWidth="true" width="21.0" collapsed="true"/>
    <col min="8" max="8" customWidth="true" width="17.85546875" collapsed="true"/>
    <col min="9" max="9" customWidth="true" width="21.7109375" collapsed="true"/>
  </cols>
  <sheetData>
    <row r="1" spans="1:11" ht="30" customHeight="1">
      <c r="A1" s="94" t="s">
        <v>380</v>
      </c>
      <c r="D1" s="148" t="s">
        <v>366</v>
      </c>
      <c r="E1" s="225"/>
      <c r="F1" s="225"/>
      <c r="G1" s="225"/>
      <c r="H1" s="225"/>
      <c r="I1" s="225"/>
    </row>
    <row r="2" spans="1:11">
      <c r="A2" s="131"/>
      <c r="B2" s="131"/>
      <c r="C2" s="131" t="s">
        <v>381</v>
      </c>
      <c r="D2" s="131"/>
      <c r="E2" s="131"/>
      <c r="F2" s="131"/>
      <c r="G2" s="131"/>
      <c r="H2" s="131"/>
      <c r="I2" s="131"/>
      <c r="J2" s="131"/>
      <c r="K2" s="131"/>
    </row>
    <row r="3" spans="1:11">
      <c r="A3" s="131"/>
      <c r="B3" s="131"/>
      <c r="C3" s="131"/>
      <c r="D3" s="131"/>
      <c r="E3" s="131"/>
      <c r="F3" s="131"/>
      <c r="G3" s="131"/>
      <c r="H3" s="131"/>
      <c r="I3" s="131"/>
      <c r="J3" s="131"/>
      <c r="K3" s="131"/>
    </row>
    <row r="4" spans="1:11">
      <c r="A4" s="131"/>
      <c r="B4" s="131"/>
      <c r="C4" s="131"/>
      <c r="D4" s="131"/>
      <c r="E4" s="131" t="s">
        <v>409</v>
      </c>
      <c r="F4" s="131" t="s">
        <v>408</v>
      </c>
      <c r="G4" s="131" t="s">
        <v>407</v>
      </c>
      <c r="H4" s="131"/>
      <c r="I4" s="131"/>
      <c r="J4" s="131"/>
      <c r="K4" s="131"/>
    </row>
    <row r="5" spans="1:11">
      <c r="A5" s="131"/>
      <c r="B5" s="131"/>
      <c r="C5" s="131" t="s">
        <v>972</v>
      </c>
      <c r="D5" s="131" t="s">
        <v>976</v>
      </c>
      <c r="E5" s="131"/>
      <c r="F5" s="131"/>
      <c r="G5" s="131"/>
      <c r="H5" s="131"/>
      <c r="I5" s="131"/>
      <c r="J5" s="131" t="s">
        <v>971</v>
      </c>
      <c r="K5" s="131" t="s">
        <v>973</v>
      </c>
    </row>
    <row r="6" spans="1:11" ht="31.5" customHeight="1">
      <c r="A6" s="131"/>
      <c r="B6" s="131"/>
      <c r="C6" s="136" t="s">
        <v>976</v>
      </c>
      <c r="D6" s="157" t="s">
        <v>558</v>
      </c>
      <c r="E6" s="224"/>
      <c r="F6" s="224"/>
      <c r="G6" s="129"/>
      <c r="H6" s="129"/>
      <c r="I6" s="130" t="s">
        <v>406</v>
      </c>
      <c r="K6" s="131"/>
    </row>
    <row r="7" spans="1:11">
      <c r="A7" s="131"/>
      <c r="B7" s="131"/>
      <c r="C7" s="136" t="s">
        <v>976</v>
      </c>
      <c r="D7" s="93"/>
      <c r="E7" s="129" t="s">
        <v>999</v>
      </c>
      <c r="F7" s="129" t="s">
        <v>405</v>
      </c>
      <c r="G7" s="129" t="s">
        <v>1001</v>
      </c>
      <c r="H7" s="129" t="s">
        <v>1023</v>
      </c>
      <c r="I7" s="129" t="s">
        <v>174</v>
      </c>
      <c r="K7" s="131"/>
    </row>
    <row r="8" spans="1:11" hidden="1">
      <c r="A8" s="131"/>
      <c r="B8" s="131"/>
      <c r="C8" s="131" t="s">
        <v>971</v>
      </c>
      <c r="K8" s="131"/>
    </row>
    <row r="9" spans="1:11">
      <c r="A9" s="131" t="s">
        <v>404</v>
      </c>
      <c r="B9" s="131"/>
      <c r="C9" s="131"/>
      <c r="D9" s="93" t="s">
        <v>400</v>
      </c>
      <c r="E9" s="145" t="n">
        <v>1728.79</v>
      </c>
      <c r="F9" s="145" t="n">
        <v>1741.79</v>
      </c>
      <c r="G9" s="145" t="n">
        <v>7803.1</v>
      </c>
      <c r="H9" s="17">
        <f>E9+F9+G9</f>
        <v>0</v>
      </c>
      <c r="I9" s="88" t="s">
        <v>1415</v>
      </c>
      <c r="K9" s="131"/>
    </row>
    <row r="10" spans="1:11">
      <c r="A10" s="131" t="s">
        <v>421</v>
      </c>
      <c r="B10" s="131"/>
      <c r="C10" s="131"/>
      <c r="D10" s="93" t="s">
        <v>161</v>
      </c>
      <c r="E10" s="145" t="n">
        <v>1860.79</v>
      </c>
      <c r="F10" s="145" t="n">
        <v>1874.79</v>
      </c>
      <c r="G10" s="145" t="n">
        <v>8826.67</v>
      </c>
      <c r="H10" s="17">
        <f t="shared" ref="H10:H24" si="0">E10+F10+G10</f>
        <v>0</v>
      </c>
      <c r="I10" s="88" t="s">
        <v>1415</v>
      </c>
      <c r="K10" s="131"/>
    </row>
    <row r="11" spans="1:11">
      <c r="A11" s="131" t="s">
        <v>422</v>
      </c>
      <c r="B11" s="131"/>
      <c r="C11" s="131"/>
      <c r="D11" s="93" t="s">
        <v>162</v>
      </c>
      <c r="E11" s="145" t="n">
        <v>1992.79</v>
      </c>
      <c r="F11" s="145" t="n">
        <v>2007.79</v>
      </c>
      <c r="G11" s="145" t="n">
        <v>8826.67</v>
      </c>
      <c r="H11" s="17">
        <f t="shared" si="0"/>
        <v>0</v>
      </c>
      <c r="I11" s="88" t="s">
        <v>1415</v>
      </c>
      <c r="K11" s="131"/>
    </row>
    <row r="12" spans="1:11">
      <c r="A12" s="131" t="s">
        <v>399</v>
      </c>
      <c r="B12" s="131"/>
      <c r="C12" s="131"/>
      <c r="D12" s="93" t="s">
        <v>163</v>
      </c>
      <c r="E12" s="145" t="n">
        <v>2124.79</v>
      </c>
      <c r="F12" s="145" t="n">
        <v>2140.79</v>
      </c>
      <c r="G12" s="145" t="n">
        <v>1023.57</v>
      </c>
      <c r="H12" s="17">
        <f t="shared" si="0"/>
        <v>0</v>
      </c>
      <c r="I12" s="88" t="s">
        <v>1415</v>
      </c>
      <c r="K12" s="131"/>
    </row>
    <row r="13" spans="1:11">
      <c r="A13" s="131" t="s">
        <v>398</v>
      </c>
      <c r="B13" s="131"/>
      <c r="C13" s="131"/>
      <c r="D13" s="93" t="s">
        <v>164</v>
      </c>
      <c r="E13" s="145" t="n">
        <v>2256.79</v>
      </c>
      <c r="F13" s="145" t="n">
        <v>2273.79</v>
      </c>
      <c r="G13" s="145" t="n">
        <v>8826.67</v>
      </c>
      <c r="H13" s="17">
        <f t="shared" si="0"/>
        <v>0</v>
      </c>
      <c r="I13" s="88" t="s">
        <v>1415</v>
      </c>
      <c r="K13" s="131"/>
    </row>
    <row r="14" spans="1:11">
      <c r="A14" s="131" t="s">
        <v>397</v>
      </c>
      <c r="B14" s="131"/>
      <c r="C14" s="131"/>
      <c r="D14" s="93" t="s">
        <v>165</v>
      </c>
      <c r="E14" s="145" t="n">
        <v>2388.79</v>
      </c>
      <c r="F14" s="145" t="n">
        <v>2406.79</v>
      </c>
      <c r="G14" s="145" t="n">
        <v>8826.67</v>
      </c>
      <c r="H14" s="17">
        <f t="shared" si="0"/>
        <v>0</v>
      </c>
      <c r="I14" s="88" t="s">
        <v>1415</v>
      </c>
      <c r="K14" s="131"/>
    </row>
    <row r="15" spans="1:11">
      <c r="A15" s="131" t="s">
        <v>396</v>
      </c>
      <c r="B15" s="131"/>
      <c r="C15" s="131"/>
      <c r="D15" s="93" t="s">
        <v>166</v>
      </c>
      <c r="E15" s="145" t="n">
        <v>2520.79</v>
      </c>
      <c r="F15" s="145" t="n">
        <v>2539.79</v>
      </c>
      <c r="G15" s="145" t="n">
        <v>8826.67</v>
      </c>
      <c r="H15" s="17">
        <f t="shared" si="0"/>
        <v>0</v>
      </c>
      <c r="I15" s="88" t="s">
        <v>1415</v>
      </c>
      <c r="K15" s="131"/>
    </row>
    <row r="16" spans="1:11" ht="30">
      <c r="A16" s="131" t="s">
        <v>395</v>
      </c>
      <c r="B16" s="131"/>
      <c r="C16" s="131"/>
      <c r="D16" s="93" t="s">
        <v>167</v>
      </c>
      <c r="E16" s="145" t="n">
        <v>2652.79</v>
      </c>
      <c r="F16" s="145" t="n">
        <v>2672.79</v>
      </c>
      <c r="G16" s="145" t="n">
        <v>8826.67</v>
      </c>
      <c r="H16" s="17">
        <f t="shared" si="0"/>
        <v>0</v>
      </c>
      <c r="I16" s="88" t="s">
        <v>1415</v>
      </c>
      <c r="K16" s="131"/>
    </row>
    <row r="17" spans="1:11">
      <c r="A17" s="131" t="s">
        <v>155</v>
      </c>
      <c r="B17" s="131"/>
      <c r="C17" s="131"/>
      <c r="D17" s="93" t="s">
        <v>154</v>
      </c>
      <c r="E17" s="145" t="n">
        <v>2784.79</v>
      </c>
      <c r="F17" s="145" t="n">
        <v>2805.79</v>
      </c>
      <c r="G17" s="145" t="n">
        <v>8826.67</v>
      </c>
      <c r="H17" s="17">
        <f t="shared" si="0"/>
        <v>0</v>
      </c>
      <c r="I17" s="88" t="s">
        <v>1415</v>
      </c>
      <c r="K17" s="131"/>
    </row>
    <row r="18" spans="1:11">
      <c r="A18" s="131" t="s">
        <v>319</v>
      </c>
      <c r="B18" s="131"/>
      <c r="C18" s="131"/>
      <c r="D18" s="93" t="s">
        <v>153</v>
      </c>
      <c r="E18" s="17">
        <f>E19+E20+E21+E22+E23+E24</f>
        <v>0</v>
      </c>
      <c r="F18" s="17">
        <f>F19+F20+F21+F22+F23+F24</f>
        <v>0</v>
      </c>
      <c r="G18" s="17">
        <f>G19+G20+G21+G22+G23+G24</f>
        <v>0</v>
      </c>
      <c r="H18" s="17">
        <f t="shared" si="0"/>
        <v>0</v>
      </c>
      <c r="I18" s="88" t="s">
        <v>1415</v>
      </c>
      <c r="K18" s="131"/>
    </row>
    <row r="19" spans="1:11">
      <c r="A19" s="131" t="s">
        <v>147</v>
      </c>
      <c r="B19" s="131"/>
      <c r="C19" s="131"/>
      <c r="D19" s="93" t="s">
        <v>143</v>
      </c>
      <c r="E19" s="145" t="n">
        <v>2520.79</v>
      </c>
      <c r="F19" s="145" t="n">
        <v>2539.79</v>
      </c>
      <c r="G19" s="145" t="n">
        <v>8826.67</v>
      </c>
      <c r="H19" s="17">
        <f t="shared" si="0"/>
        <v>0</v>
      </c>
      <c r="I19" s="88" t="s">
        <v>1415</v>
      </c>
      <c r="K19" s="131"/>
    </row>
    <row r="20" spans="1:11">
      <c r="A20" s="131" t="s">
        <v>148</v>
      </c>
      <c r="B20" s="131"/>
      <c r="C20" s="131"/>
      <c r="D20" s="93" t="s">
        <v>144</v>
      </c>
      <c r="E20" s="145" t="n">
        <v>2652.79</v>
      </c>
      <c r="F20" s="145" t="n">
        <v>2672.79</v>
      </c>
      <c r="G20" s="145" t="n">
        <v>8826.67</v>
      </c>
      <c r="H20" s="17">
        <f t="shared" si="0"/>
        <v>0</v>
      </c>
      <c r="I20" s="88" t="s">
        <v>1415</v>
      </c>
      <c r="K20" s="131"/>
    </row>
    <row r="21" spans="1:11">
      <c r="A21" s="131" t="s">
        <v>149</v>
      </c>
      <c r="B21" s="131"/>
      <c r="C21" s="131"/>
      <c r="D21" s="93" t="s">
        <v>145</v>
      </c>
      <c r="E21" s="145" t="n">
        <v>2784.79</v>
      </c>
      <c r="F21" s="145" t="n">
        <v>2805.79</v>
      </c>
      <c r="G21" s="145" t="n">
        <v>8826.67</v>
      </c>
      <c r="H21" s="17">
        <f t="shared" si="0"/>
        <v>0</v>
      </c>
      <c r="I21" s="88" t="s">
        <v>1415</v>
      </c>
      <c r="K21" s="131"/>
    </row>
    <row r="22" spans="1:11">
      <c r="A22" s="131" t="s">
        <v>856</v>
      </c>
      <c r="B22" s="131"/>
      <c r="C22" s="131"/>
      <c r="D22" s="93" t="s">
        <v>1095</v>
      </c>
      <c r="E22" s="145" t="n">
        <v>2916.79</v>
      </c>
      <c r="F22" s="145" t="n">
        <v>2938.79</v>
      </c>
      <c r="G22" s="145" t="n">
        <v>8826.67</v>
      </c>
      <c r="H22" s="17">
        <f t="shared" si="0"/>
        <v>0</v>
      </c>
      <c r="I22" s="88" t="s">
        <v>1415</v>
      </c>
      <c r="K22" s="131"/>
    </row>
    <row r="23" spans="1:11">
      <c r="A23" s="131" t="s">
        <v>150</v>
      </c>
      <c r="B23" s="131"/>
      <c r="C23" s="131"/>
      <c r="D23" s="93" t="s">
        <v>146</v>
      </c>
      <c r="E23" s="145" t="n">
        <v>3048.79</v>
      </c>
      <c r="F23" s="145" t="n">
        <v>3071.79</v>
      </c>
      <c r="G23" s="145" t="n">
        <v>8826.67</v>
      </c>
      <c r="H23" s="17">
        <f t="shared" si="0"/>
        <v>0</v>
      </c>
      <c r="I23" s="88" t="s">
        <v>1415</v>
      </c>
      <c r="K23" s="131"/>
    </row>
    <row r="24" spans="1:11">
      <c r="A24" s="131" t="s">
        <v>151</v>
      </c>
      <c r="B24" s="131"/>
      <c r="C24" s="131"/>
      <c r="D24" s="93" t="s">
        <v>1096</v>
      </c>
      <c r="E24" s="17">
        <f>SUM(E35:E48)</f>
        <v>0</v>
      </c>
      <c r="F24" s="17">
        <f>SUM(F35:F48)</f>
        <v>0</v>
      </c>
      <c r="G24" s="17">
        <f>SUM(G35:G48)</f>
        <v>0</v>
      </c>
      <c r="H24" s="17">
        <f t="shared" si="0"/>
        <v>0</v>
      </c>
      <c r="I24" s="88" t="s">
        <v>1415</v>
      </c>
      <c r="K24" s="131"/>
    </row>
    <row r="25" spans="1:11" hidden="1">
      <c r="A25" s="131"/>
      <c r="B25" s="131"/>
      <c r="C25" s="131" t="s">
        <v>971</v>
      </c>
      <c r="I25" s="1"/>
      <c r="K25" s="131"/>
    </row>
    <row r="26" spans="1:11" hidden="1">
      <c r="A26" s="131"/>
      <c r="B26" s="131"/>
      <c r="C26" s="131" t="s">
        <v>974</v>
      </c>
      <c r="D26" s="131"/>
      <c r="E26" s="131"/>
      <c r="F26" s="131"/>
      <c r="G26" s="131"/>
      <c r="H26" s="131"/>
      <c r="I26" s="146"/>
      <c r="J26" s="131"/>
      <c r="K26" s="131" t="s">
        <v>975</v>
      </c>
    </row>
    <row r="27" spans="1:11" hidden="1">
      <c r="I27" s="1"/>
    </row>
    <row r="28" spans="1:11" hidden="1">
      <c r="I28" s="1"/>
    </row>
    <row r="29" spans="1:11" hidden="1">
      <c r="I29" s="1"/>
    </row>
    <row r="30" spans="1:11" hidden="1">
      <c r="A30" s="131"/>
      <c r="B30" s="131"/>
      <c r="C30" s="131" t="s">
        <v>382</v>
      </c>
      <c r="D30" s="131"/>
      <c r="E30" s="131"/>
      <c r="F30" s="131"/>
      <c r="G30" s="131"/>
      <c r="H30" s="131"/>
      <c r="I30" s="146"/>
      <c r="J30" s="131"/>
      <c r="K30" s="131"/>
    </row>
    <row r="31" spans="1:11" hidden="1">
      <c r="A31" s="131"/>
      <c r="B31" s="131"/>
      <c r="C31" s="131"/>
      <c r="D31" s="131"/>
      <c r="E31" s="131"/>
      <c r="F31" s="131"/>
      <c r="G31" s="131"/>
      <c r="H31" s="131"/>
      <c r="I31" s="146"/>
      <c r="J31" s="131"/>
      <c r="K31" s="131"/>
    </row>
    <row r="32" spans="1:11" hidden="1">
      <c r="A32" s="131"/>
      <c r="B32" s="131"/>
      <c r="C32" s="131"/>
      <c r="D32" s="131" t="s">
        <v>152</v>
      </c>
      <c r="E32" s="131" t="s">
        <v>409</v>
      </c>
      <c r="F32" s="131" t="s">
        <v>408</v>
      </c>
      <c r="G32" s="131" t="s">
        <v>407</v>
      </c>
      <c r="H32" s="131"/>
      <c r="I32" s="146"/>
      <c r="J32" s="131"/>
      <c r="K32" s="131"/>
    </row>
    <row r="33" spans="1:11" hidden="1">
      <c r="A33" s="131"/>
      <c r="B33" s="131"/>
      <c r="C33" s="131" t="s">
        <v>972</v>
      </c>
      <c r="D33" s="131" t="s">
        <v>284</v>
      </c>
      <c r="E33" s="131"/>
      <c r="F33" s="131"/>
      <c r="G33" s="131"/>
      <c r="H33" s="131"/>
      <c r="I33" s="146"/>
      <c r="J33" s="131" t="s">
        <v>971</v>
      </c>
      <c r="K33" s="131" t="s">
        <v>973</v>
      </c>
    </row>
    <row r="34" spans="1:11" hidden="1">
      <c r="A34" s="131"/>
      <c r="B34" s="131"/>
      <c r="C34" s="131" t="s">
        <v>971</v>
      </c>
      <c r="I34" s="1"/>
      <c r="K34" s="131"/>
    </row>
    <row r="35" spans="1:11">
      <c r="A35" s="131" t="s">
        <v>151</v>
      </c>
      <c r="B35" s="131"/>
      <c r="C35" s="136"/>
      <c r="D35" s="117" t="s">
        <v>1334</v>
      </c>
      <c r="E35" s="145" t="n">
        <v>2742.79</v>
      </c>
      <c r="F35" s="145" t="n">
        <v>2763.79</v>
      </c>
      <c r="G35" s="145" t="n">
        <v>8826.67</v>
      </c>
      <c r="H35" s="17">
        <f>E35+F35+G35</f>
        <v>0</v>
      </c>
      <c r="I35" s="68" t="s">
        <v>1415</v>
      </c>
      <c r="K35" s="131"/>
    </row>
    <row r="36" ht="15.0" customHeight="true" hidden="false">
      <c r="A36" s="131" t="s">
        <v>151</v>
      </c>
      <c r="B36" s="131"/>
      <c r="C36" s="136"/>
      <c r="D36" s="117" t="s">
        <v>1324</v>
      </c>
      <c r="E36" s="145" t="n">
        <v>2872.79</v>
      </c>
      <c r="F36" s="145" t="n">
        <v>2894.79</v>
      </c>
      <c r="G36" s="145" t="n">
        <v>8826.67</v>
      </c>
      <c r="H36" s="17">
        <f>E36+F36+G36</f>
      </c>
      <c r="I36" s="68" t="s">
        <v>1415</v>
      </c>
      <c r="K36" s="131"/>
    </row>
    <row r="37" ht="15.0" customHeight="true" hidden="false">
      <c r="A37" s="131" t="s">
        <v>151</v>
      </c>
      <c r="B37" s="131"/>
      <c r="C37" s="136"/>
      <c r="D37" s="117" t="s">
        <v>1325</v>
      </c>
      <c r="E37" s="145" t="n">
        <v>2092.79</v>
      </c>
      <c r="F37" s="145" t="n">
        <v>2108.79</v>
      </c>
      <c r="G37" s="145" t="n">
        <v>8826.67</v>
      </c>
      <c r="H37" s="17">
        <f>E37+F37+G37</f>
      </c>
      <c r="I37" s="68" t="s">
        <v>1415</v>
      </c>
      <c r="K37" s="131"/>
    </row>
    <row r="38" ht="15.0" customHeight="true" hidden="false">
      <c r="A38" s="131" t="s">
        <v>151</v>
      </c>
      <c r="B38" s="131"/>
      <c r="C38" s="136"/>
      <c r="D38" s="117" t="s">
        <v>1326</v>
      </c>
      <c r="E38" s="145" t="n">
        <v>2612.79</v>
      </c>
      <c r="F38" s="145" t="n">
        <v>2632.79</v>
      </c>
      <c r="G38" s="145" t="n">
        <v>8826.67</v>
      </c>
      <c r="H38" s="17">
        <f>E38+F38+G38</f>
      </c>
      <c r="I38" s="68" t="s">
        <v>1415</v>
      </c>
      <c r="K38" s="131"/>
    </row>
    <row r="39" ht="15.0" customHeight="true" hidden="false">
      <c r="A39" s="131" t="s">
        <v>151</v>
      </c>
      <c r="B39" s="131"/>
      <c r="C39" s="136"/>
      <c r="D39" s="117" t="s">
        <v>1327</v>
      </c>
      <c r="E39" s="145" t="n">
        <v>1832.79</v>
      </c>
      <c r="F39" s="145" t="n">
        <v>1846.79</v>
      </c>
      <c r="G39" s="145" t="n">
        <v>8826.67</v>
      </c>
      <c r="H39" s="17">
        <f>E39+F39+G39</f>
      </c>
      <c r="I39" s="68" t="s">
        <v>1415</v>
      </c>
      <c r="K39" s="131"/>
    </row>
    <row r="40" ht="15.0" customHeight="true" hidden="false">
      <c r="A40" s="131" t="s">
        <v>151</v>
      </c>
      <c r="B40" s="131"/>
      <c r="C40" s="136"/>
      <c r="D40" s="117" t="s">
        <v>1328</v>
      </c>
      <c r="E40" s="145" t="n">
        <v>2352.79</v>
      </c>
      <c r="F40" s="145" t="n">
        <v>2370.79</v>
      </c>
      <c r="G40" s="145" t="n">
        <v>8826.67</v>
      </c>
      <c r="H40" s="17">
        <f>E40+F40+G40</f>
      </c>
      <c r="I40" s="68" t="s">
        <v>1415</v>
      </c>
      <c r="K40" s="131"/>
    </row>
    <row r="41" ht="15.0" customHeight="true" hidden="false">
      <c r="A41" s="131" t="s">
        <v>151</v>
      </c>
      <c r="B41" s="131"/>
      <c r="C41" s="136"/>
      <c r="D41" s="117" t="s">
        <v>1329</v>
      </c>
      <c r="E41" s="145" t="n">
        <v>1962.79</v>
      </c>
      <c r="F41" s="145" t="n">
        <v>1977.79</v>
      </c>
      <c r="G41" s="145" t="n">
        <v>8826.67</v>
      </c>
      <c r="H41" s="17">
        <f>E41+F41+G41</f>
      </c>
      <c r="I41" s="68" t="s">
        <v>1415</v>
      </c>
      <c r="K41" s="131"/>
    </row>
    <row r="42" ht="15.0" customHeight="true" hidden="false">
      <c r="A42" s="131" t="s">
        <v>151</v>
      </c>
      <c r="B42" s="131"/>
      <c r="C42" s="136"/>
      <c r="D42" s="117" t="s">
        <v>1330</v>
      </c>
      <c r="E42" s="145" t="n">
        <v>2482.79</v>
      </c>
      <c r="F42" s="145" t="n">
        <v>2501.79</v>
      </c>
      <c r="G42" s="145" t="n">
        <v>8826.67</v>
      </c>
      <c r="H42" s="17">
        <f>E42+F42+G42</f>
      </c>
      <c r="I42" s="68" t="s">
        <v>1415</v>
      </c>
      <c r="K42" s="131"/>
    </row>
    <row r="43" ht="15.0" customHeight="true" hidden="false">
      <c r="A43" s="131" t="s">
        <v>151</v>
      </c>
      <c r="B43" s="131"/>
      <c r="C43" s="136"/>
      <c r="D43" s="117" t="s">
        <v>1331</v>
      </c>
      <c r="E43" s="145" t="n">
        <v>2222.79</v>
      </c>
      <c r="F43" s="145" t="n">
        <v>2239.79</v>
      </c>
      <c r="G43" s="145" t="n">
        <v>8826.67</v>
      </c>
      <c r="H43" s="17">
        <f>E43+F43+G43</f>
      </c>
      <c r="I43" s="68" t="s">
        <v>1415</v>
      </c>
      <c r="K43" s="131"/>
    </row>
    <row r="44" ht="15.0" customHeight="true" hidden="false">
      <c r="A44" s="131" t="s">
        <v>151</v>
      </c>
      <c r="B44" s="131"/>
      <c r="C44" s="136"/>
      <c r="D44" s="117" t="s">
        <v>1333</v>
      </c>
      <c r="E44" s="145" t="n">
        <v>1702.79</v>
      </c>
      <c r="F44" s="145" t="n">
        <v>1715.79</v>
      </c>
      <c r="G44" s="145" t="n">
        <v>8826.67</v>
      </c>
      <c r="H44" s="17">
        <f>E44+F44+G44</f>
      </c>
      <c r="I44" s="68"/>
      <c r="K44" s="131"/>
    </row>
    <row r="45" ht="15.0" customHeight="true" hidden="false">
      <c r="A45" s="131" t="s">
        <v>151</v>
      </c>
      <c r="B45" s="131"/>
      <c r="C45" s="136"/>
      <c r="D45" s="117" t="s">
        <v>1339</v>
      </c>
      <c r="E45" s="145" t="n">
        <v>0.13</v>
      </c>
      <c r="F45" s="145" t="n">
        <v>54.65</v>
      </c>
      <c r="G45" s="145" t="n">
        <v>8826.67</v>
      </c>
      <c r="H45" s="17">
        <f>E45+F45+G45</f>
      </c>
      <c r="I45" s="68" t="s">
        <v>1415</v>
      </c>
      <c r="K45" s="131"/>
    </row>
    <row r="46" spans="1:11" hidden="1">
      <c r="A46" s="131"/>
      <c r="B46" s="131"/>
      <c r="C46" s="131" t="s">
        <v>971</v>
      </c>
      <c r="K46" s="131"/>
    </row>
    <row r="47" spans="1:11" hidden="1">
      <c r="A47" s="131"/>
      <c r="B47" s="131"/>
      <c r="C47" s="131" t="s">
        <v>974</v>
      </c>
      <c r="D47" s="131"/>
      <c r="E47" s="131"/>
      <c r="F47" s="131"/>
      <c r="G47" s="131"/>
      <c r="H47" s="131"/>
      <c r="I47" s="131"/>
      <c r="J47" s="131"/>
      <c r="K47" s="131" t="s">
        <v>975</v>
      </c>
    </row>
    <row r="48" spans="1:11" hidden="1"/>
    <row r="49" spans="1:11" hidden="1"/>
    <row r="50" spans="1:11" hidden="1">
      <c r="A50" s="131"/>
      <c r="B50" s="131"/>
      <c r="C50" s="131" t="s">
        <v>383</v>
      </c>
      <c r="D50" s="131"/>
      <c r="E50" s="131"/>
      <c r="F50" s="131"/>
      <c r="G50" s="131"/>
      <c r="H50" s="131"/>
      <c r="I50" s="131"/>
      <c r="J50" s="131"/>
      <c r="K50" s="131"/>
    </row>
    <row r="51" spans="1:11" hidden="1">
      <c r="A51" s="131"/>
      <c r="B51" s="131"/>
      <c r="C51" s="131"/>
      <c r="D51" s="131"/>
      <c r="E51" s="131"/>
      <c r="F51" s="131"/>
      <c r="G51" s="131"/>
      <c r="H51" s="131"/>
      <c r="I51" s="131"/>
      <c r="J51" s="131"/>
      <c r="K51" s="131"/>
    </row>
    <row r="52" spans="1:11" hidden="1">
      <c r="A52" s="131"/>
      <c r="B52" s="131"/>
      <c r="C52" s="131"/>
      <c r="D52" s="131"/>
      <c r="E52" s="131" t="s">
        <v>409</v>
      </c>
      <c r="F52" s="131" t="s">
        <v>408</v>
      </c>
      <c r="G52" s="131" t="s">
        <v>407</v>
      </c>
      <c r="H52" s="131"/>
      <c r="I52" s="131"/>
      <c r="J52" s="131"/>
      <c r="K52" s="131"/>
    </row>
    <row r="53" spans="1:11" hidden="1">
      <c r="A53" s="131"/>
      <c r="B53" s="131"/>
      <c r="C53" s="131" t="s">
        <v>972</v>
      </c>
      <c r="D53" s="131" t="s">
        <v>976</v>
      </c>
      <c r="E53" s="131"/>
      <c r="F53" s="131"/>
      <c r="G53" s="131"/>
      <c r="H53" s="131"/>
      <c r="I53" s="131"/>
      <c r="J53" s="131" t="s">
        <v>971</v>
      </c>
      <c r="K53" s="131" t="s">
        <v>973</v>
      </c>
    </row>
    <row r="54" spans="1:11">
      <c r="A54" s="131"/>
      <c r="B54" s="131"/>
      <c r="C54" s="131" t="s">
        <v>976</v>
      </c>
      <c r="D54" s="157" t="s">
        <v>559</v>
      </c>
      <c r="E54" s="158"/>
      <c r="F54" s="158"/>
      <c r="G54" s="158"/>
      <c r="H54" s="158"/>
      <c r="I54" s="159"/>
      <c r="K54" s="131"/>
    </row>
    <row r="55" spans="1:11" hidden="1">
      <c r="A55" s="131"/>
      <c r="B55" s="131"/>
      <c r="C55" s="131" t="s">
        <v>971</v>
      </c>
      <c r="K55" s="131"/>
    </row>
    <row r="56" spans="1:11" ht="17.25" customHeight="1">
      <c r="A56" s="131" t="s">
        <v>229</v>
      </c>
      <c r="B56" s="131"/>
      <c r="C56" s="131"/>
      <c r="D56" s="93" t="s">
        <v>159</v>
      </c>
      <c r="E56" s="145" t="n">
        <v>54064.06</v>
      </c>
      <c r="F56" s="145" t="n">
        <v>54474.06</v>
      </c>
      <c r="G56" s="145" t="n">
        <v>105919.98</v>
      </c>
      <c r="H56" s="17">
        <f>E56+F56+G56</f>
        <v>0</v>
      </c>
      <c r="I56" s="68" t="s">
        <v>1415</v>
      </c>
      <c r="K56" s="131"/>
    </row>
    <row r="57" spans="1:11">
      <c r="A57" s="131" t="s">
        <v>230</v>
      </c>
      <c r="B57" s="131"/>
      <c r="C57" s="131"/>
      <c r="D57" s="93" t="s">
        <v>1030</v>
      </c>
      <c r="E57" s="145" t="n">
        <v>3048.91</v>
      </c>
      <c r="F57" s="145" t="n">
        <v>3126.43</v>
      </c>
      <c r="G57" s="145" t="n">
        <v>105919.98</v>
      </c>
      <c r="H57" s="17">
        <f>E57+F57+G57</f>
        <v>0</v>
      </c>
      <c r="I57" s="68" t="s">
        <v>1415</v>
      </c>
      <c r="K57" s="131"/>
    </row>
    <row r="58" spans="1:11" ht="16.5" customHeight="1">
      <c r="A58" s="142" t="s">
        <v>394</v>
      </c>
      <c r="B58" s="131"/>
      <c r="C58" s="131"/>
      <c r="D58" s="93" t="s">
        <v>160</v>
      </c>
      <c r="E58" s="17">
        <f>IF((E9+E10+E11+E12+E13+E14+E15+E16+E17+E18)=(E56+E57),E56+E57,0)</f>
        <v>0</v>
      </c>
      <c r="F58" s="121">
        <f t="shared" ref="F58:G58" si="1">IF((F9+F10+F11+F12+F13+F14+F15+F16+F17+F18)=(F56+F57),F56+F57,0)</f>
        <v>0</v>
      </c>
      <c r="G58" s="121">
        <f t="shared" si="1"/>
        <v>0</v>
      </c>
      <c r="H58" s="121">
        <f>E58+F58+G58</f>
        <v>0</v>
      </c>
      <c r="I58" s="68" t="s">
        <v>1415</v>
      </c>
      <c r="K58" s="131"/>
    </row>
    <row r="59" spans="1:11" ht="16.5" customHeight="1">
      <c r="A59" s="131" t="s">
        <v>393</v>
      </c>
      <c r="B59" s="131"/>
      <c r="C59" s="131"/>
      <c r="D59" s="93" t="s">
        <v>392</v>
      </c>
      <c r="E59" s="17">
        <f>SUMIF('Top 20 Depositors'!G11:G400,"Current Deposits",'Top 20 Depositors'!K11:K400)</f>
        <v>0</v>
      </c>
      <c r="F59" s="17">
        <f>SUMIF('Top 20 Depositors'!G11:G400,"Saving Deposits",'Top 20 Depositors'!K11:K400)</f>
        <v>0</v>
      </c>
      <c r="G59" s="17">
        <f>SUMIF('Top 20 Depositors'!G11:G400,"Term Deposits",'Top 20 Depositors'!K11:K400) + SUMIF('Top 20 Depositors'!G11:G400,"Term Deposits (FCY)",'Top 20 Depositors'!K11:K400)</f>
        <v>0</v>
      </c>
      <c r="H59" s="17">
        <f>E59+F59+G59</f>
        <v>0</v>
      </c>
      <c r="I59" s="68" t="s">
        <v>1415</v>
      </c>
      <c r="K59" s="131"/>
    </row>
    <row r="60" spans="1:11" ht="30">
      <c r="A60" s="131" t="s">
        <v>391</v>
      </c>
      <c r="B60" s="131"/>
      <c r="C60" s="131"/>
      <c r="D60" s="93" t="s">
        <v>390</v>
      </c>
      <c r="E60" s="61">
        <f>ROUND((IF(E58&gt;0,E59/E58,0)),4)</f>
        <v>0</v>
      </c>
      <c r="F60" s="61">
        <f>ROUND((IF(F58&gt;0,F59/F58,0)),4)</f>
        <v>0</v>
      </c>
      <c r="G60" s="61">
        <f>ROUND((IF(G58&gt;0,G59/G58,0)),4)</f>
        <v>0</v>
      </c>
      <c r="H60" s="61">
        <f>ROUND((IF(H58&gt;0,H59/H58,0)),4)</f>
        <v>0</v>
      </c>
      <c r="I60" s="68" t="s">
        <v>1415</v>
      </c>
      <c r="K60" s="131"/>
    </row>
    <row r="61" spans="1:11">
      <c r="A61" s="131"/>
      <c r="B61" s="131"/>
      <c r="C61" s="131"/>
      <c r="D61" s="128" t="s">
        <v>168</v>
      </c>
      <c r="E61" s="128"/>
      <c r="F61" s="128"/>
      <c r="G61" s="128"/>
      <c r="H61" s="128"/>
      <c r="I61" s="128"/>
      <c r="K61" s="131"/>
    </row>
    <row r="62" spans="1:11">
      <c r="A62" s="131"/>
      <c r="B62" s="131"/>
      <c r="C62" s="131"/>
      <c r="D62" s="152" t="s">
        <v>169</v>
      </c>
      <c r="E62" s="224"/>
      <c r="F62" s="224"/>
      <c r="G62" s="224"/>
      <c r="H62" s="224"/>
      <c r="I62" s="226"/>
      <c r="K62" s="131"/>
    </row>
    <row r="63" spans="1:11">
      <c r="A63" s="131"/>
      <c r="B63" s="131"/>
      <c r="C63" s="131"/>
      <c r="D63" s="152" t="s">
        <v>170</v>
      </c>
      <c r="E63" s="195"/>
      <c r="F63" s="195"/>
      <c r="G63" s="195"/>
      <c r="H63" s="195"/>
      <c r="I63" s="153"/>
      <c r="K63" s="131"/>
    </row>
    <row r="64" spans="1:11">
      <c r="A64" s="131"/>
      <c r="B64" s="131"/>
      <c r="C64" s="131"/>
      <c r="D64" s="152" t="s">
        <v>171</v>
      </c>
      <c r="E64" s="195"/>
      <c r="F64" s="195"/>
      <c r="G64" s="195"/>
      <c r="H64" s="195"/>
      <c r="I64" s="153"/>
      <c r="K64" s="131"/>
    </row>
    <row r="65" spans="1:11">
      <c r="A65" s="131"/>
      <c r="B65" s="131"/>
      <c r="C65" s="131"/>
      <c r="D65" s="152" t="s">
        <v>172</v>
      </c>
      <c r="E65" s="195"/>
      <c r="F65" s="195"/>
      <c r="G65" s="195"/>
      <c r="H65" s="195"/>
      <c r="I65" s="153"/>
      <c r="K65" s="131"/>
    </row>
    <row r="66" spans="1:11">
      <c r="A66" s="131"/>
      <c r="B66" s="131"/>
      <c r="C66" s="131"/>
      <c r="D66" s="152" t="s">
        <v>173</v>
      </c>
      <c r="E66" s="195"/>
      <c r="F66" s="195"/>
      <c r="G66" s="195"/>
      <c r="H66" s="195"/>
      <c r="I66" s="153"/>
      <c r="K66" s="131"/>
    </row>
    <row r="67" spans="1:11">
      <c r="A67" s="131"/>
      <c r="B67" s="131"/>
      <c r="C67" s="131" t="s">
        <v>971</v>
      </c>
      <c r="K67" s="131"/>
    </row>
    <row r="68" spans="1:11">
      <c r="A68" s="131"/>
      <c r="B68" s="131"/>
      <c r="C68" s="131" t="s">
        <v>974</v>
      </c>
      <c r="D68" s="131"/>
      <c r="E68" s="131"/>
      <c r="F68" s="131"/>
      <c r="G68" s="131"/>
      <c r="H68" s="131"/>
      <c r="I68" s="131"/>
      <c r="J68" s="131"/>
      <c r="K68" s="131" t="s">
        <v>975</v>
      </c>
    </row>
  </sheetData>
  <sheetProtection password="A44A" sheet="1" objects="1" scenarios="1"/>
  <mergeCells count="8">
    <mergeCell ref="D6:F6"/>
    <mergeCell ref="D1:I1"/>
    <mergeCell ref="D66:I66"/>
    <mergeCell ref="D54:I54"/>
    <mergeCell ref="D62:I62"/>
    <mergeCell ref="D63:I63"/>
    <mergeCell ref="D64:I64"/>
    <mergeCell ref="D65:I65"/>
  </mergeCells>
  <phoneticPr fontId="2" type="noConversion"/>
  <dataValidations count="1">
    <dataValidation type="decimal" allowBlank="1" showInputMessage="1" showErrorMessage="1" errorTitle="Input Error" error="Please enter a numeric value between 0 and 99999999999999999" sqref="H35 E48:G50 H49:H50">
      <formula1>0</formula1>
      <formula2>99999999999999900</formula2>
    </dataValidation>
  </dataValidations>
  <hyperlinks>
    <hyperlink ref="A48" r:id="rId1"/>
  </hyperlinks>
  <pageMargins left="0.75" right="0.75" top="1" bottom="1" header="0.5" footer="0.5"/>
  <headerFooter alignWithMargins="0"/>
  <drawing r:id="rId4"/>
  <legacyDrawing r:id="rId2"/>
</worksheet>
</file>

<file path=xl/worksheets/sheet22.xml><?xml version="1.0" encoding="utf-8"?>
<worksheet xmlns="http://schemas.openxmlformats.org/spreadsheetml/2006/main" xmlns:r="http://schemas.openxmlformats.org/officeDocument/2006/relationships">
  <sheetPr codeName="Sheet19"/>
  <dimension ref="A1:V78"/>
  <sheetViews>
    <sheetView windowProtection="1" showGridLines="0" topLeftCell="D1" workbookViewId="0">
      <selection sqref="A1:C1048576"/>
    </sheetView>
  </sheetViews>
  <sheetFormatPr defaultRowHeight="15"/>
  <cols>
    <col min="1" max="3" customWidth="true" hidden="true" style="41" width="9.140625" collapsed="true"/>
    <col min="4" max="4" customWidth="true" width="37.28515625" collapsed="true"/>
    <col min="5" max="5" customWidth="true" width="12.140625" collapsed="true"/>
    <col min="6" max="6" customWidth="true" width="16.0" collapsed="true"/>
    <col min="7" max="7" customWidth="true" width="11.7109375" collapsed="true"/>
    <col min="8" max="8" customWidth="true" width="16.140625" collapsed="true"/>
    <col min="9" max="9" customWidth="true" width="11.85546875" collapsed="true"/>
    <col min="10" max="10" customWidth="true" width="15.7109375" collapsed="true"/>
    <col min="11" max="11" customWidth="true" width="11.5703125" collapsed="true"/>
    <col min="12" max="12" customWidth="true" width="16.28515625" collapsed="true"/>
    <col min="13" max="13" customWidth="true" width="11.5703125" collapsed="true"/>
    <col min="14" max="14" customWidth="true" width="15.5703125" collapsed="true"/>
    <col min="15" max="15" customWidth="true" width="11.5703125" collapsed="true"/>
    <col min="16" max="16" customWidth="true" width="15.7109375" collapsed="true"/>
    <col min="17" max="17" customWidth="true" width="11.85546875" collapsed="true"/>
    <col min="18" max="18" customWidth="true" width="16.28515625" collapsed="true"/>
    <col min="19" max="19" customWidth="true" width="11.7109375" collapsed="true"/>
    <col min="20" max="20" customWidth="true" width="15.85546875" collapsed="true"/>
  </cols>
  <sheetData>
    <row r="1" spans="1:22" ht="27.95" customHeight="1">
      <c r="A1" s="42" t="s">
        <v>401</v>
      </c>
      <c r="D1" s="148" t="s">
        <v>477</v>
      </c>
      <c r="E1" s="148"/>
      <c r="F1" s="148"/>
      <c r="G1" s="148"/>
      <c r="H1" s="148"/>
      <c r="I1" s="148"/>
      <c r="J1" s="148"/>
      <c r="K1" s="148"/>
      <c r="L1" s="148"/>
      <c r="M1" s="148"/>
      <c r="N1" s="148"/>
      <c r="O1" s="148"/>
      <c r="P1" s="148"/>
      <c r="Q1" s="148"/>
      <c r="R1" s="148"/>
      <c r="S1" s="148"/>
      <c r="T1" s="148"/>
    </row>
    <row r="2" spans="1:22" s="37" customFormat="1"/>
    <row r="3" spans="1:22" s="37" customFormat="1">
      <c r="E3" s="50" t="s">
        <v>1116</v>
      </c>
    </row>
    <row r="4" spans="1:22" s="37" customFormat="1">
      <c r="A4" s="132"/>
      <c r="B4" s="132"/>
      <c r="C4" s="132" t="s">
        <v>56</v>
      </c>
      <c r="D4" s="132"/>
      <c r="E4" s="132"/>
      <c r="F4" s="132"/>
      <c r="G4" s="132"/>
      <c r="H4" s="132"/>
      <c r="I4" s="132"/>
      <c r="J4" s="132"/>
      <c r="K4" s="132"/>
      <c r="L4" s="132"/>
      <c r="M4" s="132"/>
      <c r="N4" s="132"/>
      <c r="O4" s="132"/>
      <c r="P4" s="132"/>
      <c r="Q4" s="132"/>
      <c r="R4" s="132"/>
      <c r="S4" s="132"/>
      <c r="T4" s="132"/>
      <c r="U4" s="132"/>
      <c r="V4" s="132"/>
    </row>
    <row r="5" spans="1:22" s="37" customFormat="1" hidden="1">
      <c r="A5" s="132"/>
      <c r="B5" s="132"/>
      <c r="C5" s="132"/>
      <c r="D5" s="132"/>
      <c r="E5" s="132" t="s">
        <v>84</v>
      </c>
      <c r="F5" s="132" t="s">
        <v>1054</v>
      </c>
      <c r="G5" s="132" t="s">
        <v>84</v>
      </c>
      <c r="H5" s="132" t="s">
        <v>1054</v>
      </c>
      <c r="I5" s="132" t="s">
        <v>84</v>
      </c>
      <c r="J5" s="132" t="s">
        <v>1054</v>
      </c>
      <c r="K5" s="132" t="s">
        <v>84</v>
      </c>
      <c r="L5" s="132" t="s">
        <v>1054</v>
      </c>
      <c r="M5" s="132" t="s">
        <v>84</v>
      </c>
      <c r="N5" s="132" t="s">
        <v>1054</v>
      </c>
      <c r="O5" s="132" t="s">
        <v>84</v>
      </c>
      <c r="P5" s="132" t="s">
        <v>1054</v>
      </c>
      <c r="Q5" s="132" t="s">
        <v>84</v>
      </c>
      <c r="R5" s="132" t="s">
        <v>1054</v>
      </c>
      <c r="S5" s="132" t="s">
        <v>84</v>
      </c>
      <c r="T5" s="132" t="s">
        <v>1054</v>
      </c>
      <c r="U5" s="132"/>
      <c r="V5" s="132"/>
    </row>
    <row r="6" spans="1:22" s="37" customFormat="1" hidden="1">
      <c r="A6" s="132"/>
      <c r="B6" s="132"/>
      <c r="C6" s="132"/>
      <c r="D6" s="132"/>
      <c r="E6" s="132" t="s">
        <v>77</v>
      </c>
      <c r="F6" s="132" t="s">
        <v>77</v>
      </c>
      <c r="G6" s="132" t="s">
        <v>78</v>
      </c>
      <c r="H6" s="132" t="s">
        <v>78</v>
      </c>
      <c r="I6" s="132" t="s">
        <v>79</v>
      </c>
      <c r="J6" s="132" t="s">
        <v>79</v>
      </c>
      <c r="K6" s="132" t="s">
        <v>80</v>
      </c>
      <c r="L6" s="132" t="s">
        <v>80</v>
      </c>
      <c r="M6" s="132" t="s">
        <v>81</v>
      </c>
      <c r="N6" s="132" t="s">
        <v>81</v>
      </c>
      <c r="O6" s="132" t="s">
        <v>82</v>
      </c>
      <c r="P6" s="132" t="s">
        <v>82</v>
      </c>
      <c r="Q6" s="132" t="s">
        <v>557</v>
      </c>
      <c r="R6" s="132" t="s">
        <v>557</v>
      </c>
      <c r="S6" s="132" t="s">
        <v>83</v>
      </c>
      <c r="T6" s="132" t="s">
        <v>83</v>
      </c>
      <c r="U6" s="132"/>
      <c r="V6" s="132"/>
    </row>
    <row r="7" spans="1:22" s="37" customFormat="1" hidden="1">
      <c r="A7" s="132"/>
      <c r="B7" s="132"/>
      <c r="C7" s="132" t="s">
        <v>972</v>
      </c>
      <c r="D7" s="132" t="s">
        <v>976</v>
      </c>
      <c r="E7" s="132"/>
      <c r="F7" s="132"/>
      <c r="G7" s="132"/>
      <c r="H7" s="132"/>
      <c r="I7" s="132"/>
      <c r="J7" s="132"/>
      <c r="K7" s="132"/>
      <c r="L7" s="132"/>
      <c r="M7" s="132"/>
      <c r="N7" s="132"/>
      <c r="O7" s="132"/>
      <c r="P7" s="132"/>
      <c r="Q7" s="132"/>
      <c r="R7" s="132"/>
      <c r="S7" s="132"/>
      <c r="T7" s="132"/>
      <c r="U7" s="132" t="s">
        <v>971</v>
      </c>
      <c r="V7" s="132" t="s">
        <v>973</v>
      </c>
    </row>
    <row r="8" spans="1:22" s="37" customFormat="1" ht="15" customHeight="1">
      <c r="A8" s="132"/>
      <c r="B8" s="132"/>
      <c r="C8" s="132" t="s">
        <v>976</v>
      </c>
      <c r="D8" s="157" t="s">
        <v>1060</v>
      </c>
      <c r="E8" s="158"/>
      <c r="F8" s="158"/>
      <c r="G8" s="158"/>
      <c r="H8" s="158"/>
      <c r="I8" s="158"/>
      <c r="J8" s="158"/>
      <c r="K8" s="158"/>
      <c r="L8" s="158"/>
      <c r="M8" s="158"/>
      <c r="N8" s="158"/>
      <c r="O8" s="158"/>
      <c r="P8" s="158"/>
      <c r="Q8" s="158"/>
      <c r="R8" s="159"/>
      <c r="S8" s="231" t="s">
        <v>655</v>
      </c>
      <c r="T8" s="232"/>
      <c r="V8" s="132"/>
    </row>
    <row r="9" spans="1:22" s="37" customFormat="1">
      <c r="A9" s="132"/>
      <c r="B9" s="132"/>
      <c r="C9" s="132" t="s">
        <v>976</v>
      </c>
      <c r="D9" s="126" t="s">
        <v>656</v>
      </c>
      <c r="E9" s="230" t="s">
        <v>57</v>
      </c>
      <c r="F9" s="230"/>
      <c r="G9" s="230" t="s">
        <v>58</v>
      </c>
      <c r="H9" s="230"/>
      <c r="I9" s="230" t="s">
        <v>59</v>
      </c>
      <c r="J9" s="230"/>
      <c r="K9" s="230" t="s">
        <v>60</v>
      </c>
      <c r="L9" s="230"/>
      <c r="M9" s="230" t="s">
        <v>61</v>
      </c>
      <c r="N9" s="230"/>
      <c r="O9" s="230" t="s">
        <v>62</v>
      </c>
      <c r="P9" s="230"/>
      <c r="Q9" s="230" t="s">
        <v>63</v>
      </c>
      <c r="R9" s="230"/>
      <c r="S9" s="233" t="s">
        <v>1023</v>
      </c>
      <c r="T9" s="233"/>
      <c r="V9" s="132"/>
    </row>
    <row r="10" spans="1:22" s="37" customFormat="1" ht="45" customHeight="1">
      <c r="A10" s="132"/>
      <c r="B10" s="132"/>
      <c r="C10" s="132" t="s">
        <v>976</v>
      </c>
      <c r="D10" s="59" t="s">
        <v>64</v>
      </c>
      <c r="E10" s="15" t="s">
        <v>1052</v>
      </c>
      <c r="F10" s="15" t="s">
        <v>1053</v>
      </c>
      <c r="G10" s="15" t="s">
        <v>1052</v>
      </c>
      <c r="H10" s="15" t="s">
        <v>1053</v>
      </c>
      <c r="I10" s="15" t="s">
        <v>1052</v>
      </c>
      <c r="J10" s="15" t="s">
        <v>1053</v>
      </c>
      <c r="K10" s="15" t="s">
        <v>1052</v>
      </c>
      <c r="L10" s="15" t="s">
        <v>1053</v>
      </c>
      <c r="M10" s="15" t="s">
        <v>1052</v>
      </c>
      <c r="N10" s="15" t="s">
        <v>1053</v>
      </c>
      <c r="O10" s="15" t="s">
        <v>1052</v>
      </c>
      <c r="P10" s="15" t="s">
        <v>1053</v>
      </c>
      <c r="Q10" s="15" t="s">
        <v>1052</v>
      </c>
      <c r="R10" s="15" t="s">
        <v>1053</v>
      </c>
      <c r="S10" s="15" t="s">
        <v>1052</v>
      </c>
      <c r="T10" s="15" t="s">
        <v>1053</v>
      </c>
      <c r="V10" s="132"/>
    </row>
    <row r="11" spans="1:22" s="37" customFormat="1">
      <c r="A11" s="132"/>
      <c r="B11" s="132"/>
      <c r="C11" s="132" t="s">
        <v>971</v>
      </c>
      <c r="V11" s="132"/>
    </row>
    <row r="12" spans="1:22" s="37" customFormat="1">
      <c r="A12" s="132"/>
      <c r="B12" s="132"/>
      <c r="C12" s="132"/>
      <c r="D12" s="14" t="s">
        <v>1046</v>
      </c>
      <c r="E12" s="81"/>
      <c r="F12" s="82"/>
      <c r="G12" s="81"/>
      <c r="H12" s="82"/>
      <c r="I12" s="81"/>
      <c r="J12" s="82"/>
      <c r="K12" s="81"/>
      <c r="L12" s="82"/>
      <c r="M12" s="81"/>
      <c r="N12" s="82"/>
      <c r="O12" s="81"/>
      <c r="P12" s="82"/>
      <c r="Q12" s="81"/>
      <c r="R12" s="82"/>
      <c r="S12" s="81"/>
      <c r="T12" s="82"/>
      <c r="V12" s="132"/>
    </row>
    <row r="13" spans="1:22" s="37" customFormat="1">
      <c r="A13" s="132"/>
      <c r="B13" s="132" t="s">
        <v>1056</v>
      </c>
      <c r="C13" s="132"/>
      <c r="D13" s="11" t="s">
        <v>1045</v>
      </c>
      <c r="E13" s="16" t="n">
        <v>2520.79</v>
      </c>
      <c r="F13" s="60" t="n">
        <v>2.53978523E8</v>
      </c>
      <c r="G13" s="16" t="n">
        <v>2558.79</v>
      </c>
      <c r="H13" s="60" t="n">
        <v>2.57778523E8</v>
      </c>
      <c r="I13" s="16" t="n">
        <v>2596.79</v>
      </c>
      <c r="J13" s="60" t="n">
        <v>2.61578523E8</v>
      </c>
      <c r="K13" s="16" t="n">
        <v>2634.79</v>
      </c>
      <c r="L13" s="60" t="n">
        <v>2.65378523E8</v>
      </c>
      <c r="M13" s="16" t="n">
        <v>2672.79</v>
      </c>
      <c r="N13" s="60" t="n">
        <v>2.69178523E8</v>
      </c>
      <c r="O13" s="16" t="n">
        <v>2710.79</v>
      </c>
      <c r="P13" s="60" t="n">
        <v>2.72978523E8</v>
      </c>
      <c r="Q13" s="16" t="n">
        <v>2748.79</v>
      </c>
      <c r="R13" s="60" t="n">
        <v>2.76778523E8</v>
      </c>
      <c r="S13" s="17">
        <f>E13+G13+I13+K13+M13+O13+Q13</f>
        <v>0</v>
      </c>
      <c r="T13" s="61">
        <f>ROUND((IF(S13&gt;0,((E13*F13)+(G13*H13)+(I13*J13)+(K13*L13)+(M13*N13)+(O13*P13)+(Q13*R13))/S13,0)),4)</f>
        <v>0</v>
      </c>
      <c r="V13" s="132"/>
    </row>
    <row r="14" spans="1:22" s="37" customFormat="1" ht="15" customHeight="1">
      <c r="A14" s="132"/>
      <c r="B14" s="132" t="s">
        <v>1057</v>
      </c>
      <c r="C14" s="132"/>
      <c r="D14" s="11" t="s">
        <v>1047</v>
      </c>
      <c r="E14" s="16" t="n">
        <v>2652.79</v>
      </c>
      <c r="F14" s="60" t="n">
        <v>2.67278523E8</v>
      </c>
      <c r="G14" s="16" t="n">
        <v>2692.79</v>
      </c>
      <c r="H14" s="60" t="n">
        <v>2.71278523E8</v>
      </c>
      <c r="I14" s="16" t="n">
        <v>2732.79</v>
      </c>
      <c r="J14" s="60" t="n">
        <v>2.75278523E8</v>
      </c>
      <c r="K14" s="16" t="n">
        <v>2772.79</v>
      </c>
      <c r="L14" s="60" t="n">
        <v>2.79278523E8</v>
      </c>
      <c r="M14" s="16" t="n">
        <v>2812.79</v>
      </c>
      <c r="N14" s="60" t="n">
        <v>2.83278523E8</v>
      </c>
      <c r="O14" s="16" t="n">
        <v>2852.79</v>
      </c>
      <c r="P14" s="60" t="n">
        <v>2.87278523E8</v>
      </c>
      <c r="Q14" s="16" t="n">
        <v>2892.79</v>
      </c>
      <c r="R14" s="60" t="n">
        <v>2.91278523E8</v>
      </c>
      <c r="S14" s="17">
        <f>E14+G14+I14+K14+M14+O14+Q14</f>
        <v>0</v>
      </c>
      <c r="T14" s="61">
        <f>ROUND((IF(S14&gt;0,((E14*F14)+(G14*H14)+(I14*J14)+(K14*L14)+(M14*N14)+(O14*P14)+(Q14*R14))/S14,0)),4)</f>
        <v>0</v>
      </c>
      <c r="V14" s="132"/>
    </row>
    <row r="15" spans="1:22" s="37" customFormat="1">
      <c r="A15" s="132"/>
      <c r="B15" s="132" t="s">
        <v>1058</v>
      </c>
      <c r="C15" s="132"/>
      <c r="D15" s="11" t="s">
        <v>1048</v>
      </c>
      <c r="E15" s="16" t="n">
        <v>2784.79</v>
      </c>
      <c r="F15" s="60" t="n">
        <v>2.80578523E8</v>
      </c>
      <c r="G15" s="16" t="n">
        <v>2826.79</v>
      </c>
      <c r="H15" s="60" t="n">
        <v>2.84778523E8</v>
      </c>
      <c r="I15" s="16" t="n">
        <v>2868.79</v>
      </c>
      <c r="J15" s="60" t="n">
        <v>2.88978523E8</v>
      </c>
      <c r="K15" s="16" t="n">
        <v>2910.79</v>
      </c>
      <c r="L15" s="60" t="n">
        <v>2.93178523E8</v>
      </c>
      <c r="M15" s="16" t="n">
        <v>2952.79</v>
      </c>
      <c r="N15" s="60" t="n">
        <v>2.97378523E8</v>
      </c>
      <c r="O15" s="16" t="n">
        <v>2994.79</v>
      </c>
      <c r="P15" s="60" t="n">
        <v>3.01578523E8</v>
      </c>
      <c r="Q15" s="16" t="n">
        <v>3036.79</v>
      </c>
      <c r="R15" s="60" t="n">
        <v>3.05778523E8</v>
      </c>
      <c r="S15" s="17">
        <f>E15+G15+I15+K15+M15+O15+Q15</f>
        <v>0</v>
      </c>
      <c r="T15" s="61">
        <f>ROUND((IF(S15&gt;0,((E15*F15)+(G15*H15)+(I15*J15)+(K15*L15)+(M15*N15)+(O15*P15)+(Q15*R15))/S15,0)),4)</f>
        <v>0</v>
      </c>
      <c r="V15" s="132"/>
    </row>
    <row r="16" spans="1:22" s="37" customFormat="1">
      <c r="A16" s="132"/>
      <c r="B16" s="132" t="s">
        <v>1059</v>
      </c>
      <c r="C16" s="132"/>
      <c r="D16" s="11" t="s">
        <v>1049</v>
      </c>
      <c r="E16" s="16" t="n">
        <v>2916.79</v>
      </c>
      <c r="F16" s="60" t="n">
        <v>2.93878523E8</v>
      </c>
      <c r="G16" s="16" t="n">
        <v>2960.79</v>
      </c>
      <c r="H16" s="60" t="n">
        <v>2.98278523E8</v>
      </c>
      <c r="I16" s="16" t="n">
        <v>3004.79</v>
      </c>
      <c r="J16" s="60" t="n">
        <v>3.02678523E8</v>
      </c>
      <c r="K16" s="16" t="n">
        <v>3048.79</v>
      </c>
      <c r="L16" s="60" t="n">
        <v>3.07078523E8</v>
      </c>
      <c r="M16" s="16" t="n">
        <v>3092.79</v>
      </c>
      <c r="N16" s="60" t="n">
        <v>3.11478523E8</v>
      </c>
      <c r="O16" s="16" t="n">
        <v>3136.79</v>
      </c>
      <c r="P16" s="60" t="n">
        <v>3.15878523E8</v>
      </c>
      <c r="Q16" s="16" t="n">
        <v>3180.79</v>
      </c>
      <c r="R16" s="60" t="n">
        <v>3.20278523E8</v>
      </c>
      <c r="S16" s="17">
        <f>E16+G16+I16+K16+M16+O16+Q16</f>
        <v>0</v>
      </c>
      <c r="T16" s="61">
        <f>ROUND((IF(S16&gt;0,((E16*F16)+(G16*H16)+(I16*J16)+(K16*L16)+(M16*N16)+(O16*P16)+(Q16*R16))/S16,0)),4)</f>
        <v>0</v>
      </c>
      <c r="V16" s="132"/>
    </row>
    <row r="17" spans="1:22" s="37" customFormat="1">
      <c r="A17" s="132"/>
      <c r="B17" s="132" t="s">
        <v>1062</v>
      </c>
      <c r="C17" s="132"/>
      <c r="D17" s="11" t="s">
        <v>1050</v>
      </c>
      <c r="E17" s="16" t="n">
        <v>3048.79</v>
      </c>
      <c r="F17" s="60" t="n">
        <v>3.07178523E8</v>
      </c>
      <c r="G17" s="16" t="n">
        <v>3094.79</v>
      </c>
      <c r="H17" s="60" t="n">
        <v>3.11778523E8</v>
      </c>
      <c r="I17" s="16" t="n">
        <v>3140.79</v>
      </c>
      <c r="J17" s="60" t="n">
        <v>3.16378523E8</v>
      </c>
      <c r="K17" s="16" t="n">
        <v>3186.79</v>
      </c>
      <c r="L17" s="60" t="n">
        <v>3.20978523E8</v>
      </c>
      <c r="M17" s="16" t="n">
        <v>3232.79</v>
      </c>
      <c r="N17" s="60" t="n">
        <v>3.25578523E8</v>
      </c>
      <c r="O17" s="16" t="n">
        <v>3278.79</v>
      </c>
      <c r="P17" s="60" t="n">
        <v>3.30178523E8</v>
      </c>
      <c r="Q17" s="16" t="n">
        <v>3324.79</v>
      </c>
      <c r="R17" s="60" t="n">
        <v>3.34778523E8</v>
      </c>
      <c r="S17" s="17">
        <f>E17+G17+I17+K17+M17+O17+Q17</f>
        <v>0</v>
      </c>
      <c r="T17" s="61">
        <f>ROUND((IF(S17&gt;0,((E17*F17)+(G17*H17)+(I17*J17)+(K17*L17)+(M17*N17)+(O17*P17)+(Q17*R17))/S17,0)),4)</f>
        <v>0</v>
      </c>
      <c r="V17" s="132"/>
    </row>
    <row r="18" spans="1:22" s="37" customFormat="1">
      <c r="A18" s="132"/>
      <c r="B18" s="132" t="s">
        <v>1073</v>
      </c>
      <c r="C18" s="132"/>
      <c r="D18" s="14" t="s">
        <v>1023</v>
      </c>
      <c r="E18" s="17">
        <f>E12+E13+E14+E15+E16+E17</f>
        <v>0</v>
      </c>
      <c r="F18" s="61">
        <f>ROUND((IF(E18&gt;0,((E13*F13)+(E14*F14)+(E15*F15)+(E16*F16)+(E17*F17))/E18,0)),4)</f>
        <v>0</v>
      </c>
      <c r="G18" s="17">
        <f t="shared" ref="G18:S18" si="0">G12+G13+G14+G15+G16+G17</f>
        <v>0</v>
      </c>
      <c r="H18" s="61">
        <f>ROUND((IF(G18&gt;0,((G13*H13)+(G14*H14)+(G15*H15)+(G16*H16)+(G17*H17))/G18,0)),4)</f>
        <v>0</v>
      </c>
      <c r="I18" s="17">
        <f t="shared" si="0"/>
        <v>0</v>
      </c>
      <c r="J18" s="61">
        <f>ROUND((IF(I18&gt;0,((I13*J13)+(I14*J14)+(I15*J15)+(I16*J16)+(I17*J17))/I18,0)),4)</f>
        <v>0</v>
      </c>
      <c r="K18" s="17">
        <f t="shared" si="0"/>
        <v>0</v>
      </c>
      <c r="L18" s="61">
        <f>ROUND((IF(K18&gt;0,((K13*L13)+(K14*L14)+(K15*L15)+(K16*L16)+(K17*L17))/K18,0)),4)</f>
        <v>0</v>
      </c>
      <c r="M18" s="17">
        <f t="shared" si="0"/>
        <v>0</v>
      </c>
      <c r="N18" s="61">
        <f>ROUND((IF(M18&gt;0,((M13*N13)+(M14*N14)+(M15*N15)+(M16*N16)+(M17*N17))/M18,0)),4)</f>
        <v>0</v>
      </c>
      <c r="O18" s="17">
        <f t="shared" si="0"/>
        <v>0</v>
      </c>
      <c r="P18" s="61">
        <f>ROUND((IF(O18&gt;0,((O13*P13)+(O14*P14)+(O15*P15)+(O16*P16)+(O17*P17))/O18,0)),4)</f>
        <v>0</v>
      </c>
      <c r="Q18" s="17">
        <f t="shared" si="0"/>
        <v>0</v>
      </c>
      <c r="R18" s="61">
        <f>ROUND((IF(Q18&gt;0,((Q13*R13)+(Q14*R14)+(Q15*R15)+(Q16*R16)+(Q17*R17))/Q18,0)),4)</f>
        <v>0</v>
      </c>
      <c r="S18" s="17">
        <f t="shared" si="0"/>
        <v>0</v>
      </c>
      <c r="T18" s="61">
        <f>ROUND((IF(S18&gt;0,((S13*T13)+(S14*T14)+(S15*T15)+(S16*T16)+(S17*T17))/S18,0)),4)</f>
        <v>0</v>
      </c>
      <c r="V18" s="132"/>
    </row>
    <row r="19" spans="1:22" s="37" customFormat="1">
      <c r="A19" s="132"/>
      <c r="B19" s="132"/>
      <c r="C19" s="132"/>
      <c r="D19" s="14" t="s">
        <v>1043</v>
      </c>
      <c r="E19" s="81"/>
      <c r="F19" s="82"/>
      <c r="G19" s="81"/>
      <c r="H19" s="82"/>
      <c r="I19" s="81"/>
      <c r="J19" s="82"/>
      <c r="K19" s="81"/>
      <c r="L19" s="82"/>
      <c r="M19" s="81"/>
      <c r="N19" s="82"/>
      <c r="O19" s="81"/>
      <c r="P19" s="82"/>
      <c r="Q19" s="81"/>
      <c r="R19" s="82"/>
      <c r="S19" s="81"/>
      <c r="T19" s="82"/>
      <c r="V19" s="132"/>
    </row>
    <row r="20" spans="1:22" s="37" customFormat="1">
      <c r="A20" s="132"/>
      <c r="B20" s="132" t="s">
        <v>1074</v>
      </c>
      <c r="C20" s="132"/>
      <c r="D20" s="11" t="s">
        <v>1045</v>
      </c>
      <c r="E20" s="16" t="n">
        <v>2729.79</v>
      </c>
      <c r="F20" s="60" t="n">
        <v>2.74878523E8</v>
      </c>
      <c r="G20" s="16" t="n">
        <v>2767.79</v>
      </c>
      <c r="H20" s="60" t="n">
        <v>2.78678523E8</v>
      </c>
      <c r="I20" s="16" t="n">
        <v>2805.79</v>
      </c>
      <c r="J20" s="60" t="n">
        <v>2.82478523E8</v>
      </c>
      <c r="K20" s="16" t="n">
        <v>2843.79</v>
      </c>
      <c r="L20" s="60" t="n">
        <v>2.86278523E8</v>
      </c>
      <c r="M20" s="16" t="n">
        <v>2881.79</v>
      </c>
      <c r="N20" s="60" t="n">
        <v>2.90078523E8</v>
      </c>
      <c r="O20" s="16" t="n">
        <v>2919.79</v>
      </c>
      <c r="P20" s="60" t="n">
        <v>2.93878523E8</v>
      </c>
      <c r="Q20" s="16" t="n">
        <v>2957.79</v>
      </c>
      <c r="R20" s="60" t="n">
        <v>2.97678523E8</v>
      </c>
      <c r="S20" s="17">
        <f>E20+G20+I20+K20+M20+O20+Q20</f>
        <v>0</v>
      </c>
      <c r="T20" s="61">
        <f>ROUND((IF(S20&gt;0,((E20*F20)+(G20*H20)+(I20*J20)+(K20*L20)+(M20*N20)+(O20*P20)+(Q20*R20))/S20,0)),4)</f>
        <v>0</v>
      </c>
      <c r="V20" s="132"/>
    </row>
    <row r="21" spans="1:22" s="37" customFormat="1">
      <c r="A21" s="132"/>
      <c r="B21" s="132" t="s">
        <v>1075</v>
      </c>
      <c r="C21" s="132"/>
      <c r="D21" s="11" t="s">
        <v>1047</v>
      </c>
      <c r="E21" s="16" t="n">
        <v>2872.79</v>
      </c>
      <c r="F21" s="60" t="n">
        <v>2.89278523E8</v>
      </c>
      <c r="G21" s="16" t="n">
        <v>2912.79</v>
      </c>
      <c r="H21" s="60" t="n">
        <v>2.93278523E8</v>
      </c>
      <c r="I21" s="16" t="n">
        <v>2952.79</v>
      </c>
      <c r="J21" s="60" t="n">
        <v>2.97278523E8</v>
      </c>
      <c r="K21" s="16" t="n">
        <v>2992.79</v>
      </c>
      <c r="L21" s="60" t="n">
        <v>3.01278523E8</v>
      </c>
      <c r="M21" s="16" t="n">
        <v>3032.79</v>
      </c>
      <c r="N21" s="60" t="n">
        <v>3.05278523E8</v>
      </c>
      <c r="O21" s="16" t="n">
        <v>3072.79</v>
      </c>
      <c r="P21" s="60" t="n">
        <v>3.09278523E8</v>
      </c>
      <c r="Q21" s="16" t="n">
        <v>3112.79</v>
      </c>
      <c r="R21" s="60" t="n">
        <v>3.13278523E8</v>
      </c>
      <c r="S21" s="17">
        <f>E21+G21+I21+K21+M21+O21+Q21</f>
        <v>0</v>
      </c>
      <c r="T21" s="61">
        <f>ROUND((IF(S21&gt;0,((E21*F21)+(G21*H21)+(I21*J21)+(K21*L21)+(M21*N21)+(O21*P21)+(Q21*R21))/S21,0)),4)</f>
        <v>0</v>
      </c>
      <c r="V21" s="132"/>
    </row>
    <row r="22" spans="1:22" s="37" customFormat="1">
      <c r="A22" s="132"/>
      <c r="B22" s="132" t="s">
        <v>1076</v>
      </c>
      <c r="C22" s="132"/>
      <c r="D22" s="11" t="s">
        <v>1048</v>
      </c>
      <c r="E22" s="16" t="n">
        <v>3015.79</v>
      </c>
      <c r="F22" s="60" t="n">
        <v>3.03678523E8</v>
      </c>
      <c r="G22" s="16" t="n">
        <v>3057.79</v>
      </c>
      <c r="H22" s="60" t="n">
        <v>3.07878523E8</v>
      </c>
      <c r="I22" s="16" t="n">
        <v>3099.79</v>
      </c>
      <c r="J22" s="60" t="n">
        <v>3.12078523E8</v>
      </c>
      <c r="K22" s="16" t="n">
        <v>3141.79</v>
      </c>
      <c r="L22" s="60" t="n">
        <v>3.16278523E8</v>
      </c>
      <c r="M22" s="16" t="n">
        <v>3183.79</v>
      </c>
      <c r="N22" s="60" t="n">
        <v>3.20478523E8</v>
      </c>
      <c r="O22" s="16" t="n">
        <v>3225.79</v>
      </c>
      <c r="P22" s="60" t="n">
        <v>3.24678523E8</v>
      </c>
      <c r="Q22" s="16" t="n">
        <v>3267.79</v>
      </c>
      <c r="R22" s="60" t="n">
        <v>3.28878523E8</v>
      </c>
      <c r="S22" s="17">
        <f>E22+G22+I22+K22+M22+O22+Q22</f>
        <v>0</v>
      </c>
      <c r="T22" s="61">
        <f>ROUND((IF(S22&gt;0,((E22*F22)+(G22*H22)+(I22*J22)+(K22*L22)+(M22*N22)+(O22*P22)+(Q22*R22))/S22,0)),4)</f>
        <v>0</v>
      </c>
      <c r="V22" s="132"/>
    </row>
    <row r="23" spans="1:22" s="37" customFormat="1">
      <c r="A23" s="132"/>
      <c r="B23" s="132" t="s">
        <v>1077</v>
      </c>
      <c r="C23" s="132"/>
      <c r="D23" s="11" t="s">
        <v>1049</v>
      </c>
      <c r="E23" s="16" t="n">
        <v>3158.79</v>
      </c>
      <c r="F23" s="60" t="n">
        <v>3.18078523E8</v>
      </c>
      <c r="G23" s="16" t="n">
        <v>3202.79</v>
      </c>
      <c r="H23" s="60" t="n">
        <v>3.22478523E8</v>
      </c>
      <c r="I23" s="16" t="n">
        <v>3246.79</v>
      </c>
      <c r="J23" s="60" t="n">
        <v>3.26878523E8</v>
      </c>
      <c r="K23" s="16" t="n">
        <v>3290.79</v>
      </c>
      <c r="L23" s="60" t="n">
        <v>3.31278523E8</v>
      </c>
      <c r="M23" s="16" t="n">
        <v>3334.79</v>
      </c>
      <c r="N23" s="60" t="n">
        <v>3.35678523E8</v>
      </c>
      <c r="O23" s="16" t="n">
        <v>3378.79</v>
      </c>
      <c r="P23" s="60" t="n">
        <v>3.40078523E8</v>
      </c>
      <c r="Q23" s="16" t="n">
        <v>3422.79</v>
      </c>
      <c r="R23" s="60" t="n">
        <v>3.44478523E8</v>
      </c>
      <c r="S23" s="17">
        <f>E23+G23+I23+K23+M23+O23+Q23</f>
        <v>0</v>
      </c>
      <c r="T23" s="61">
        <f>ROUND((IF(S23&gt;0,((E23*F23)+(G23*H23)+(I23*J23)+(K23*L23)+(M23*N23)+(O23*P23)+(Q23*R23))/S23,0)),4)</f>
        <v>0</v>
      </c>
      <c r="V23" s="132"/>
    </row>
    <row r="24" spans="1:22" s="37" customFormat="1">
      <c r="A24" s="132"/>
      <c r="B24" s="132" t="s">
        <v>367</v>
      </c>
      <c r="C24" s="132"/>
      <c r="D24" s="11" t="s">
        <v>1050</v>
      </c>
      <c r="E24" s="16" t="n">
        <v>3301.79</v>
      </c>
      <c r="F24" s="60" t="n">
        <v>3.32478523E8</v>
      </c>
      <c r="G24" s="16" t="n">
        <v>3347.79</v>
      </c>
      <c r="H24" s="60" t="n">
        <v>3.37078523E8</v>
      </c>
      <c r="I24" s="16" t="n">
        <v>3393.79</v>
      </c>
      <c r="J24" s="60" t="n">
        <v>3.41678523E8</v>
      </c>
      <c r="K24" s="16" t="n">
        <v>3439.79</v>
      </c>
      <c r="L24" s="60" t="n">
        <v>3.46278523E8</v>
      </c>
      <c r="M24" s="16" t="n">
        <v>3485.79</v>
      </c>
      <c r="N24" s="60" t="n">
        <v>3.50878523E8</v>
      </c>
      <c r="O24" s="16" t="n">
        <v>3531.79</v>
      </c>
      <c r="P24" s="60" t="n">
        <v>3.55478523E8</v>
      </c>
      <c r="Q24" s="16" t="n">
        <v>3577.79</v>
      </c>
      <c r="R24" s="60" t="n">
        <v>3.60078523E8</v>
      </c>
      <c r="S24" s="17">
        <f>E24+G24+I24+K24+M24+O24+Q24</f>
        <v>0</v>
      </c>
      <c r="T24" s="61">
        <f>ROUND((IF(S24&gt;0,((E24*F24)+(G24*H24)+(I24*J24)+(K24*L24)+(M24*N24)+(O24*P24)+(Q24*R24))/S24,0)),4)</f>
        <v>0</v>
      </c>
      <c r="V24" s="132"/>
    </row>
    <row r="25" spans="1:22" s="37" customFormat="1">
      <c r="A25" s="132"/>
      <c r="B25" s="132" t="s">
        <v>374</v>
      </c>
      <c r="C25" s="132"/>
      <c r="D25" s="14" t="s">
        <v>1023</v>
      </c>
      <c r="E25" s="17">
        <f>E20+E21+E22+E23+E24</f>
        <v>0</v>
      </c>
      <c r="F25" s="61">
        <f>ROUND((IF(E25&gt;0,((E20*F20)+(E21*F21)+(E22*F22)+(E23*F23)+(E24*F24))/E25,0)),4)</f>
        <v>0</v>
      </c>
      <c r="G25" s="17">
        <f t="shared" ref="G25:Q25" si="1">G20+G21+G22+G23+G24</f>
        <v>0</v>
      </c>
      <c r="H25" s="61">
        <f>ROUND((IF(G25&gt;0,((G20*H20)+(G21*H21)+(G22*H22)+(G23*H23)+(G24*H24))/G25,0)),4)</f>
        <v>0</v>
      </c>
      <c r="I25" s="17">
        <f t="shared" si="1"/>
        <v>0</v>
      </c>
      <c r="J25" s="61">
        <f>ROUND((IF(I25&gt;0,((I20*J20)+(I21*J21)+(I22*J22)+(I23*J23)+(I24*J24))/I25,0)),4)</f>
        <v>0</v>
      </c>
      <c r="K25" s="17">
        <f t="shared" si="1"/>
        <v>0</v>
      </c>
      <c r="L25" s="61">
        <f>ROUND((IF(K25&gt;0,((K20*L20)+(K21*L21)+(K22*L22)+(K23*L23)+(K24*L24))/K25,0)),4)</f>
        <v>0</v>
      </c>
      <c r="M25" s="17">
        <f t="shared" si="1"/>
        <v>0</v>
      </c>
      <c r="N25" s="61">
        <f>ROUND((IF(M25&gt;0,((M20*N20)+(M21*N21)+(M22*N22)+(M23*N23)+(M24*N24))/M25,0)),4)</f>
        <v>0</v>
      </c>
      <c r="O25" s="17">
        <f t="shared" si="1"/>
        <v>0</v>
      </c>
      <c r="P25" s="61">
        <f>ROUND((IF(O25&gt;0,((O20*P20)+(O21*P21)+(O22*P22)+(O23*P23)+(O24*P24))/O25,0)),4)</f>
        <v>0</v>
      </c>
      <c r="Q25" s="17">
        <f t="shared" si="1"/>
        <v>0</v>
      </c>
      <c r="R25" s="61">
        <f>ROUND((IF(Q25&gt;0,((Q20*R20)+(Q21*R21)+(Q22*R22)+(Q23*R23)+(Q24*R24))/Q25,0)),4)</f>
        <v>0</v>
      </c>
      <c r="S25" s="17">
        <f>S20+S21+S22+S23+S24</f>
        <v>0</v>
      </c>
      <c r="T25" s="61">
        <f>ROUND((IF(S25&gt;0,((S20*T20)+(S21*T21)+(S22*T22)+(S23*T23)+(S24*T24))/S25,0)),4)</f>
        <v>0</v>
      </c>
      <c r="V25" s="132"/>
    </row>
    <row r="26" spans="1:22" s="37" customFormat="1">
      <c r="A26" s="132"/>
      <c r="B26" s="132"/>
      <c r="C26" s="132"/>
      <c r="D26" s="14" t="s">
        <v>1051</v>
      </c>
      <c r="E26" s="81"/>
      <c r="F26" s="82"/>
      <c r="G26" s="81"/>
      <c r="H26" s="82"/>
      <c r="I26" s="81"/>
      <c r="J26" s="82"/>
      <c r="K26" s="81"/>
      <c r="L26" s="82"/>
      <c r="M26" s="81"/>
      <c r="N26" s="82"/>
      <c r="O26" s="81"/>
      <c r="P26" s="82"/>
      <c r="Q26" s="81"/>
      <c r="R26" s="82"/>
      <c r="S26" s="81"/>
      <c r="T26" s="82"/>
      <c r="V26" s="132"/>
    </row>
    <row r="27" spans="1:22" s="37" customFormat="1">
      <c r="A27" s="132"/>
      <c r="B27" s="132" t="s">
        <v>1055</v>
      </c>
      <c r="C27" s="132"/>
      <c r="D27" s="11" t="s">
        <v>1045</v>
      </c>
      <c r="E27" s="17">
        <f>E13+E20</f>
        <v>0</v>
      </c>
      <c r="F27" s="61">
        <f t="shared" ref="F27:F32" si="2">ROUND((IF((E13+E20)&gt;0,((E13*F13)+(E20*F20))/(E13+E20),0)),4)</f>
        <v>0</v>
      </c>
      <c r="G27" s="17">
        <f t="shared" ref="G27:G32" si="3">G13+G20</f>
        <v>0</v>
      </c>
      <c r="H27" s="61">
        <f t="shared" ref="H27:H32" si="4">ROUND((IF((G13+G20)&gt;0,((G13*H13)+(G20*H20))/(G13+G20),0)),4)</f>
        <v>0</v>
      </c>
      <c r="I27" s="17">
        <f t="shared" ref="I27:I32" si="5">I13+I20</f>
        <v>0</v>
      </c>
      <c r="J27" s="61">
        <f t="shared" ref="J27:J32" si="6">ROUND((IF((I13+I20)&gt;0,((I13*J13)+(I20*J20))/(I13+I20),0)),4)</f>
        <v>0</v>
      </c>
      <c r="K27" s="17">
        <f t="shared" ref="K27:K32" si="7">K13+K20</f>
        <v>0</v>
      </c>
      <c r="L27" s="61">
        <f t="shared" ref="L27:L32" si="8">ROUND((IF((K13+K20)&gt;0,((K13*L13)+(K20*L20))/(K13+K20),0)),4)</f>
        <v>0</v>
      </c>
      <c r="M27" s="17">
        <f t="shared" ref="M27:M32" si="9">M13+M20</f>
        <v>0</v>
      </c>
      <c r="N27" s="61">
        <f t="shared" ref="N27:N32" si="10">ROUND((IF((M13+M20)&gt;0,((M13*N13)+(M20*N20))/(M13+M20),0)),4)</f>
        <v>0</v>
      </c>
      <c r="O27" s="17">
        <f t="shared" ref="O27:O32" si="11">O13+O20</f>
        <v>0</v>
      </c>
      <c r="P27" s="61">
        <f t="shared" ref="P27:P32" si="12">ROUND((IF((O13+O20)&gt;0,((O13*P13)+(O20*P20))/(O13+O20),0)),4)</f>
        <v>0</v>
      </c>
      <c r="Q27" s="17">
        <f t="shared" ref="Q27:Q32" si="13">Q13+Q20</f>
        <v>0</v>
      </c>
      <c r="R27" s="61">
        <f t="shared" ref="R27:R32" si="14">ROUND((IF((Q13+Q20)&gt;0,((Q13*R13)+(Q20*R20))/(Q13+Q20),0)),4)</f>
        <v>0</v>
      </c>
      <c r="S27" s="17">
        <f t="shared" ref="S27:S32" si="15">S13+S20</f>
        <v>0</v>
      </c>
      <c r="T27" s="61">
        <f t="shared" ref="T27:T32" si="16">ROUND((IF((S13+S20)&gt;0,((S13*T13)+(S20*T20))/(S13+S20),0)),4)</f>
        <v>0</v>
      </c>
      <c r="V27" s="132"/>
    </row>
    <row r="28" spans="1:22" s="37" customFormat="1">
      <c r="A28" s="132"/>
      <c r="B28" s="132" t="s">
        <v>65</v>
      </c>
      <c r="C28" s="132"/>
      <c r="D28" s="11" t="s">
        <v>1047</v>
      </c>
      <c r="E28" s="17">
        <f>E14+E21</f>
        <v>0</v>
      </c>
      <c r="F28" s="61">
        <f t="shared" si="2"/>
        <v>0</v>
      </c>
      <c r="G28" s="17">
        <f t="shared" si="3"/>
        <v>0</v>
      </c>
      <c r="H28" s="61">
        <f t="shared" si="4"/>
        <v>0</v>
      </c>
      <c r="I28" s="17">
        <f t="shared" si="5"/>
        <v>0</v>
      </c>
      <c r="J28" s="61">
        <f t="shared" si="6"/>
        <v>0</v>
      </c>
      <c r="K28" s="17">
        <f t="shared" si="7"/>
        <v>0</v>
      </c>
      <c r="L28" s="61">
        <f t="shared" si="8"/>
        <v>0</v>
      </c>
      <c r="M28" s="17">
        <f t="shared" si="9"/>
        <v>0</v>
      </c>
      <c r="N28" s="61">
        <f t="shared" si="10"/>
        <v>0</v>
      </c>
      <c r="O28" s="17">
        <f t="shared" si="11"/>
        <v>0</v>
      </c>
      <c r="P28" s="61">
        <f t="shared" si="12"/>
        <v>0</v>
      </c>
      <c r="Q28" s="17">
        <f t="shared" si="13"/>
        <v>0</v>
      </c>
      <c r="R28" s="61">
        <f t="shared" si="14"/>
        <v>0</v>
      </c>
      <c r="S28" s="17">
        <f t="shared" si="15"/>
        <v>0</v>
      </c>
      <c r="T28" s="61">
        <f t="shared" si="16"/>
        <v>0</v>
      </c>
      <c r="V28" s="132"/>
    </row>
    <row r="29" spans="1:22" s="37" customFormat="1">
      <c r="A29" s="132"/>
      <c r="B29" s="132" t="s">
        <v>74</v>
      </c>
      <c r="C29" s="132"/>
      <c r="D29" s="11" t="s">
        <v>1048</v>
      </c>
      <c r="E29" s="17">
        <f>E15+E22</f>
        <v>0</v>
      </c>
      <c r="F29" s="61">
        <f t="shared" si="2"/>
        <v>0</v>
      </c>
      <c r="G29" s="17">
        <f t="shared" si="3"/>
        <v>0</v>
      </c>
      <c r="H29" s="61">
        <f t="shared" si="4"/>
        <v>0</v>
      </c>
      <c r="I29" s="17">
        <f t="shared" si="5"/>
        <v>0</v>
      </c>
      <c r="J29" s="61">
        <f t="shared" si="6"/>
        <v>0</v>
      </c>
      <c r="K29" s="17">
        <f t="shared" si="7"/>
        <v>0</v>
      </c>
      <c r="L29" s="61">
        <f t="shared" si="8"/>
        <v>0</v>
      </c>
      <c r="M29" s="17">
        <f t="shared" si="9"/>
        <v>0</v>
      </c>
      <c r="N29" s="61">
        <f t="shared" si="10"/>
        <v>0</v>
      </c>
      <c r="O29" s="17">
        <f t="shared" si="11"/>
        <v>0</v>
      </c>
      <c r="P29" s="61">
        <f t="shared" si="12"/>
        <v>0</v>
      </c>
      <c r="Q29" s="17">
        <f t="shared" si="13"/>
        <v>0</v>
      </c>
      <c r="R29" s="61">
        <f t="shared" si="14"/>
        <v>0</v>
      </c>
      <c r="S29" s="17">
        <f t="shared" si="15"/>
        <v>0</v>
      </c>
      <c r="T29" s="61">
        <f t="shared" si="16"/>
        <v>0</v>
      </c>
      <c r="V29" s="132"/>
    </row>
    <row r="30" spans="1:22" s="37" customFormat="1">
      <c r="A30" s="132"/>
      <c r="B30" s="132" t="s">
        <v>75</v>
      </c>
      <c r="C30" s="132"/>
      <c r="D30" s="11" t="s">
        <v>1049</v>
      </c>
      <c r="E30" s="17">
        <f>E16+E23</f>
        <v>0</v>
      </c>
      <c r="F30" s="61">
        <f t="shared" si="2"/>
        <v>0</v>
      </c>
      <c r="G30" s="17">
        <f t="shared" si="3"/>
        <v>0</v>
      </c>
      <c r="H30" s="61">
        <f t="shared" si="4"/>
        <v>0</v>
      </c>
      <c r="I30" s="17">
        <f t="shared" si="5"/>
        <v>0</v>
      </c>
      <c r="J30" s="61">
        <f t="shared" si="6"/>
        <v>0</v>
      </c>
      <c r="K30" s="17">
        <f t="shared" si="7"/>
        <v>0</v>
      </c>
      <c r="L30" s="61">
        <f t="shared" si="8"/>
        <v>0</v>
      </c>
      <c r="M30" s="17">
        <f t="shared" si="9"/>
        <v>0</v>
      </c>
      <c r="N30" s="61">
        <f t="shared" si="10"/>
        <v>0</v>
      </c>
      <c r="O30" s="17">
        <f t="shared" si="11"/>
        <v>0</v>
      </c>
      <c r="P30" s="61">
        <f t="shared" si="12"/>
        <v>0</v>
      </c>
      <c r="Q30" s="17">
        <f t="shared" si="13"/>
        <v>0</v>
      </c>
      <c r="R30" s="61">
        <f t="shared" si="14"/>
        <v>0</v>
      </c>
      <c r="S30" s="17">
        <f t="shared" si="15"/>
        <v>0</v>
      </c>
      <c r="T30" s="61">
        <f t="shared" si="16"/>
        <v>0</v>
      </c>
      <c r="V30" s="132"/>
    </row>
    <row r="31" spans="1:22" s="37" customFormat="1">
      <c r="A31" s="132"/>
      <c r="B31" s="132" t="s">
        <v>76</v>
      </c>
      <c r="C31" s="132"/>
      <c r="D31" s="11" t="s">
        <v>1050</v>
      </c>
      <c r="E31" s="17">
        <f>E17+E24</f>
        <v>0</v>
      </c>
      <c r="F31" s="61">
        <f t="shared" si="2"/>
        <v>0</v>
      </c>
      <c r="G31" s="17">
        <f t="shared" si="3"/>
        <v>0</v>
      </c>
      <c r="H31" s="61">
        <f t="shared" si="4"/>
        <v>0</v>
      </c>
      <c r="I31" s="17">
        <f t="shared" si="5"/>
        <v>0</v>
      </c>
      <c r="J31" s="61">
        <f t="shared" si="6"/>
        <v>0</v>
      </c>
      <c r="K31" s="17">
        <f t="shared" si="7"/>
        <v>0</v>
      </c>
      <c r="L31" s="61">
        <f t="shared" si="8"/>
        <v>0</v>
      </c>
      <c r="M31" s="17">
        <f t="shared" si="9"/>
        <v>0</v>
      </c>
      <c r="N31" s="61">
        <f t="shared" si="10"/>
        <v>0</v>
      </c>
      <c r="O31" s="17">
        <f t="shared" si="11"/>
        <v>0</v>
      </c>
      <c r="P31" s="61">
        <f t="shared" si="12"/>
        <v>0</v>
      </c>
      <c r="Q31" s="17">
        <f t="shared" si="13"/>
        <v>0</v>
      </c>
      <c r="R31" s="61">
        <f t="shared" si="14"/>
        <v>0</v>
      </c>
      <c r="S31" s="17">
        <f t="shared" si="15"/>
        <v>0</v>
      </c>
      <c r="T31" s="61">
        <f t="shared" si="16"/>
        <v>0</v>
      </c>
      <c r="V31" s="132"/>
    </row>
    <row r="32" spans="1:22" s="37" customFormat="1">
      <c r="A32" s="132"/>
      <c r="B32" s="132"/>
      <c r="C32" s="132"/>
      <c r="D32" s="14" t="s">
        <v>1023</v>
      </c>
      <c r="E32" s="17">
        <f>E27+E28+E29+E30+E31</f>
        <v>0</v>
      </c>
      <c r="F32" s="61">
        <f t="shared" si="2"/>
        <v>0</v>
      </c>
      <c r="G32" s="17">
        <f t="shared" si="3"/>
        <v>0</v>
      </c>
      <c r="H32" s="61">
        <f t="shared" si="4"/>
        <v>0</v>
      </c>
      <c r="I32" s="17">
        <f t="shared" si="5"/>
        <v>0</v>
      </c>
      <c r="J32" s="61">
        <f t="shared" si="6"/>
        <v>0</v>
      </c>
      <c r="K32" s="17">
        <f t="shared" si="7"/>
        <v>0</v>
      </c>
      <c r="L32" s="61">
        <f t="shared" si="8"/>
        <v>0</v>
      </c>
      <c r="M32" s="17">
        <f t="shared" si="9"/>
        <v>0</v>
      </c>
      <c r="N32" s="61">
        <f t="shared" si="10"/>
        <v>0</v>
      </c>
      <c r="O32" s="17">
        <f t="shared" si="11"/>
        <v>0</v>
      </c>
      <c r="P32" s="61">
        <f t="shared" si="12"/>
        <v>0</v>
      </c>
      <c r="Q32" s="17">
        <f t="shared" si="13"/>
        <v>0</v>
      </c>
      <c r="R32" s="61">
        <f t="shared" si="14"/>
        <v>0</v>
      </c>
      <c r="S32" s="17">
        <f t="shared" si="15"/>
        <v>0</v>
      </c>
      <c r="T32" s="61">
        <f t="shared" si="16"/>
        <v>0</v>
      </c>
      <c r="V32" s="132"/>
    </row>
    <row r="33" spans="1:22" s="37" customFormat="1">
      <c r="A33" s="132"/>
      <c r="B33" s="132"/>
      <c r="C33" s="132" t="s">
        <v>971</v>
      </c>
      <c r="V33" s="132"/>
    </row>
    <row r="34" spans="1:22" s="37" customFormat="1">
      <c r="A34" s="132"/>
      <c r="B34" s="132"/>
      <c r="C34" s="132" t="s">
        <v>974</v>
      </c>
      <c r="D34" s="132"/>
      <c r="E34" s="132"/>
      <c r="F34" s="132"/>
      <c r="G34" s="132"/>
      <c r="H34" s="132"/>
      <c r="I34" s="132"/>
      <c r="J34" s="132"/>
      <c r="K34" s="132"/>
      <c r="L34" s="132"/>
      <c r="M34" s="132"/>
      <c r="N34" s="132"/>
      <c r="O34" s="132"/>
      <c r="P34" s="132"/>
      <c r="Q34" s="132"/>
      <c r="R34" s="132"/>
      <c r="S34" s="132"/>
      <c r="T34" s="132"/>
      <c r="U34" s="132"/>
      <c r="V34" s="132" t="s">
        <v>975</v>
      </c>
    </row>
    <row r="35" spans="1:22" s="37" customFormat="1">
      <c r="E35" s="50"/>
    </row>
    <row r="36" spans="1:22" s="37" customFormat="1">
      <c r="E36" s="50"/>
    </row>
    <row r="37" spans="1:22">
      <c r="A37" s="143"/>
      <c r="B37" s="143"/>
      <c r="C37" s="143" t="s">
        <v>476</v>
      </c>
      <c r="D37" s="131"/>
      <c r="E37" s="131"/>
      <c r="F37" s="131"/>
      <c r="G37" s="131"/>
      <c r="H37" s="131"/>
      <c r="I37" s="131"/>
    </row>
    <row r="38" spans="1:22">
      <c r="A38" s="143"/>
      <c r="B38" s="143"/>
      <c r="C38" s="143"/>
      <c r="D38" s="131"/>
      <c r="E38" s="131" t="s">
        <v>429</v>
      </c>
      <c r="F38" s="131" t="s">
        <v>429</v>
      </c>
      <c r="G38" s="131" t="s">
        <v>429</v>
      </c>
      <c r="H38" s="131"/>
      <c r="I38" s="131"/>
    </row>
    <row r="39" spans="1:22">
      <c r="A39" s="143"/>
      <c r="B39" s="143"/>
      <c r="C39" s="143"/>
      <c r="D39" s="131"/>
      <c r="E39" s="131" t="s">
        <v>1073</v>
      </c>
      <c r="F39" s="131" t="s">
        <v>374</v>
      </c>
      <c r="G39" s="131"/>
      <c r="H39" s="131"/>
      <c r="I39" s="131"/>
    </row>
    <row r="40" spans="1:22">
      <c r="A40" s="143"/>
      <c r="B40" s="143"/>
      <c r="C40" s="143" t="s">
        <v>972</v>
      </c>
      <c r="D40" s="131" t="s">
        <v>976</v>
      </c>
      <c r="E40" s="131"/>
      <c r="F40" s="131"/>
      <c r="G40" s="131"/>
      <c r="H40" s="131" t="s">
        <v>971</v>
      </c>
      <c r="I40" s="131" t="s">
        <v>973</v>
      </c>
    </row>
    <row r="41" spans="1:22">
      <c r="A41" s="143"/>
      <c r="B41" s="143"/>
      <c r="C41" s="144" t="s">
        <v>976</v>
      </c>
      <c r="D41" s="227" t="s">
        <v>1044</v>
      </c>
      <c r="E41" s="228"/>
      <c r="F41" s="228"/>
      <c r="G41" s="229"/>
      <c r="I41" s="131"/>
    </row>
    <row r="42" spans="1:22" ht="15" customHeight="1">
      <c r="A42" s="143"/>
      <c r="B42" s="143"/>
      <c r="C42" s="144" t="s">
        <v>976</v>
      </c>
      <c r="D42" s="157" t="s">
        <v>475</v>
      </c>
      <c r="E42" s="158"/>
      <c r="F42" s="158"/>
      <c r="G42" s="71" t="s">
        <v>406</v>
      </c>
      <c r="I42" s="131"/>
    </row>
    <row r="43" spans="1:22" ht="60">
      <c r="A43" s="143"/>
      <c r="B43" s="143"/>
      <c r="C43" s="144" t="s">
        <v>976</v>
      </c>
      <c r="D43" s="79" t="s">
        <v>454</v>
      </c>
      <c r="E43" s="80" t="s">
        <v>1042</v>
      </c>
      <c r="F43" s="80" t="s">
        <v>1043</v>
      </c>
      <c r="G43" s="80" t="s">
        <v>428</v>
      </c>
      <c r="I43" s="131"/>
    </row>
    <row r="44" spans="1:22">
      <c r="A44" s="143"/>
      <c r="B44" s="143"/>
      <c r="C44" s="143" t="s">
        <v>971</v>
      </c>
      <c r="D44" s="39"/>
      <c r="E44" s="39"/>
      <c r="F44" s="39"/>
      <c r="G44" s="39"/>
      <c r="I44" s="131"/>
    </row>
    <row r="45" spans="1:22">
      <c r="A45" s="143"/>
      <c r="B45" s="143" t="s">
        <v>375</v>
      </c>
      <c r="C45" s="143"/>
      <c r="D45" s="11" t="s">
        <v>1033</v>
      </c>
      <c r="E45" s="64" t="n">
        <v>11319.71</v>
      </c>
      <c r="F45" s="64" t="n">
        <v>12218.05</v>
      </c>
      <c r="G45" s="86">
        <f>E45+F45</f>
        <v>0</v>
      </c>
      <c r="I45" s="131"/>
    </row>
    <row r="46" spans="1:22">
      <c r="A46" s="143"/>
      <c r="B46" s="143" t="s">
        <v>376</v>
      </c>
      <c r="C46" s="143"/>
      <c r="D46" s="11" t="s">
        <v>1034</v>
      </c>
      <c r="E46" s="64" t="n">
        <v>12659.76</v>
      </c>
      <c r="F46" s="64" t="n">
        <v>12218.05</v>
      </c>
      <c r="G46" s="86">
        <f t="shared" ref="G46:G53" si="17">E46+F46</f>
        <v>0</v>
      </c>
      <c r="I46" s="131"/>
    </row>
    <row r="47" spans="1:22">
      <c r="A47" s="143"/>
      <c r="B47" s="143" t="s">
        <v>453</v>
      </c>
      <c r="C47" s="143"/>
      <c r="D47" s="11" t="s">
        <v>1035</v>
      </c>
      <c r="E47" s="16" t="n">
        <v>2279.25</v>
      </c>
      <c r="F47" s="64" t="n">
        <v>12218.05</v>
      </c>
      <c r="G47" s="86">
        <f t="shared" si="17"/>
        <v>0</v>
      </c>
      <c r="I47" s="131"/>
      <c r="J47" s="44"/>
    </row>
    <row r="48" spans="1:22">
      <c r="A48" s="143"/>
      <c r="B48" s="143" t="s">
        <v>452</v>
      </c>
      <c r="C48" s="143"/>
      <c r="D48" s="11" t="s">
        <v>1036</v>
      </c>
      <c r="E48" s="16" t="n">
        <v>15339.85</v>
      </c>
      <c r="F48" s="64" t="n">
        <v>12218.05</v>
      </c>
      <c r="G48" s="86">
        <f t="shared" si="17"/>
        <v>0</v>
      </c>
      <c r="I48" s="131"/>
    </row>
    <row r="49" spans="1:9">
      <c r="A49" s="143"/>
      <c r="B49" s="143" t="s">
        <v>451</v>
      </c>
      <c r="C49" s="143"/>
      <c r="D49" s="11" t="s">
        <v>1037</v>
      </c>
      <c r="E49" s="16" t="n">
        <v>794.44</v>
      </c>
      <c r="F49" s="64" t="n">
        <v>12218.05</v>
      </c>
      <c r="G49" s="86">
        <f t="shared" si="17"/>
        <v>0</v>
      </c>
      <c r="I49" s="131"/>
    </row>
    <row r="50" spans="1:9">
      <c r="A50" s="143"/>
      <c r="B50" s="143" t="s">
        <v>450</v>
      </c>
      <c r="C50" s="143"/>
      <c r="D50" s="11" t="s">
        <v>1038</v>
      </c>
      <c r="E50" s="16" t="n">
        <v>18019.94</v>
      </c>
      <c r="F50" s="64" t="n">
        <v>12218.05</v>
      </c>
      <c r="G50" s="86">
        <f t="shared" si="17"/>
        <v>0</v>
      </c>
      <c r="I50" s="131"/>
    </row>
    <row r="51" spans="1:9">
      <c r="A51" s="143"/>
      <c r="B51" s="143" t="s">
        <v>449</v>
      </c>
      <c r="C51" s="143"/>
      <c r="D51" s="11" t="s">
        <v>1039</v>
      </c>
      <c r="E51" s="16" t="n">
        <v>19359.99</v>
      </c>
      <c r="F51" s="64" t="n">
        <v>12218.05</v>
      </c>
      <c r="G51" s="86">
        <f t="shared" si="17"/>
        <v>0</v>
      </c>
      <c r="I51" s="131"/>
    </row>
    <row r="52" spans="1:9">
      <c r="A52" s="143"/>
      <c r="B52" s="143" t="s">
        <v>29</v>
      </c>
      <c r="C52" s="143"/>
      <c r="D52" s="11" t="s">
        <v>1040</v>
      </c>
      <c r="E52" s="16" t="n">
        <v>64.46</v>
      </c>
      <c r="F52" s="64" t="n">
        <v>12218.05</v>
      </c>
      <c r="G52" s="86">
        <f t="shared" si="17"/>
        <v>0</v>
      </c>
      <c r="I52" s="131"/>
    </row>
    <row r="53" spans="1:9">
      <c r="A53" s="143"/>
      <c r="B53" s="143" t="s">
        <v>448</v>
      </c>
      <c r="C53" s="143"/>
      <c r="D53" s="11" t="s">
        <v>1041</v>
      </c>
      <c r="E53" s="16" t="n">
        <v>22040.08</v>
      </c>
      <c r="F53" s="64" t="n">
        <v>12218.05</v>
      </c>
      <c r="G53" s="86">
        <f t="shared" si="17"/>
        <v>0</v>
      </c>
      <c r="I53" s="131"/>
    </row>
    <row r="54" spans="1:9">
      <c r="A54" s="143"/>
      <c r="B54" s="143"/>
      <c r="C54" s="143"/>
      <c r="D54" s="11" t="s">
        <v>1023</v>
      </c>
      <c r="E54" s="17">
        <f>E45+E46+E47+E48+E49+E50+E51+E52+E53</f>
        <v>0</v>
      </c>
      <c r="F54" s="17">
        <f>F45+F46+F47+F48+F49+F50+F51+F52+F53</f>
        <v>0</v>
      </c>
      <c r="G54" s="17">
        <f>G45+G46+G47+G48+G49+G50+G51+G52+G53</f>
        <v>0</v>
      </c>
      <c r="I54" s="131"/>
    </row>
    <row r="55" spans="1:9">
      <c r="A55" s="143"/>
      <c r="B55" s="143"/>
      <c r="C55" s="143" t="s">
        <v>971</v>
      </c>
      <c r="I55" s="131"/>
    </row>
    <row r="56" spans="1:9">
      <c r="A56" s="143"/>
      <c r="B56" s="143"/>
      <c r="C56" s="143" t="s">
        <v>974</v>
      </c>
      <c r="D56" s="131"/>
      <c r="E56" s="131"/>
      <c r="F56" s="131"/>
      <c r="G56" s="131"/>
      <c r="H56" s="131"/>
      <c r="I56" s="131" t="s">
        <v>975</v>
      </c>
    </row>
    <row r="58" spans="1:9" s="37" customFormat="1"/>
    <row r="59" spans="1:9" s="37" customFormat="1"/>
    <row r="60" spans="1:9" s="37" customFormat="1"/>
    <row r="61" spans="1:9" s="37" customFormat="1"/>
    <row r="62" spans="1:9" s="37" customFormat="1"/>
    <row r="63" spans="1:9" s="37" customFormat="1" ht="30" customHeight="1"/>
    <row r="64" spans="1:9" s="37" customFormat="1" ht="47.25" customHeight="1"/>
    <row r="65" s="37" customFormat="1"/>
    <row r="66" s="37" customFormat="1"/>
    <row r="67" s="37" customFormat="1"/>
    <row r="68" s="37" customFormat="1"/>
    <row r="69" s="37" customFormat="1"/>
    <row r="70" s="37" customFormat="1"/>
    <row r="71" s="37" customFormat="1"/>
    <row r="72" s="37" customFormat="1"/>
    <row r="73" s="37" customFormat="1"/>
    <row r="74" s="37" customFormat="1"/>
    <row r="75" s="37" customFormat="1"/>
    <row r="76" s="37" customFormat="1"/>
    <row r="77" s="37" customFormat="1"/>
    <row r="78" s="37" customFormat="1"/>
  </sheetData>
  <sheetProtection password="A44A" sheet="1" objects="1" scenarios="1"/>
  <mergeCells count="13">
    <mergeCell ref="D42:F42"/>
    <mergeCell ref="D41:G41"/>
    <mergeCell ref="D1:T1"/>
    <mergeCell ref="E9:F9"/>
    <mergeCell ref="S8:T8"/>
    <mergeCell ref="S9:T9"/>
    <mergeCell ref="Q9:R9"/>
    <mergeCell ref="K9:L9"/>
    <mergeCell ref="I9:J9"/>
    <mergeCell ref="D8:R8"/>
    <mergeCell ref="G9:H9"/>
    <mergeCell ref="O9:P9"/>
    <mergeCell ref="M9:N9"/>
  </mergeCells>
  <phoneticPr fontId="2" type="noConversion"/>
  <dataValidations disablePrompts="1" count="311">
    <dataValidation type="decimal" allowBlank="1" showInputMessage="1" showErrorMessage="1" errorTitle="Input Error" error="Please enter a numeric value between 0 and 99999999999999999" sqref="E26:T26 E12:T12 E19:T19">
      <formula1>0</formula1>
      <formula2>99999999999999900</formula2>
    </dataValidation>
    <dataValidation type="decimal" allowBlank="1" showInputMessage="1" showErrorMessage="1" errorTitle="Input Error" error="Please enter a numeric value between 0 and 99999999999999999" sqref="E13">
      <formula1>0</formula1>
      <formula2>99999999999999900</formula2>
    </dataValidation>
    <dataValidation type="decimal" allowBlank="1" showInputMessage="1" showErrorMessage="1" errorTitle="Input Error" error="Please enter a numeric value between 0 and 99999999999999999" sqref="F13">
      <formula1>0</formula1>
      <formula2>99999999999999900</formula2>
    </dataValidation>
    <dataValidation type="decimal" allowBlank="1" showInputMessage="1" showErrorMessage="1" errorTitle="Input Error" error="Please enter a numeric value between 0 and 99999999999999999" sqref="G13">
      <formula1>0</formula1>
      <formula2>99999999999999900</formula2>
    </dataValidation>
    <dataValidation type="decimal" allowBlank="1" showInputMessage="1" showErrorMessage="1" errorTitle="Input Error" error="Please enter a numeric value between 0 and 99999999999999999" sqref="H13">
      <formula1>0</formula1>
      <formula2>99999999999999900</formula2>
    </dataValidation>
    <dataValidation type="decimal" allowBlank="1" showInputMessage="1" showErrorMessage="1" errorTitle="Input Error" error="Please enter a numeric value between 0 and 99999999999999999" sqref="I13">
      <formula1>0</formula1>
      <formula2>99999999999999900</formula2>
    </dataValidation>
    <dataValidation type="decimal" allowBlank="1" showInputMessage="1" showErrorMessage="1" errorTitle="Input Error" error="Please enter a numeric value between 0 and 99999999999999999" sqref="J13">
      <formula1>0</formula1>
      <formula2>99999999999999900</formula2>
    </dataValidation>
    <dataValidation type="decimal" allowBlank="1" showInputMessage="1" showErrorMessage="1" errorTitle="Input Error" error="Please enter a numeric value between 0 and 99999999999999999" sqref="K13">
      <formula1>0</formula1>
      <formula2>99999999999999900</formula2>
    </dataValidation>
    <dataValidation type="decimal" allowBlank="1" showInputMessage="1" showErrorMessage="1" errorTitle="Input Error" error="Please enter a numeric value between 0 and 99999999999999999" sqref="L13">
      <formula1>0</formula1>
      <formula2>99999999999999900</formula2>
    </dataValidation>
    <dataValidation type="decimal" allowBlank="1" showInputMessage="1" showErrorMessage="1" errorTitle="Input Error" error="Please enter a numeric value between 0 and 99999999999999999" sqref="M13">
      <formula1>0</formula1>
      <formula2>99999999999999900</formula2>
    </dataValidation>
    <dataValidation type="decimal" allowBlank="1" showInputMessage="1" showErrorMessage="1" errorTitle="Input Error" error="Please enter a numeric value between 0 and 99999999999999999" sqref="N13">
      <formula1>0</formula1>
      <formula2>99999999999999900</formula2>
    </dataValidation>
    <dataValidation type="decimal" allowBlank="1" showInputMessage="1" showErrorMessage="1" errorTitle="Input Error" error="Please enter a numeric value between 0 and 99999999999999999" sqref="O13">
      <formula1>0</formula1>
      <formula2>99999999999999900</formula2>
    </dataValidation>
    <dataValidation type="decimal" allowBlank="1" showInputMessage="1" showErrorMessage="1" errorTitle="Input Error" error="Please enter a numeric value between 0 and 99999999999999999" sqref="P13">
      <formula1>0</formula1>
      <formula2>99999999999999900</formula2>
    </dataValidation>
    <dataValidation type="decimal" allowBlank="1" showInputMessage="1" showErrorMessage="1" errorTitle="Input Error" error="Please enter a numeric value between 0 and 99999999999999999" sqref="Q13">
      <formula1>0</formula1>
      <formula2>99999999999999900</formula2>
    </dataValidation>
    <dataValidation type="decimal" allowBlank="1" showInputMessage="1" showErrorMessage="1" errorTitle="Input Error" error="Please enter a numeric value between 0 and 99999999999999999" sqref="R13">
      <formula1>0</formula1>
      <formula2>99999999999999900</formula2>
    </dataValidation>
    <dataValidation type="decimal" allowBlank="1" showInputMessage="1" showErrorMessage="1" errorTitle="Input Error" error="Please enter a numeric value between 0 and 99999999999999999" sqref="S13">
      <formula1>0</formula1>
      <formula2>99999999999999900</formula2>
    </dataValidation>
    <dataValidation type="decimal" allowBlank="1" showInputMessage="1" showErrorMessage="1" errorTitle="Input Error" error="Please enter a numeric value between 0 and 99999999999999999" sqref="T13:T17">
      <formula1>0</formula1>
      <formula2>99999999999999900</formula2>
    </dataValidation>
    <dataValidation type="decimal" allowBlank="1" showInputMessage="1" showErrorMessage="1" errorTitle="Input Error" error="Please enter a numeric value between 0 and 99999999999999999" sqref="E14">
      <formula1>0</formula1>
      <formula2>99999999999999900</formula2>
    </dataValidation>
    <dataValidation type="decimal" allowBlank="1" showInputMessage="1" showErrorMessage="1" errorTitle="Input Error" error="Please enter a numeric value between 0 and 99999999999999999" sqref="F14">
      <formula1>0</formula1>
      <formula2>99999999999999900</formula2>
    </dataValidation>
    <dataValidation type="decimal" allowBlank="1" showInputMessage="1" showErrorMessage="1" errorTitle="Input Error" error="Please enter a numeric value between 0 and 99999999999999999" sqref="G14">
      <formula1>0</formula1>
      <formula2>99999999999999900</formula2>
    </dataValidation>
    <dataValidation type="decimal" allowBlank="1" showInputMessage="1" showErrorMessage="1" errorTitle="Input Error" error="Please enter a numeric value between 0 and 99999999999999999" sqref="H14">
      <formula1>0</formula1>
      <formula2>99999999999999900</formula2>
    </dataValidation>
    <dataValidation type="decimal" allowBlank="1" showInputMessage="1" showErrorMessage="1" errorTitle="Input Error" error="Please enter a numeric value between 0 and 99999999999999999" sqref="I14">
      <formula1>0</formula1>
      <formula2>99999999999999900</formula2>
    </dataValidation>
    <dataValidation type="decimal" allowBlank="1" showInputMessage="1" showErrorMessage="1" errorTitle="Input Error" error="Please enter a numeric value between 0 and 99999999999999999" sqref="J14">
      <formula1>0</formula1>
      <formula2>99999999999999900</formula2>
    </dataValidation>
    <dataValidation type="decimal" allowBlank="1" showInputMessage="1" showErrorMessage="1" errorTitle="Input Error" error="Please enter a numeric value between 0 and 99999999999999999" sqref="K14">
      <formula1>0</formula1>
      <formula2>99999999999999900</formula2>
    </dataValidation>
    <dataValidation type="decimal" allowBlank="1" showInputMessage="1" showErrorMessage="1" errorTitle="Input Error" error="Please enter a numeric value between 0 and 99999999999999999" sqref="L14">
      <formula1>0</formula1>
      <formula2>99999999999999900</formula2>
    </dataValidation>
    <dataValidation type="decimal" allowBlank="1" showInputMessage="1" showErrorMessage="1" errorTitle="Input Error" error="Please enter a numeric value between 0 and 99999999999999999" sqref="M14">
      <formula1>0</formula1>
      <formula2>99999999999999900</formula2>
    </dataValidation>
    <dataValidation type="decimal" allowBlank="1" showInputMessage="1" showErrorMessage="1" errorTitle="Input Error" error="Please enter a numeric value between 0 and 99999999999999999" sqref="N14">
      <formula1>0</formula1>
      <formula2>99999999999999900</formula2>
    </dataValidation>
    <dataValidation type="decimal" allowBlank="1" showInputMessage="1" showErrorMessage="1" errorTitle="Input Error" error="Please enter a numeric value between 0 and 99999999999999999" sqref="O14">
      <formula1>0</formula1>
      <formula2>99999999999999900</formula2>
    </dataValidation>
    <dataValidation type="decimal" allowBlank="1" showInputMessage="1" showErrorMessage="1" errorTitle="Input Error" error="Please enter a numeric value between 0 and 99999999999999999" sqref="P14">
      <formula1>0</formula1>
      <formula2>99999999999999900</formula2>
    </dataValidation>
    <dataValidation type="decimal" allowBlank="1" showInputMessage="1" showErrorMessage="1" errorTitle="Input Error" error="Please enter a numeric value between 0 and 99999999999999999" sqref="Q14">
      <formula1>0</formula1>
      <formula2>99999999999999900</formula2>
    </dataValidation>
    <dataValidation type="decimal" allowBlank="1" showInputMessage="1" showErrorMessage="1" errorTitle="Input Error" error="Please enter a numeric value between 0 and 99999999999999999" sqref="R14">
      <formula1>0</formula1>
      <formula2>99999999999999900</formula2>
    </dataValidation>
    <dataValidation type="decimal" allowBlank="1" showInputMessage="1" showErrorMessage="1" errorTitle="Input Error" error="Please enter a numeric value between 0 and 99999999999999999" sqref="S14">
      <formula1>0</formula1>
      <formula2>99999999999999900</formula2>
    </dataValidation>
    <dataValidation type="decimal" allowBlank="1" showInputMessage="1" showErrorMessage="1" errorTitle="Input Error" error="Please enter a numeric value between 0 and 99999999999999999" sqref="E15">
      <formula1>0</formula1>
      <formula2>99999999999999900</formula2>
    </dataValidation>
    <dataValidation type="decimal" allowBlank="1" showInputMessage="1" showErrorMessage="1" errorTitle="Input Error" error="Please enter a numeric value between 0 and 99999999999999999" sqref="F15">
      <formula1>0</formula1>
      <formula2>99999999999999900</formula2>
    </dataValidation>
    <dataValidation type="decimal" allowBlank="1" showInputMessage="1" showErrorMessage="1" errorTitle="Input Error" error="Please enter a numeric value between 0 and 99999999999999999" sqref="G15">
      <formula1>0</formula1>
      <formula2>99999999999999900</formula2>
    </dataValidation>
    <dataValidation type="decimal" allowBlank="1" showInputMessage="1" showErrorMessage="1" errorTitle="Input Error" error="Please enter a numeric value between 0 and 99999999999999999" sqref="H15">
      <formula1>0</formula1>
      <formula2>99999999999999900</formula2>
    </dataValidation>
    <dataValidation type="decimal" allowBlank="1" showInputMessage="1" showErrorMessage="1" errorTitle="Input Error" error="Please enter a numeric value between 0 and 99999999999999999" sqref="I15">
      <formula1>0</formula1>
      <formula2>99999999999999900</formula2>
    </dataValidation>
    <dataValidation type="decimal" allowBlank="1" showInputMessage="1" showErrorMessage="1" errorTitle="Input Error" error="Please enter a numeric value between 0 and 99999999999999999" sqref="J15">
      <formula1>0</formula1>
      <formula2>99999999999999900</formula2>
    </dataValidation>
    <dataValidation type="decimal" allowBlank="1" showInputMessage="1" showErrorMessage="1" errorTitle="Input Error" error="Please enter a numeric value between 0 and 99999999999999999" sqref="K15">
      <formula1>0</formula1>
      <formula2>99999999999999900</formula2>
    </dataValidation>
    <dataValidation type="decimal" allowBlank="1" showInputMessage="1" showErrorMessage="1" errorTitle="Input Error" error="Please enter a numeric value between 0 and 99999999999999999" sqref="L15">
      <formula1>0</formula1>
      <formula2>99999999999999900</formula2>
    </dataValidation>
    <dataValidation type="decimal" allowBlank="1" showInputMessage="1" showErrorMessage="1" errorTitle="Input Error" error="Please enter a numeric value between 0 and 99999999999999999" sqref="M15">
      <formula1>0</formula1>
      <formula2>99999999999999900</formula2>
    </dataValidation>
    <dataValidation type="decimal" allowBlank="1" showInputMessage="1" showErrorMessage="1" errorTitle="Input Error" error="Please enter a numeric value between 0 and 99999999999999999" sqref="N15">
      <formula1>0</formula1>
      <formula2>99999999999999900</formula2>
    </dataValidation>
    <dataValidation type="decimal" allowBlank="1" showInputMessage="1" showErrorMessage="1" errorTitle="Input Error" error="Please enter a numeric value between 0 and 99999999999999999" sqref="O15">
      <formula1>0</formula1>
      <formula2>99999999999999900</formula2>
    </dataValidation>
    <dataValidation type="decimal" allowBlank="1" showInputMessage="1" showErrorMessage="1" errorTitle="Input Error" error="Please enter a numeric value between 0 and 99999999999999999" sqref="P15">
      <formula1>0</formula1>
      <formula2>99999999999999900</formula2>
    </dataValidation>
    <dataValidation type="decimal" allowBlank="1" showInputMessage="1" showErrorMessage="1" errorTitle="Input Error" error="Please enter a numeric value between 0 and 99999999999999999" sqref="Q15">
      <formula1>0</formula1>
      <formula2>99999999999999900</formula2>
    </dataValidation>
    <dataValidation type="decimal" allowBlank="1" showInputMessage="1" showErrorMessage="1" errorTitle="Input Error" error="Please enter a numeric value between 0 and 99999999999999999" sqref="R15">
      <formula1>0</formula1>
      <formula2>99999999999999900</formula2>
    </dataValidation>
    <dataValidation type="decimal" allowBlank="1" showInputMessage="1" showErrorMessage="1" errorTitle="Input Error" error="Please enter a numeric value between 0 and 99999999999999999" sqref="S15">
      <formula1>0</formula1>
      <formula2>99999999999999900</formula2>
    </dataValidation>
    <dataValidation type="decimal" allowBlank="1" showInputMessage="1" showErrorMessage="1" errorTitle="Input Error" error="Please enter a numeric value between 0 and 99999999999999999" sqref="E16">
      <formula1>0</formula1>
      <formula2>99999999999999900</formula2>
    </dataValidation>
    <dataValidation type="decimal" allowBlank="1" showInputMessage="1" showErrorMessage="1" errorTitle="Input Error" error="Please enter a numeric value between 0 and 99999999999999999" sqref="F16">
      <formula1>0</formula1>
      <formula2>99999999999999900</formula2>
    </dataValidation>
    <dataValidation type="decimal" allowBlank="1" showInputMessage="1" showErrorMessage="1" errorTitle="Input Error" error="Please enter a numeric value between 0 and 99999999999999999" sqref="G16">
      <formula1>0</formula1>
      <formula2>99999999999999900</formula2>
    </dataValidation>
    <dataValidation type="decimal" allowBlank="1" showInputMessage="1" showErrorMessage="1" errorTitle="Input Error" error="Please enter a numeric value between 0 and 99999999999999999" sqref="H16">
      <formula1>0</formula1>
      <formula2>99999999999999900</formula2>
    </dataValidation>
    <dataValidation type="decimal" allowBlank="1" showInputMessage="1" showErrorMessage="1" errorTitle="Input Error" error="Please enter a numeric value between 0 and 99999999999999999" sqref="I16">
      <formula1>0</formula1>
      <formula2>99999999999999900</formula2>
    </dataValidation>
    <dataValidation type="decimal" allowBlank="1" showInputMessage="1" showErrorMessage="1" errorTitle="Input Error" error="Please enter a numeric value between 0 and 99999999999999999" sqref="J16">
      <formula1>0</formula1>
      <formula2>99999999999999900</formula2>
    </dataValidation>
    <dataValidation type="decimal" allowBlank="1" showInputMessage="1" showErrorMessage="1" errorTitle="Input Error" error="Please enter a numeric value between 0 and 99999999999999999" sqref="K16">
      <formula1>0</formula1>
      <formula2>99999999999999900</formula2>
    </dataValidation>
    <dataValidation type="decimal" allowBlank="1" showInputMessage="1" showErrorMessage="1" errorTitle="Input Error" error="Please enter a numeric value between 0 and 99999999999999999" sqref="L16">
      <formula1>0</formula1>
      <formula2>99999999999999900</formula2>
    </dataValidation>
    <dataValidation type="decimal" allowBlank="1" showInputMessage="1" showErrorMessage="1" errorTitle="Input Error" error="Please enter a numeric value between 0 and 99999999999999999" sqref="M16">
      <formula1>0</formula1>
      <formula2>99999999999999900</formula2>
    </dataValidation>
    <dataValidation type="decimal" allowBlank="1" showInputMessage="1" showErrorMessage="1" errorTitle="Input Error" error="Please enter a numeric value between 0 and 99999999999999999" sqref="N16">
      <formula1>0</formula1>
      <formula2>99999999999999900</formula2>
    </dataValidation>
    <dataValidation type="decimal" allowBlank="1" showInputMessage="1" showErrorMessage="1" errorTitle="Input Error" error="Please enter a numeric value between 0 and 99999999999999999" sqref="O16">
      <formula1>0</formula1>
      <formula2>99999999999999900</formula2>
    </dataValidation>
    <dataValidation type="decimal" allowBlank="1" showInputMessage="1" showErrorMessage="1" errorTitle="Input Error" error="Please enter a numeric value between 0 and 99999999999999999" sqref="P16">
      <formula1>0</formula1>
      <formula2>99999999999999900</formula2>
    </dataValidation>
    <dataValidation type="decimal" allowBlank="1" showInputMessage="1" showErrorMessage="1" errorTitle="Input Error" error="Please enter a numeric value between 0 and 99999999999999999" sqref="Q16">
      <formula1>0</formula1>
      <formula2>99999999999999900</formula2>
    </dataValidation>
    <dataValidation type="decimal" allowBlank="1" showInputMessage="1" showErrorMessage="1" errorTitle="Input Error" error="Please enter a numeric value between 0 and 99999999999999999" sqref="R16">
      <formula1>0</formula1>
      <formula2>99999999999999900</formula2>
    </dataValidation>
    <dataValidation type="decimal" allowBlank="1" showInputMessage="1" showErrorMessage="1" errorTitle="Input Error" error="Please enter a numeric value between 0 and 99999999999999999" sqref="S16">
      <formula1>0</formula1>
      <formula2>99999999999999900</formula2>
    </dataValidation>
    <dataValidation type="decimal" allowBlank="1" showInputMessage="1" showErrorMessage="1" errorTitle="Input Error" error="Please enter a numeric value between 0 and 99999999999999999" sqref="E17">
      <formula1>0</formula1>
      <formula2>99999999999999900</formula2>
    </dataValidation>
    <dataValidation type="decimal" allowBlank="1" showInputMessage="1" showErrorMessage="1" errorTitle="Input Error" error="Please enter a numeric value between 0 and 99999999999999999" sqref="F17">
      <formula1>0</formula1>
      <formula2>99999999999999900</formula2>
    </dataValidation>
    <dataValidation type="decimal" allowBlank="1" showInputMessage="1" showErrorMessage="1" errorTitle="Input Error" error="Please enter a numeric value between 0 and 99999999999999999" sqref="G17">
      <formula1>0</formula1>
      <formula2>99999999999999900</formula2>
    </dataValidation>
    <dataValidation type="decimal" allowBlank="1" showInputMessage="1" showErrorMessage="1" errorTitle="Input Error" error="Please enter a numeric value between 0 and 99999999999999999" sqref="H17">
      <formula1>0</formula1>
      <formula2>99999999999999900</formula2>
    </dataValidation>
    <dataValidation type="decimal" allowBlank="1" showInputMessage="1" showErrorMessage="1" errorTitle="Input Error" error="Please enter a numeric value between 0 and 99999999999999999" sqref="I17">
      <formula1>0</formula1>
      <formula2>99999999999999900</formula2>
    </dataValidation>
    <dataValidation type="decimal" allowBlank="1" showInputMessage="1" showErrorMessage="1" errorTitle="Input Error" error="Please enter a numeric value between 0 and 99999999999999999" sqref="J17">
      <formula1>0</formula1>
      <formula2>99999999999999900</formula2>
    </dataValidation>
    <dataValidation type="decimal" allowBlank="1" showInputMessage="1" showErrorMessage="1" errorTitle="Input Error" error="Please enter a numeric value between 0 and 99999999999999999" sqref="K17">
      <formula1>0</formula1>
      <formula2>99999999999999900</formula2>
    </dataValidation>
    <dataValidation type="decimal" allowBlank="1" showInputMessage="1" showErrorMessage="1" errorTitle="Input Error" error="Please enter a numeric value between 0 and 99999999999999999" sqref="L17">
      <formula1>0</formula1>
      <formula2>99999999999999900</formula2>
    </dataValidation>
    <dataValidation type="decimal" allowBlank="1" showInputMessage="1" showErrorMessage="1" errorTitle="Input Error" error="Please enter a numeric value between 0 and 99999999999999999" sqref="M17">
      <formula1>0</formula1>
      <formula2>99999999999999900</formula2>
    </dataValidation>
    <dataValidation type="decimal" allowBlank="1" showInputMessage="1" showErrorMessage="1" errorTitle="Input Error" error="Please enter a numeric value between 0 and 99999999999999999" sqref="N17">
      <formula1>0</formula1>
      <formula2>99999999999999900</formula2>
    </dataValidation>
    <dataValidation type="decimal" allowBlank="1" showInputMessage="1" showErrorMessage="1" errorTitle="Input Error" error="Please enter a numeric value between 0 and 99999999999999999" sqref="O17">
      <formula1>0</formula1>
      <formula2>99999999999999900</formula2>
    </dataValidation>
    <dataValidation type="decimal" allowBlank="1" showInputMessage="1" showErrorMessage="1" errorTitle="Input Error" error="Please enter a numeric value between 0 and 99999999999999999" sqref="P17">
      <formula1>0</formula1>
      <formula2>99999999999999900</formula2>
    </dataValidation>
    <dataValidation type="decimal" allowBlank="1" showInputMessage="1" showErrorMessage="1" errorTitle="Input Error" error="Please enter a numeric value between 0 and 99999999999999999" sqref="Q17">
      <formula1>0</formula1>
      <formula2>99999999999999900</formula2>
    </dataValidation>
    <dataValidation type="decimal" allowBlank="1" showInputMessage="1" showErrorMessage="1" errorTitle="Input Error" error="Please enter a numeric value between 0 and 99999999999999999" sqref="R17">
      <formula1>0</formula1>
      <formula2>99999999999999900</formula2>
    </dataValidation>
    <dataValidation type="decimal" allowBlank="1" showInputMessage="1" showErrorMessage="1" errorTitle="Input Error" error="Please enter a numeric value between 0 and 99999999999999999" sqref="S17">
      <formula1>0</formula1>
      <formula2>99999999999999900</formula2>
    </dataValidation>
    <dataValidation type="decimal" allowBlank="1" showInputMessage="1" showErrorMessage="1" errorTitle="Input Error" error="Please enter a numeric value between 0 and 99999999999999999" sqref="E18">
      <formula1>0</formula1>
      <formula2>99999999999999900</formula2>
    </dataValidation>
    <dataValidation type="decimal" allowBlank="1" showInputMessage="1" showErrorMessage="1" errorTitle="Input Error" error="Please enter a numeric value between 0 and 99999999999999999" sqref="F18">
      <formula1>0</formula1>
      <formula2>99999999999999900</formula2>
    </dataValidation>
    <dataValidation type="decimal" allowBlank="1" showInputMessage="1" showErrorMessage="1" errorTitle="Input Error" error="Please enter a numeric value between 0 and 99999999999999999" sqref="G18">
      <formula1>0</formula1>
      <formula2>99999999999999900</formula2>
    </dataValidation>
    <dataValidation type="decimal" allowBlank="1" showInputMessage="1" showErrorMessage="1" errorTitle="Input Error" error="Please enter a numeric value between 0 and 99999999999999999" sqref="H18">
      <formula1>0</formula1>
      <formula2>99999999999999900</formula2>
    </dataValidation>
    <dataValidation type="decimal" allowBlank="1" showInputMessage="1" showErrorMessage="1" errorTitle="Input Error" error="Please enter a numeric value between 0 and 99999999999999999" sqref="I18">
      <formula1>0</formula1>
      <formula2>99999999999999900</formula2>
    </dataValidation>
    <dataValidation type="decimal" allowBlank="1" showInputMessage="1" showErrorMessage="1" errorTitle="Input Error" error="Please enter a numeric value between 0 and 99999999999999999" sqref="J18">
      <formula1>0</formula1>
      <formula2>99999999999999900</formula2>
    </dataValidation>
    <dataValidation type="decimal" allowBlank="1" showInputMessage="1" showErrorMessage="1" errorTitle="Input Error" error="Please enter a numeric value between 0 and 99999999999999999" sqref="K18">
      <formula1>0</formula1>
      <formula2>99999999999999900</formula2>
    </dataValidation>
    <dataValidation type="decimal" allowBlank="1" showInputMessage="1" showErrorMessage="1" errorTitle="Input Error" error="Please enter a numeric value between 0 and 99999999999999999" sqref="L18">
      <formula1>0</formula1>
      <formula2>99999999999999900</formula2>
    </dataValidation>
    <dataValidation type="decimal" allowBlank="1" showInputMessage="1" showErrorMessage="1" errorTitle="Input Error" error="Please enter a numeric value between 0 and 99999999999999999" sqref="M18">
      <formula1>0</formula1>
      <formula2>99999999999999900</formula2>
    </dataValidation>
    <dataValidation type="decimal" allowBlank="1" showInputMessage="1" showErrorMessage="1" errorTitle="Input Error" error="Please enter a numeric value between 0 and 99999999999999999" sqref="N18">
      <formula1>0</formula1>
      <formula2>99999999999999900</formula2>
    </dataValidation>
    <dataValidation type="decimal" allowBlank="1" showInputMessage="1" showErrorMessage="1" errorTitle="Input Error" error="Please enter a numeric value between 0 and 99999999999999999" sqref="O18">
      <formula1>0</formula1>
      <formula2>99999999999999900</formula2>
    </dataValidation>
    <dataValidation type="decimal" allowBlank="1" showInputMessage="1" showErrorMessage="1" errorTitle="Input Error" error="Please enter a numeric value between 0 and 99999999999999999" sqref="P18">
      <formula1>0</formula1>
      <formula2>99999999999999900</formula2>
    </dataValidation>
    <dataValidation type="decimal" allowBlank="1" showInputMessage="1" showErrorMessage="1" errorTitle="Input Error" error="Please enter a numeric value between 0 and 99999999999999999" sqref="Q18">
      <formula1>0</formula1>
      <formula2>99999999999999900</formula2>
    </dataValidation>
    <dataValidation type="decimal" allowBlank="1" showInputMessage="1" showErrorMessage="1" errorTitle="Input Error" error="Please enter a numeric value between 0 and 99999999999999999" sqref="R18">
      <formula1>0</formula1>
      <formula2>99999999999999900</formula2>
    </dataValidation>
    <dataValidation type="decimal" allowBlank="1" showInputMessage="1" showErrorMessage="1" errorTitle="Input Error" error="Please enter a numeric value between 0 and 99999999999999999" sqref="S18">
      <formula1>0</formula1>
      <formula2>99999999999999900</formula2>
    </dataValidation>
    <dataValidation type="decimal" allowBlank="1" showInputMessage="1" showErrorMessage="1" errorTitle="Input Error" error="Please enter a numeric value between 0 and 99999999999999999" sqref="T18">
      <formula1>0</formula1>
      <formula2>99999999999999900</formula2>
    </dataValidation>
    <dataValidation type="decimal" allowBlank="1" showInputMessage="1" showErrorMessage="1" errorTitle="Input Error" error="Please enter a numeric value between 0 and 99999999999999999" sqref="E20">
      <formula1>0</formula1>
      <formula2>99999999999999900</formula2>
    </dataValidation>
    <dataValidation type="decimal" allowBlank="1" showInputMessage="1" showErrorMessage="1" errorTitle="Input Error" error="Please enter a numeric value between 0 and 99999999999999999" sqref="F20">
      <formula1>0</formula1>
      <formula2>99999999999999900</formula2>
    </dataValidation>
    <dataValidation type="decimal" allowBlank="1" showInputMessage="1" showErrorMessage="1" errorTitle="Input Error" error="Please enter a numeric value between 0 and 99999999999999999" sqref="G20">
      <formula1>0</formula1>
      <formula2>99999999999999900</formula2>
    </dataValidation>
    <dataValidation type="decimal" allowBlank="1" showInputMessage="1" showErrorMessage="1" errorTitle="Input Error" error="Please enter a numeric value between 0 and 99999999999999999" sqref="H20">
      <formula1>0</formula1>
      <formula2>99999999999999900</formula2>
    </dataValidation>
    <dataValidation type="decimal" allowBlank="1" showInputMessage="1" showErrorMessage="1" errorTitle="Input Error" error="Please enter a numeric value between 0 and 99999999999999999" sqref="I20">
      <formula1>0</formula1>
      <formula2>99999999999999900</formula2>
    </dataValidation>
    <dataValidation type="decimal" allowBlank="1" showInputMessage="1" showErrorMessage="1" errorTitle="Input Error" error="Please enter a numeric value between 0 and 99999999999999999" sqref="J20">
      <formula1>0</formula1>
      <formula2>99999999999999900</formula2>
    </dataValidation>
    <dataValidation type="decimal" allowBlank="1" showInputMessage="1" showErrorMessage="1" errorTitle="Input Error" error="Please enter a numeric value between 0 and 99999999999999999" sqref="K20">
      <formula1>0</formula1>
      <formula2>99999999999999900</formula2>
    </dataValidation>
    <dataValidation type="decimal" allowBlank="1" showInputMessage="1" showErrorMessage="1" errorTitle="Input Error" error="Please enter a numeric value between 0 and 99999999999999999" sqref="L20">
      <formula1>0</formula1>
      <formula2>99999999999999900</formula2>
    </dataValidation>
    <dataValidation type="decimal" allowBlank="1" showInputMessage="1" showErrorMessage="1" errorTitle="Input Error" error="Please enter a numeric value between 0 and 99999999999999999" sqref="M20">
      <formula1>0</formula1>
      <formula2>99999999999999900</formula2>
    </dataValidation>
    <dataValidation type="decimal" allowBlank="1" showInputMessage="1" showErrorMessage="1" errorTitle="Input Error" error="Please enter a numeric value between 0 and 99999999999999999" sqref="N20">
      <formula1>0</formula1>
      <formula2>99999999999999900</formula2>
    </dataValidation>
    <dataValidation type="decimal" allowBlank="1" showInputMessage="1" showErrorMessage="1" errorTitle="Input Error" error="Please enter a numeric value between 0 and 99999999999999999" sqref="O20">
      <formula1>0</formula1>
      <formula2>99999999999999900</formula2>
    </dataValidation>
    <dataValidation type="decimal" allowBlank="1" showInputMessage="1" showErrorMessage="1" errorTitle="Input Error" error="Please enter a numeric value between 0 and 99999999999999999" sqref="P20">
      <formula1>0</formula1>
      <formula2>99999999999999900</formula2>
    </dataValidation>
    <dataValidation type="decimal" allowBlank="1" showInputMessage="1" showErrorMessage="1" errorTitle="Input Error" error="Please enter a numeric value between 0 and 99999999999999999" sqref="Q20">
      <formula1>0</formula1>
      <formula2>99999999999999900</formula2>
    </dataValidation>
    <dataValidation type="decimal" allowBlank="1" showInputMessage="1" showErrorMessage="1" errorTitle="Input Error" error="Please enter a numeric value between 0 and 99999999999999999" sqref="R20">
      <formula1>0</formula1>
      <formula2>99999999999999900</formula2>
    </dataValidation>
    <dataValidation type="decimal" allowBlank="1" showInputMessage="1" showErrorMessage="1" errorTitle="Input Error" error="Please enter a numeric value between 0 and 99999999999999999" sqref="S20">
      <formula1>0</formula1>
      <formula2>99999999999999900</formula2>
    </dataValidation>
    <dataValidation type="decimal" allowBlank="1" showInputMessage="1" showErrorMessage="1" errorTitle="Input Error" error="Please enter a numeric value between 0 and 99999999999999999" sqref="T20:T24">
      <formula1>0</formula1>
      <formula2>99999999999999900</formula2>
    </dataValidation>
    <dataValidation type="decimal" allowBlank="1" showInputMessage="1" showErrorMessage="1" errorTitle="Input Error" error="Please enter a numeric value between 0 and 99999999999999999" sqref="E21">
      <formula1>0</formula1>
      <formula2>99999999999999900</formula2>
    </dataValidation>
    <dataValidation type="decimal" allowBlank="1" showInputMessage="1" showErrorMessage="1" errorTitle="Input Error" error="Please enter a numeric value between 0 and 99999999999999999" sqref="F21">
      <formula1>0</formula1>
      <formula2>99999999999999900</formula2>
    </dataValidation>
    <dataValidation type="decimal" allowBlank="1" showInputMessage="1" showErrorMessage="1" errorTitle="Input Error" error="Please enter a numeric value between 0 and 99999999999999999" sqref="G21">
      <formula1>0</formula1>
      <formula2>99999999999999900</formula2>
    </dataValidation>
    <dataValidation type="decimal" allowBlank="1" showInputMessage="1" showErrorMessage="1" errorTitle="Input Error" error="Please enter a numeric value between 0 and 99999999999999999" sqref="H21">
      <formula1>0</formula1>
      <formula2>99999999999999900</formula2>
    </dataValidation>
    <dataValidation type="decimal" allowBlank="1" showInputMessage="1" showErrorMessage="1" errorTitle="Input Error" error="Please enter a numeric value between 0 and 99999999999999999" sqref="I21">
      <formula1>0</formula1>
      <formula2>99999999999999900</formula2>
    </dataValidation>
    <dataValidation type="decimal" allowBlank="1" showInputMessage="1" showErrorMessage="1" errorTitle="Input Error" error="Please enter a numeric value between 0 and 99999999999999999" sqref="J21">
      <formula1>0</formula1>
      <formula2>99999999999999900</formula2>
    </dataValidation>
    <dataValidation type="decimal" allowBlank="1" showInputMessage="1" showErrorMessage="1" errorTitle="Input Error" error="Please enter a numeric value between 0 and 99999999999999999" sqref="K21">
      <formula1>0</formula1>
      <formula2>99999999999999900</formula2>
    </dataValidation>
    <dataValidation type="decimal" allowBlank="1" showInputMessage="1" showErrorMessage="1" errorTitle="Input Error" error="Please enter a numeric value between 0 and 99999999999999999" sqref="L21">
      <formula1>0</formula1>
      <formula2>99999999999999900</formula2>
    </dataValidation>
    <dataValidation type="decimal" allowBlank="1" showInputMessage="1" showErrorMessage="1" errorTitle="Input Error" error="Please enter a numeric value between 0 and 99999999999999999" sqref="M21">
      <formula1>0</formula1>
      <formula2>99999999999999900</formula2>
    </dataValidation>
    <dataValidation type="decimal" allowBlank="1" showInputMessage="1" showErrorMessage="1" errorTitle="Input Error" error="Please enter a numeric value between 0 and 99999999999999999" sqref="N21">
      <formula1>0</formula1>
      <formula2>99999999999999900</formula2>
    </dataValidation>
    <dataValidation type="decimal" allowBlank="1" showInputMessage="1" showErrorMessage="1" errorTitle="Input Error" error="Please enter a numeric value between 0 and 99999999999999999" sqref="O21">
      <formula1>0</formula1>
      <formula2>99999999999999900</formula2>
    </dataValidation>
    <dataValidation type="decimal" allowBlank="1" showInputMessage="1" showErrorMessage="1" errorTitle="Input Error" error="Please enter a numeric value between 0 and 99999999999999999" sqref="P21">
      <formula1>0</formula1>
      <formula2>99999999999999900</formula2>
    </dataValidation>
    <dataValidation type="decimal" allowBlank="1" showInputMessage="1" showErrorMessage="1" errorTitle="Input Error" error="Please enter a numeric value between 0 and 99999999999999999" sqref="Q21">
      <formula1>0</formula1>
      <formula2>99999999999999900</formula2>
    </dataValidation>
    <dataValidation type="decimal" allowBlank="1" showInputMessage="1" showErrorMessage="1" errorTitle="Input Error" error="Please enter a numeric value between 0 and 99999999999999999" sqref="R21">
      <formula1>0</formula1>
      <formula2>99999999999999900</formula2>
    </dataValidation>
    <dataValidation type="decimal" allowBlank="1" showInputMessage="1" showErrorMessage="1" errorTitle="Input Error" error="Please enter a numeric value between 0 and 99999999999999999" sqref="S21">
      <formula1>0</formula1>
      <formula2>99999999999999900</formula2>
    </dataValidation>
    <dataValidation type="decimal" allowBlank="1" showInputMessage="1" showErrorMessage="1" errorTitle="Input Error" error="Please enter a numeric value between 0 and 99999999999999999" sqref="E22">
      <formula1>0</formula1>
      <formula2>99999999999999900</formula2>
    </dataValidation>
    <dataValidation type="decimal" allowBlank="1" showInputMessage="1" showErrorMessage="1" errorTitle="Input Error" error="Please enter a numeric value between 0 and 99999999999999999" sqref="F22">
      <formula1>0</formula1>
      <formula2>99999999999999900</formula2>
    </dataValidation>
    <dataValidation type="decimal" allowBlank="1" showInputMessage="1" showErrorMessage="1" errorTitle="Input Error" error="Please enter a numeric value between 0 and 99999999999999999" sqref="G22">
      <formula1>0</formula1>
      <formula2>99999999999999900</formula2>
    </dataValidation>
    <dataValidation type="decimal" allowBlank="1" showInputMessage="1" showErrorMessage="1" errorTitle="Input Error" error="Please enter a numeric value between 0 and 99999999999999999" sqref="H22">
      <formula1>0</formula1>
      <formula2>99999999999999900</formula2>
    </dataValidation>
    <dataValidation type="decimal" allowBlank="1" showInputMessage="1" showErrorMessage="1" errorTitle="Input Error" error="Please enter a numeric value between 0 and 99999999999999999" sqref="I22">
      <formula1>0</formula1>
      <formula2>99999999999999900</formula2>
    </dataValidation>
    <dataValidation type="decimal" allowBlank="1" showInputMessage="1" showErrorMessage="1" errorTitle="Input Error" error="Please enter a numeric value between 0 and 99999999999999999" sqref="J22">
      <formula1>0</formula1>
      <formula2>99999999999999900</formula2>
    </dataValidation>
    <dataValidation type="decimal" allowBlank="1" showInputMessage="1" showErrorMessage="1" errorTitle="Input Error" error="Please enter a numeric value between 0 and 99999999999999999" sqref="K22">
      <formula1>0</formula1>
      <formula2>99999999999999900</formula2>
    </dataValidation>
    <dataValidation type="decimal" allowBlank="1" showInputMessage="1" showErrorMessage="1" errorTitle="Input Error" error="Please enter a numeric value between 0 and 99999999999999999" sqref="L22">
      <formula1>0</formula1>
      <formula2>99999999999999900</formula2>
    </dataValidation>
    <dataValidation type="decimal" allowBlank="1" showInputMessage="1" showErrorMessage="1" errorTitle="Input Error" error="Please enter a numeric value between 0 and 99999999999999999" sqref="M22">
      <formula1>0</formula1>
      <formula2>99999999999999900</formula2>
    </dataValidation>
    <dataValidation type="decimal" allowBlank="1" showInputMessage="1" showErrorMessage="1" errorTitle="Input Error" error="Please enter a numeric value between 0 and 99999999999999999" sqref="N22">
      <formula1>0</formula1>
      <formula2>99999999999999900</formula2>
    </dataValidation>
    <dataValidation type="decimal" allowBlank="1" showInputMessage="1" showErrorMessage="1" errorTitle="Input Error" error="Please enter a numeric value between 0 and 99999999999999999" sqref="O22">
      <formula1>0</formula1>
      <formula2>99999999999999900</formula2>
    </dataValidation>
    <dataValidation type="decimal" allowBlank="1" showInputMessage="1" showErrorMessage="1" errorTitle="Input Error" error="Please enter a numeric value between 0 and 99999999999999999" sqref="P22">
      <formula1>0</formula1>
      <formula2>99999999999999900</formula2>
    </dataValidation>
    <dataValidation type="decimal" allowBlank="1" showInputMessage="1" showErrorMessage="1" errorTitle="Input Error" error="Please enter a numeric value between 0 and 99999999999999999" sqref="Q22">
      <formula1>0</formula1>
      <formula2>99999999999999900</formula2>
    </dataValidation>
    <dataValidation type="decimal" allowBlank="1" showInputMessage="1" showErrorMessage="1" errorTitle="Input Error" error="Please enter a numeric value between 0 and 99999999999999999" sqref="R22">
      <formula1>0</formula1>
      <formula2>99999999999999900</formula2>
    </dataValidation>
    <dataValidation type="decimal" allowBlank="1" showInputMessage="1" showErrorMessage="1" errorTitle="Input Error" error="Please enter a numeric value between 0 and 99999999999999999" sqref="S22">
      <formula1>0</formula1>
      <formula2>99999999999999900</formula2>
    </dataValidation>
    <dataValidation type="decimal" allowBlank="1" showInputMessage="1" showErrorMessage="1" errorTitle="Input Error" error="Please enter a numeric value between 0 and 99999999999999999" sqref="E23">
      <formula1>0</formula1>
      <formula2>99999999999999900</formula2>
    </dataValidation>
    <dataValidation type="decimal" allowBlank="1" showInputMessage="1" showErrorMessage="1" errorTitle="Input Error" error="Please enter a numeric value between 0 and 99999999999999999" sqref="F23">
      <formula1>0</formula1>
      <formula2>99999999999999900</formula2>
    </dataValidation>
    <dataValidation type="decimal" allowBlank="1" showInputMessage="1" showErrorMessage="1" errorTitle="Input Error" error="Please enter a numeric value between 0 and 99999999999999999" sqref="G23">
      <formula1>0</formula1>
      <formula2>99999999999999900</formula2>
    </dataValidation>
    <dataValidation type="decimal" allowBlank="1" showInputMessage="1" showErrorMessage="1" errorTitle="Input Error" error="Please enter a numeric value between 0 and 99999999999999999" sqref="H23">
      <formula1>0</formula1>
      <formula2>99999999999999900</formula2>
    </dataValidation>
    <dataValidation type="decimal" allowBlank="1" showInputMessage="1" showErrorMessage="1" errorTitle="Input Error" error="Please enter a numeric value between 0 and 99999999999999999" sqref="I23">
      <formula1>0</formula1>
      <formula2>99999999999999900</formula2>
    </dataValidation>
    <dataValidation type="decimal" allowBlank="1" showInputMessage="1" showErrorMessage="1" errorTitle="Input Error" error="Please enter a numeric value between 0 and 99999999999999999" sqref="J23">
      <formula1>0</formula1>
      <formula2>99999999999999900</formula2>
    </dataValidation>
    <dataValidation type="decimal" allowBlank="1" showInputMessage="1" showErrorMessage="1" errorTitle="Input Error" error="Please enter a numeric value between 0 and 99999999999999999" sqref="K23">
      <formula1>0</formula1>
      <formula2>99999999999999900</formula2>
    </dataValidation>
    <dataValidation type="decimal" allowBlank="1" showInputMessage="1" showErrorMessage="1" errorTitle="Input Error" error="Please enter a numeric value between 0 and 99999999999999999" sqref="L23">
      <formula1>0</formula1>
      <formula2>99999999999999900</formula2>
    </dataValidation>
    <dataValidation type="decimal" allowBlank="1" showInputMessage="1" showErrorMessage="1" errorTitle="Input Error" error="Please enter a numeric value between 0 and 99999999999999999" sqref="M23">
      <formula1>0</formula1>
      <formula2>99999999999999900</formula2>
    </dataValidation>
    <dataValidation type="decimal" allowBlank="1" showInputMessage="1" showErrorMessage="1" errorTitle="Input Error" error="Please enter a numeric value between 0 and 99999999999999999" sqref="N23">
      <formula1>0</formula1>
      <formula2>99999999999999900</formula2>
    </dataValidation>
    <dataValidation type="decimal" allowBlank="1" showInputMessage="1" showErrorMessage="1" errorTitle="Input Error" error="Please enter a numeric value between 0 and 99999999999999999" sqref="O23">
      <formula1>0</formula1>
      <formula2>99999999999999900</formula2>
    </dataValidation>
    <dataValidation type="decimal" allowBlank="1" showInputMessage="1" showErrorMessage="1" errorTitle="Input Error" error="Please enter a numeric value between 0 and 99999999999999999" sqref="P23">
      <formula1>0</formula1>
      <formula2>99999999999999900</formula2>
    </dataValidation>
    <dataValidation type="decimal" allowBlank="1" showInputMessage="1" showErrorMessage="1" errorTitle="Input Error" error="Please enter a numeric value between 0 and 99999999999999999" sqref="Q23">
      <formula1>0</formula1>
      <formula2>99999999999999900</formula2>
    </dataValidation>
    <dataValidation type="decimal" allowBlank="1" showInputMessage="1" showErrorMessage="1" errorTitle="Input Error" error="Please enter a numeric value between 0 and 99999999999999999" sqref="R23">
      <formula1>0</formula1>
      <formula2>99999999999999900</formula2>
    </dataValidation>
    <dataValidation type="decimal" allowBlank="1" showInputMessage="1" showErrorMessage="1" errorTitle="Input Error" error="Please enter a numeric value between 0 and 99999999999999999" sqref="S23">
      <formula1>0</formula1>
      <formula2>99999999999999900</formula2>
    </dataValidation>
    <dataValidation type="decimal" allowBlank="1" showInputMessage="1" showErrorMessage="1" errorTitle="Input Error" error="Please enter a numeric value between 0 and 99999999999999999" sqref="E24">
      <formula1>0</formula1>
      <formula2>99999999999999900</formula2>
    </dataValidation>
    <dataValidation type="decimal" allowBlank="1" showInputMessage="1" showErrorMessage="1" errorTitle="Input Error" error="Please enter a numeric value between 0 and 99999999999999999" sqref="F24">
      <formula1>0</formula1>
      <formula2>99999999999999900</formula2>
    </dataValidation>
    <dataValidation type="decimal" allowBlank="1" showInputMessage="1" showErrorMessage="1" errorTitle="Input Error" error="Please enter a numeric value between 0 and 99999999999999999" sqref="G24">
      <formula1>0</formula1>
      <formula2>99999999999999900</formula2>
    </dataValidation>
    <dataValidation type="decimal" allowBlank="1" showInputMessage="1" showErrorMessage="1" errorTitle="Input Error" error="Please enter a numeric value between 0 and 99999999999999999" sqref="H24">
      <formula1>0</formula1>
      <formula2>99999999999999900</formula2>
    </dataValidation>
    <dataValidation type="decimal" allowBlank="1" showInputMessage="1" showErrorMessage="1" errorTitle="Input Error" error="Please enter a numeric value between 0 and 99999999999999999" sqref="I24">
      <formula1>0</formula1>
      <formula2>99999999999999900</formula2>
    </dataValidation>
    <dataValidation type="decimal" allowBlank="1" showInputMessage="1" showErrorMessage="1" errorTitle="Input Error" error="Please enter a numeric value between 0 and 99999999999999999" sqref="J24">
      <formula1>0</formula1>
      <formula2>99999999999999900</formula2>
    </dataValidation>
    <dataValidation type="decimal" allowBlank="1" showInputMessage="1" showErrorMessage="1" errorTitle="Input Error" error="Please enter a numeric value between 0 and 99999999999999999" sqref="K24">
      <formula1>0</formula1>
      <formula2>99999999999999900</formula2>
    </dataValidation>
    <dataValidation type="decimal" allowBlank="1" showInputMessage="1" showErrorMessage="1" errorTitle="Input Error" error="Please enter a numeric value between 0 and 99999999999999999" sqref="L24">
      <formula1>0</formula1>
      <formula2>99999999999999900</formula2>
    </dataValidation>
    <dataValidation type="decimal" allowBlank="1" showInputMessage="1" showErrorMessage="1" errorTitle="Input Error" error="Please enter a numeric value between 0 and 99999999999999999" sqref="M24">
      <formula1>0</formula1>
      <formula2>99999999999999900</formula2>
    </dataValidation>
    <dataValidation type="decimal" allowBlank="1" showInputMessage="1" showErrorMessage="1" errorTitle="Input Error" error="Please enter a numeric value between 0 and 99999999999999999" sqref="N24">
      <formula1>0</formula1>
      <formula2>99999999999999900</formula2>
    </dataValidation>
    <dataValidation type="decimal" allowBlank="1" showInputMessage="1" showErrorMessage="1" errorTitle="Input Error" error="Please enter a numeric value between 0 and 99999999999999999" sqref="O24">
      <formula1>0</formula1>
      <formula2>99999999999999900</formula2>
    </dataValidation>
    <dataValidation type="decimal" allowBlank="1" showInputMessage="1" showErrorMessage="1" errorTitle="Input Error" error="Please enter a numeric value between 0 and 99999999999999999" sqref="P24">
      <formula1>0</formula1>
      <formula2>99999999999999900</formula2>
    </dataValidation>
    <dataValidation type="decimal" allowBlank="1" showInputMessage="1" showErrorMessage="1" errorTitle="Input Error" error="Please enter a numeric value between 0 and 99999999999999999" sqref="Q24">
      <formula1>0</formula1>
      <formula2>99999999999999900</formula2>
    </dataValidation>
    <dataValidation type="decimal" allowBlank="1" showInputMessage="1" showErrorMessage="1" errorTitle="Input Error" error="Please enter a numeric value between 0 and 99999999999999999" sqref="R24">
      <formula1>0</formula1>
      <formula2>99999999999999900</formula2>
    </dataValidation>
    <dataValidation type="decimal" allowBlank="1" showInputMessage="1" showErrorMessage="1" errorTitle="Input Error" error="Please enter a numeric value between 0 and 99999999999999999" sqref="S24">
      <formula1>0</formula1>
      <formula2>99999999999999900</formula2>
    </dataValidation>
    <dataValidation type="decimal" allowBlank="1" showInputMessage="1" showErrorMessage="1" errorTitle="Input Error" error="Please enter a numeric value between 0 and 99999999999999999" sqref="E25">
      <formula1>0</formula1>
      <formula2>99999999999999900</formula2>
    </dataValidation>
    <dataValidation type="decimal" allowBlank="1" showInputMessage="1" showErrorMessage="1" errorTitle="Input Error" error="Please enter a numeric value between 0 and 99999999999999999" sqref="F25">
      <formula1>0</formula1>
      <formula2>99999999999999900</formula2>
    </dataValidation>
    <dataValidation type="decimal" allowBlank="1" showInputMessage="1" showErrorMessage="1" errorTitle="Input Error" error="Please enter a numeric value between 0 and 99999999999999999" sqref="G25">
      <formula1>0</formula1>
      <formula2>99999999999999900</formula2>
    </dataValidation>
    <dataValidation type="decimal" allowBlank="1" showInputMessage="1" showErrorMessage="1" errorTitle="Input Error" error="Please enter a numeric value between 0 and 99999999999999999" sqref="H25">
      <formula1>0</formula1>
      <formula2>99999999999999900</formula2>
    </dataValidation>
    <dataValidation type="decimal" allowBlank="1" showInputMessage="1" showErrorMessage="1" errorTitle="Input Error" error="Please enter a numeric value between 0 and 99999999999999999" sqref="I25">
      <formula1>0</formula1>
      <formula2>99999999999999900</formula2>
    </dataValidation>
    <dataValidation type="decimal" allowBlank="1" showInputMessage="1" showErrorMessage="1" errorTitle="Input Error" error="Please enter a numeric value between 0 and 99999999999999999" sqref="J25">
      <formula1>0</formula1>
      <formula2>99999999999999900</formula2>
    </dataValidation>
    <dataValidation type="decimal" allowBlank="1" showInputMessage="1" showErrorMessage="1" errorTitle="Input Error" error="Please enter a numeric value between 0 and 99999999999999999" sqref="K25">
      <formula1>0</formula1>
      <formula2>99999999999999900</formula2>
    </dataValidation>
    <dataValidation type="decimal" allowBlank="1" showInputMessage="1" showErrorMessage="1" errorTitle="Input Error" error="Please enter a numeric value between 0 and 99999999999999999" sqref="L25">
      <formula1>0</formula1>
      <formula2>99999999999999900</formula2>
    </dataValidation>
    <dataValidation type="decimal" allowBlank="1" showInputMessage="1" showErrorMessage="1" errorTitle="Input Error" error="Please enter a numeric value between 0 and 99999999999999999" sqref="M25">
      <formula1>0</formula1>
      <formula2>99999999999999900</formula2>
    </dataValidation>
    <dataValidation type="decimal" allowBlank="1" showInputMessage="1" showErrorMessage="1" errorTitle="Input Error" error="Please enter a numeric value between 0 and 99999999999999999" sqref="N25">
      <formula1>0</formula1>
      <formula2>99999999999999900</formula2>
    </dataValidation>
    <dataValidation type="decimal" allowBlank="1" showInputMessage="1" showErrorMessage="1" errorTitle="Input Error" error="Please enter a numeric value between 0 and 99999999999999999" sqref="O25">
      <formula1>0</formula1>
      <formula2>99999999999999900</formula2>
    </dataValidation>
    <dataValidation type="decimal" allowBlank="1" showInputMessage="1" showErrorMessage="1" errorTitle="Input Error" error="Please enter a numeric value between 0 and 99999999999999999" sqref="P25">
      <formula1>0</formula1>
      <formula2>99999999999999900</formula2>
    </dataValidation>
    <dataValidation type="decimal" allowBlank="1" showInputMessage="1" showErrorMessage="1" errorTitle="Input Error" error="Please enter a numeric value between 0 and 99999999999999999" sqref="Q25">
      <formula1>0</formula1>
      <formula2>99999999999999900</formula2>
    </dataValidation>
    <dataValidation type="decimal" allowBlank="1" showInputMessage="1" showErrorMessage="1" errorTitle="Input Error" error="Please enter a numeric value between 0 and 99999999999999999" sqref="R25">
      <formula1>0</formula1>
      <formula2>99999999999999900</formula2>
    </dataValidation>
    <dataValidation type="decimal" allowBlank="1" showInputMessage="1" showErrorMessage="1" errorTitle="Input Error" error="Please enter a numeric value between 0 and 99999999999999999" sqref="S25">
      <formula1>0</formula1>
      <formula2>99999999999999900</formula2>
    </dataValidation>
    <dataValidation type="decimal" allowBlank="1" showInputMessage="1" showErrorMessage="1" errorTitle="Input Error" error="Please enter a numeric value between 0 and 99999999999999999" sqref="T25">
      <formula1>0</formula1>
      <formula2>99999999999999900</formula2>
    </dataValidation>
    <dataValidation type="decimal" allowBlank="1" showInputMessage="1" showErrorMessage="1" errorTitle="Input Error" error="Please enter a numeric value between 0 and 99999999999999999" sqref="E27">
      <formula1>0</formula1>
      <formula2>99999999999999900</formula2>
    </dataValidation>
    <dataValidation type="decimal" allowBlank="1" showInputMessage="1" showErrorMessage="1" errorTitle="Input Error" error="Please enter a numeric value between 0 and 99999999999999999" sqref="F27">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E28">
      <formula1>0</formula1>
      <formula2>99999999999999900</formula2>
    </dataValidation>
    <dataValidation type="decimal" allowBlank="1" showInputMessage="1" showErrorMessage="1" errorTitle="Input Error" error="Please enter a numeric value between 0 and 99999999999999999" sqref="F28">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E29">
      <formula1>0</formula1>
      <formula2>99999999999999900</formula2>
    </dataValidation>
    <dataValidation type="decimal" allowBlank="1" showInputMessage="1" showErrorMessage="1" errorTitle="Input Error" error="Please enter a numeric value between 0 and 99999999999999999" sqref="F29">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E30">
      <formula1>0</formula1>
      <formula2>99999999999999900</formula2>
    </dataValidation>
    <dataValidation type="decimal" allowBlank="1" showInputMessage="1" showErrorMessage="1" errorTitle="Input Error" error="Please enter a numeric value between 0 and 99999999999999999" sqref="F30">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E31">
      <formula1>0</formula1>
      <formula2>99999999999999900</formula2>
    </dataValidation>
    <dataValidation type="decimal" allowBlank="1" showInputMessage="1" showErrorMessage="1" errorTitle="Input Error" error="Please enter a numeric value between 0 and 99999999999999999" sqref="F31">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E32">
      <formula1>0</formula1>
      <formula2>99999999999999900</formula2>
    </dataValidation>
    <dataValidation type="decimal" allowBlank="1" showInputMessage="1" showErrorMessage="1" errorTitle="Input Error" error="Please enter a numeric value between 0 and 99999999999999999" sqref="F32">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E45">
      <formula1>0</formula1>
      <formula2>99999999999999900</formula2>
    </dataValidation>
    <dataValidation type="decimal" allowBlank="1" showInputMessage="1" showErrorMessage="1" errorTitle="Input Error" error="Please enter a numeric value between 0 and 99999999999999999" sqref="F45">
      <formula1>0</formula1>
      <formula2>99999999999999900</formula2>
    </dataValidation>
    <dataValidation type="decimal" allowBlank="1" showInputMessage="1" showErrorMessage="1" errorTitle="Input Error" error="Please enter a numeric value between 0 and 99999999999999999" sqref="G45">
      <formula1>0</formula1>
      <formula2>99999999999999900</formula2>
    </dataValidation>
    <dataValidation type="decimal" allowBlank="1" showInputMessage="1" showErrorMessage="1" errorTitle="Input Error" error="Please enter a numeric value between 0 and 99999999999999999" sqref="E46">
      <formula1>0</formula1>
      <formula2>99999999999999900</formula2>
    </dataValidation>
    <dataValidation type="decimal" allowBlank="1" showInputMessage="1" showErrorMessage="1" errorTitle="Input Error" error="Please enter a numeric value between 0 and 99999999999999999" sqref="F46">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E47">
      <formula1>0</formula1>
      <formula2>99999999999999900</formula2>
    </dataValidation>
    <dataValidation type="decimal" allowBlank="1" showInputMessage="1" showErrorMessage="1" errorTitle="Input Error" error="Please enter a numeric value between 0 and 99999999999999999" sqref="F47">
      <formula1>0</formula1>
      <formula2>99999999999999900</formula2>
    </dataValidation>
    <dataValidation type="decimal" allowBlank="1" showInputMessage="1" showErrorMessage="1" errorTitle="Input Error" error="Please enter a numeric value between 0 and 99999999999999999" sqref="G47">
      <formula1>0</formula1>
      <formula2>99999999999999900</formula2>
    </dataValidation>
    <dataValidation type="decimal" allowBlank="1" showInputMessage="1" showErrorMessage="1" errorTitle="Input Error" error="Please enter a numeric value between 0 and 99999999999999999" sqref="E48">
      <formula1>0</formula1>
      <formula2>99999999999999900</formula2>
    </dataValidation>
    <dataValidation type="decimal" allowBlank="1" showInputMessage="1" showErrorMessage="1" errorTitle="Input Error" error="Please enter a numeric value between 0 and 99999999999999999" sqref="F48">
      <formula1>0</formula1>
      <formula2>99999999999999900</formula2>
    </dataValidation>
    <dataValidation type="decimal" allowBlank="1" showInputMessage="1" showErrorMessage="1" errorTitle="Input Error" error="Please enter a numeric value between 0 and 99999999999999999" sqref="G48">
      <formula1>0</formula1>
      <formula2>99999999999999900</formula2>
    </dataValidation>
    <dataValidation type="decimal" allowBlank="1" showInputMessage="1" showErrorMessage="1" errorTitle="Input Error" error="Please enter a numeric value between 0 and 99999999999999999" sqref="E49">
      <formula1>0</formula1>
      <formula2>99999999999999900</formula2>
    </dataValidation>
    <dataValidation type="decimal" allowBlank="1" showInputMessage="1" showErrorMessage="1" errorTitle="Input Error" error="Please enter a numeric value between 0 and 99999999999999999" sqref="F49">
      <formula1>0</formula1>
      <formula2>99999999999999900</formula2>
    </dataValidation>
    <dataValidation type="decimal" allowBlank="1" showInputMessage="1" showErrorMessage="1" errorTitle="Input Error" error="Please enter a numeric value between 0 and 99999999999999999" sqref="G49">
      <formula1>0</formula1>
      <formula2>99999999999999900</formula2>
    </dataValidation>
    <dataValidation type="decimal" allowBlank="1" showInputMessage="1" showErrorMessage="1" errorTitle="Input Error" error="Please enter a numeric value between 0 and 99999999999999999" sqref="E50">
      <formula1>0</formula1>
      <formula2>99999999999999900</formula2>
    </dataValidation>
    <dataValidation type="decimal" allowBlank="1" showInputMessage="1" showErrorMessage="1" errorTitle="Input Error" error="Please enter a numeric value between 0 and 99999999999999999" sqref="F50">
      <formula1>0</formula1>
      <formula2>99999999999999900</formula2>
    </dataValidation>
    <dataValidation type="decimal" allowBlank="1" showInputMessage="1" showErrorMessage="1" errorTitle="Input Error" error="Please enter a numeric value between 0 and 99999999999999999" sqref="G50">
      <formula1>0</formula1>
      <formula2>99999999999999900</formula2>
    </dataValidation>
    <dataValidation type="decimal" allowBlank="1" showInputMessage="1" showErrorMessage="1" errorTitle="Input Error" error="Please enter a numeric value between 0 and 99999999999999999" sqref="E51">
      <formula1>0</formula1>
      <formula2>99999999999999900</formula2>
    </dataValidation>
    <dataValidation type="decimal" allowBlank="1" showInputMessage="1" showErrorMessage="1" errorTitle="Input Error" error="Please enter a numeric value between 0 and 99999999999999999" sqref="F51">
      <formula1>0</formula1>
      <formula2>99999999999999900</formula2>
    </dataValidation>
    <dataValidation type="decimal" allowBlank="1" showInputMessage="1" showErrorMessage="1" errorTitle="Input Error" error="Please enter a numeric value between 0 and 99999999999999999" sqref="G51">
      <formula1>0</formula1>
      <formula2>99999999999999900</formula2>
    </dataValidation>
    <dataValidation type="decimal" allowBlank="1" showInputMessage="1" showErrorMessage="1" errorTitle="Input Error" error="Please enter a numeric value between 0 and 99999999999999999" sqref="E52">
      <formula1>0</formula1>
      <formula2>99999999999999900</formula2>
    </dataValidation>
    <dataValidation type="decimal" allowBlank="1" showInputMessage="1" showErrorMessage="1" errorTitle="Input Error" error="Please enter a numeric value between 0 and 99999999999999999" sqref="F52">
      <formula1>0</formula1>
      <formula2>99999999999999900</formula2>
    </dataValidation>
    <dataValidation type="decimal" allowBlank="1" showInputMessage="1" showErrorMessage="1" errorTitle="Input Error" error="Please enter a numeric value between 0 and 99999999999999999" sqref="G52">
      <formula1>0</formula1>
      <formula2>99999999999999900</formula2>
    </dataValidation>
    <dataValidation type="decimal" allowBlank="1" showInputMessage="1" showErrorMessage="1" errorTitle="Input Error" error="Please enter a numeric value between 0 and 99999999999999999" sqref="E53">
      <formula1>0</formula1>
      <formula2>99999999999999900</formula2>
    </dataValidation>
    <dataValidation type="decimal" allowBlank="1" showInputMessage="1" showErrorMessage="1" errorTitle="Input Error" error="Please enter a numeric value between 0 and 99999999999999999" sqref="F53">
      <formula1>0</formula1>
      <formula2>99999999999999900</formula2>
    </dataValidation>
    <dataValidation type="decimal" allowBlank="1" showInputMessage="1" showErrorMessage="1" errorTitle="Input Error" error="Please enter a numeric value between 0 and 99999999999999999" sqref="G53">
      <formula1>0</formula1>
      <formula2>99999999999999900</formula2>
    </dataValidation>
    <dataValidation type="decimal" allowBlank="1" showInputMessage="1" showErrorMessage="1" errorTitle="Input Error" error="Please enter a numeric value between 0 and 99999999999999999" sqref="E54">
      <formula1>0</formula1>
      <formula2>99999999999999900</formula2>
    </dataValidation>
    <dataValidation type="decimal" allowBlank="1" showInputMessage="1" showErrorMessage="1" errorTitle="Input Error" error="Please enter a numeric value between 0 and 99999999999999999" sqref="F54">
      <formula1>0</formula1>
      <formula2>99999999999999900</formula2>
    </dataValidation>
    <dataValidation type="decimal" allowBlank="1" showInputMessage="1" showErrorMessage="1" errorTitle="Input Error" error="Please enter a numeric value between 0 and 99999999999999999" sqref="G54">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legacyDrawing r:id="rId2"/>
</worksheet>
</file>

<file path=xl/worksheets/sheet23.xml><?xml version="1.0" encoding="utf-8"?>
<worksheet xmlns="http://schemas.openxmlformats.org/spreadsheetml/2006/main" xmlns:r="http://schemas.openxmlformats.org/officeDocument/2006/relationships">
  <sheetPr codeName="Sheet23"/>
  <dimension ref="A1:G16"/>
  <sheetViews>
    <sheetView windowProtection="1" showGridLines="0" topLeftCell="E12" workbookViewId="0">
      <selection activeCell="E13" sqref="E13"/>
    </sheetView>
  </sheetViews>
  <sheetFormatPr defaultRowHeight="15"/>
  <cols>
    <col min="1" max="3" customWidth="true" hidden="true" width="9.140625" collapsed="true"/>
    <col min="4" max="4" customWidth="true" width="40.7109375" collapsed="true"/>
    <col min="5" max="5" customWidth="true" width="44.28515625" collapsed="true"/>
  </cols>
  <sheetData>
    <row r="1" spans="1:7" ht="27.95" customHeight="1">
      <c r="A1" s="94" t="s">
        <v>358</v>
      </c>
      <c r="D1" s="148" t="s">
        <v>364</v>
      </c>
      <c r="E1" s="148"/>
    </row>
    <row r="3" spans="1:7">
      <c r="E3" s="96" t="s">
        <v>1116</v>
      </c>
    </row>
    <row r="4" spans="1:7">
      <c r="A4" s="131"/>
      <c r="B4" s="131"/>
      <c r="C4" s="131" t="s">
        <v>359</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972</v>
      </c>
      <c r="D7" s="131" t="s">
        <v>976</v>
      </c>
      <c r="E7" s="131"/>
      <c r="F7" s="131" t="s">
        <v>971</v>
      </c>
      <c r="G7" s="131" t="s">
        <v>973</v>
      </c>
    </row>
    <row r="8" spans="1:7" hidden="1">
      <c r="A8" s="131"/>
      <c r="B8" s="131"/>
      <c r="C8" s="131" t="s">
        <v>971</v>
      </c>
      <c r="G8" s="131"/>
    </row>
    <row r="9" spans="1:7">
      <c r="A9" s="131" t="s">
        <v>384</v>
      </c>
      <c r="B9" s="131"/>
      <c r="C9" s="131"/>
      <c r="D9" s="95" t="s">
        <v>360</v>
      </c>
      <c r="E9" s="97" t="s">
        <v>1416</v>
      </c>
      <c r="G9" s="131"/>
    </row>
    <row r="10" spans="1:7">
      <c r="A10" s="131" t="s">
        <v>385</v>
      </c>
      <c r="B10" s="131"/>
      <c r="C10" s="131"/>
      <c r="D10" s="95" t="s">
        <v>361</v>
      </c>
      <c r="E10" s="97" t="s">
        <v>1417</v>
      </c>
      <c r="G10" s="131"/>
    </row>
    <row r="11" spans="1:7">
      <c r="A11" s="131" t="s">
        <v>90</v>
      </c>
      <c r="B11" s="131"/>
      <c r="C11" s="131"/>
      <c r="D11" s="95" t="s">
        <v>92</v>
      </c>
      <c r="E11" s="97" t="s">
        <v>1418</v>
      </c>
      <c r="G11" s="131"/>
    </row>
    <row r="12" spans="1:7" ht="30">
      <c r="A12" s="131" t="s">
        <v>91</v>
      </c>
      <c r="B12" s="131"/>
      <c r="C12" s="131"/>
      <c r="D12" s="95" t="s">
        <v>93</v>
      </c>
      <c r="E12" s="127" t="n">
        <v>6.56698777E8</v>
      </c>
      <c r="G12" s="131"/>
    </row>
    <row r="13" spans="1:7">
      <c r="A13" s="131" t="s">
        <v>386</v>
      </c>
      <c r="B13" s="131"/>
      <c r="C13" s="131"/>
      <c r="D13" s="95" t="s">
        <v>362</v>
      </c>
      <c r="E13" s="97" t="s">
        <v>1419</v>
      </c>
      <c r="G13" s="131"/>
    </row>
    <row r="14" spans="1:7">
      <c r="A14" s="131" t="s">
        <v>387</v>
      </c>
      <c r="B14" s="131"/>
      <c r="C14" s="131"/>
      <c r="D14" s="95" t="s">
        <v>363</v>
      </c>
      <c r="E14" s="98" t="s">
        <v>1420</v>
      </c>
      <c r="G14" s="131"/>
    </row>
    <row r="15" spans="1:7">
      <c r="A15" s="131"/>
      <c r="B15" s="131"/>
      <c r="C15" s="131" t="s">
        <v>971</v>
      </c>
      <c r="G15" s="131"/>
    </row>
    <row r="16" spans="1:7">
      <c r="A16" s="131"/>
      <c r="B16" s="131"/>
      <c r="C16" s="131" t="s">
        <v>974</v>
      </c>
      <c r="D16" s="131"/>
      <c r="E16" s="131"/>
      <c r="F16" s="131"/>
      <c r="G16" s="131" t="s">
        <v>975</v>
      </c>
    </row>
  </sheetData>
  <sheetProtection password="A44A" sheet="1" objects="1" scenarios="1"/>
  <mergeCells count="1">
    <mergeCell ref="D1:E1"/>
  </mergeCells>
  <phoneticPr fontId="2" type="noConversion"/>
  <dataValidations count="1">
    <dataValidation type="decimal" allowBlank="1" showInputMessage="1" showErrorMessage="1" errorTitle="Input Error" error="Please enter a numeric value between 0 and 99999999999999999" sqref="E12">
      <formula1>0</formula1>
      <formula2>99999999999999900</formula2>
    </dataValidation>
  </dataValidations>
  <hyperlinks>
    <hyperlink ref="E3" location="Navigation!A1" display="Back To Navigation Page"/>
  </hyperlinks>
  <pageMargins left="0.75" right="0.75" top="1" bottom="1" header="0.5" footer="0.5"/>
  <pageSetup orientation="portrait" horizontalDpi="300" verticalDpi="0" copies="0" r:id="rId1"/>
  <headerFooter alignWithMargins="0"/>
  <legacyDrawing r:id="rId2"/>
</worksheet>
</file>

<file path=xl/worksheets/sheet24.xml><?xml version="1.0" encoding="utf-8"?>
<worksheet xmlns="http://schemas.openxmlformats.org/spreadsheetml/2006/main" xmlns:r="http://schemas.openxmlformats.org/officeDocument/2006/relationships">
  <sheetPr codeName="Sheet20"/>
  <dimension ref="A1:E184"/>
  <sheetViews>
    <sheetView windowProtection="1" workbookViewId="0">
      <selection activeCell="L14" sqref="L14"/>
    </sheetView>
  </sheetViews>
  <sheetFormatPr defaultRowHeight="15"/>
  <sheetData>
    <row r="1" spans="1:5">
      <c r="A1" t="s">
        <v>468</v>
      </c>
      <c r="B1" t="s">
        <v>426</v>
      </c>
      <c r="C1" t="s">
        <v>413</v>
      </c>
      <c r="D1" t="s">
        <v>1169</v>
      </c>
      <c r="E1" t="s">
        <v>1172</v>
      </c>
    </row>
    <row r="2" spans="1:5">
      <c r="A2" t="s">
        <v>469</v>
      </c>
      <c r="B2" t="s">
        <v>426</v>
      </c>
      <c r="C2" t="s">
        <v>413</v>
      </c>
      <c r="D2" t="s">
        <v>1169</v>
      </c>
      <c r="E2" t="s">
        <v>1172</v>
      </c>
    </row>
    <row r="3" spans="1:5">
      <c r="A3" t="s">
        <v>470</v>
      </c>
      <c r="B3" t="s">
        <v>426</v>
      </c>
      <c r="C3" t="s">
        <v>413</v>
      </c>
      <c r="D3" t="s">
        <v>1169</v>
      </c>
      <c r="E3" t="s">
        <v>1172</v>
      </c>
    </row>
    <row r="4" spans="1:5">
      <c r="A4" t="s">
        <v>472</v>
      </c>
      <c r="B4" t="s">
        <v>426</v>
      </c>
      <c r="C4" t="s">
        <v>414</v>
      </c>
      <c r="D4" t="s">
        <v>1169</v>
      </c>
      <c r="E4" t="s">
        <v>471</v>
      </c>
    </row>
    <row r="5" spans="1:5">
      <c r="A5" t="s">
        <v>473</v>
      </c>
      <c r="B5" t="s">
        <v>426</v>
      </c>
      <c r="C5" t="s">
        <v>414</v>
      </c>
      <c r="D5" t="s">
        <v>1169</v>
      </c>
      <c r="E5" t="s">
        <v>471</v>
      </c>
    </row>
    <row r="6" spans="1:5">
      <c r="A6" t="s">
        <v>1171</v>
      </c>
      <c r="B6" t="s">
        <v>426</v>
      </c>
      <c r="C6" t="s">
        <v>414</v>
      </c>
      <c r="D6" t="s">
        <v>1169</v>
      </c>
      <c r="E6" t="s">
        <v>471</v>
      </c>
    </row>
    <row r="7" spans="1:5">
      <c r="A7" t="s">
        <v>474</v>
      </c>
      <c r="B7" t="s">
        <v>426</v>
      </c>
      <c r="C7" t="s">
        <v>418</v>
      </c>
      <c r="D7" t="s">
        <v>1169</v>
      </c>
      <c r="E7" t="s">
        <v>1170</v>
      </c>
    </row>
    <row r="8" spans="1:5">
      <c r="A8" t="s">
        <v>175</v>
      </c>
      <c r="B8" t="s">
        <v>426</v>
      </c>
      <c r="C8" t="s">
        <v>176</v>
      </c>
      <c r="D8" t="s">
        <v>1169</v>
      </c>
      <c r="E8" t="s">
        <v>177</v>
      </c>
    </row>
    <row r="9" spans="1:5">
      <c r="A9" t="s">
        <v>178</v>
      </c>
      <c r="B9" t="s">
        <v>426</v>
      </c>
      <c r="C9" t="s">
        <v>982</v>
      </c>
      <c r="D9" t="s">
        <v>1169</v>
      </c>
      <c r="E9" t="s">
        <v>983</v>
      </c>
    </row>
    <row r="10" spans="1:5">
      <c r="A10" t="s">
        <v>181</v>
      </c>
      <c r="B10" t="s">
        <v>426</v>
      </c>
      <c r="C10" t="s">
        <v>179</v>
      </c>
      <c r="D10" t="s">
        <v>1169</v>
      </c>
      <c r="E10" t="s">
        <v>180</v>
      </c>
    </row>
    <row r="11" spans="1:5">
      <c r="A11" t="s">
        <v>182</v>
      </c>
      <c r="B11" t="s">
        <v>426</v>
      </c>
      <c r="C11" t="s">
        <v>183</v>
      </c>
      <c r="D11" t="s">
        <v>1169</v>
      </c>
      <c r="E11" t="s">
        <v>184</v>
      </c>
    </row>
    <row r="12" spans="1:5">
      <c r="A12" t="s">
        <v>185</v>
      </c>
      <c r="B12" t="s">
        <v>426</v>
      </c>
      <c r="C12" t="s">
        <v>186</v>
      </c>
      <c r="D12" t="s">
        <v>1169</v>
      </c>
      <c r="E12" t="s">
        <v>187</v>
      </c>
    </row>
    <row r="13" spans="1:5">
      <c r="A13" t="s">
        <v>188</v>
      </c>
      <c r="B13" t="s">
        <v>426</v>
      </c>
      <c r="C13" t="s">
        <v>189</v>
      </c>
      <c r="D13" t="s">
        <v>1169</v>
      </c>
      <c r="E13" t="s">
        <v>190</v>
      </c>
    </row>
    <row r="14" spans="1:5">
      <c r="A14" t="s">
        <v>191</v>
      </c>
      <c r="B14" t="s">
        <v>426</v>
      </c>
      <c r="C14" t="s">
        <v>192</v>
      </c>
      <c r="D14" t="s">
        <v>1169</v>
      </c>
      <c r="E14" t="s">
        <v>193</v>
      </c>
    </row>
    <row r="15" spans="1:5">
      <c r="A15" t="s">
        <v>194</v>
      </c>
      <c r="B15" t="s">
        <v>426</v>
      </c>
      <c r="C15" t="s">
        <v>195</v>
      </c>
      <c r="D15" t="s">
        <v>1169</v>
      </c>
      <c r="E15" t="s">
        <v>196</v>
      </c>
    </row>
    <row r="16" spans="1:5">
      <c r="A16" t="s">
        <v>197</v>
      </c>
      <c r="B16" t="s">
        <v>426</v>
      </c>
      <c r="C16" t="s">
        <v>198</v>
      </c>
      <c r="D16" t="s">
        <v>1169</v>
      </c>
      <c r="E16" t="s">
        <v>199</v>
      </c>
    </row>
    <row r="17" spans="1:5">
      <c r="A17" t="s">
        <v>200</v>
      </c>
      <c r="B17" t="s">
        <v>426</v>
      </c>
      <c r="C17" t="s">
        <v>201</v>
      </c>
      <c r="D17" t="s">
        <v>1169</v>
      </c>
      <c r="E17" t="s">
        <v>202</v>
      </c>
    </row>
    <row r="18" spans="1:5">
      <c r="A18" t="s">
        <v>203</v>
      </c>
      <c r="B18" t="s">
        <v>426</v>
      </c>
      <c r="C18" t="s">
        <v>984</v>
      </c>
      <c r="D18" t="s">
        <v>1169</v>
      </c>
      <c r="E18" t="s">
        <v>985</v>
      </c>
    </row>
    <row r="19" spans="1:5">
      <c r="A19" t="s">
        <v>206</v>
      </c>
      <c r="B19" t="s">
        <v>426</v>
      </c>
      <c r="C19" t="s">
        <v>204</v>
      </c>
      <c r="D19" t="s">
        <v>1169</v>
      </c>
      <c r="E19" t="s">
        <v>205</v>
      </c>
    </row>
    <row r="20" spans="1:5">
      <c r="A20" t="s">
        <v>207</v>
      </c>
      <c r="B20" t="s">
        <v>426</v>
      </c>
      <c r="C20" t="s">
        <v>208</v>
      </c>
      <c r="D20" t="s">
        <v>1169</v>
      </c>
      <c r="E20" t="s">
        <v>209</v>
      </c>
    </row>
    <row r="21" spans="1:5">
      <c r="A21" t="s">
        <v>210</v>
      </c>
      <c r="B21" t="s">
        <v>426</v>
      </c>
      <c r="C21" t="s">
        <v>211</v>
      </c>
      <c r="D21" t="s">
        <v>1169</v>
      </c>
      <c r="E21" t="s">
        <v>212</v>
      </c>
    </row>
    <row r="22" spans="1:5">
      <c r="A22" t="s">
        <v>213</v>
      </c>
      <c r="B22" t="s">
        <v>426</v>
      </c>
      <c r="C22" t="s">
        <v>201</v>
      </c>
      <c r="D22" t="s">
        <v>1169</v>
      </c>
      <c r="E22" t="s">
        <v>202</v>
      </c>
    </row>
    <row r="23" spans="1:5">
      <c r="A23" t="s">
        <v>214</v>
      </c>
      <c r="B23" t="s">
        <v>426</v>
      </c>
      <c r="C23" t="s">
        <v>215</v>
      </c>
      <c r="D23" t="s">
        <v>1169</v>
      </c>
      <c r="E23" t="s">
        <v>216</v>
      </c>
    </row>
    <row r="24" spans="1:5">
      <c r="A24" t="s">
        <v>217</v>
      </c>
      <c r="B24" t="s">
        <v>426</v>
      </c>
      <c r="C24" t="s">
        <v>218</v>
      </c>
      <c r="D24" t="s">
        <v>1169</v>
      </c>
      <c r="E24" t="s">
        <v>219</v>
      </c>
    </row>
    <row r="25" spans="1:5">
      <c r="A25" t="s">
        <v>220</v>
      </c>
      <c r="B25" t="s">
        <v>426</v>
      </c>
      <c r="C25" t="s">
        <v>221</v>
      </c>
      <c r="D25" t="s">
        <v>1169</v>
      </c>
      <c r="E25" t="s">
        <v>222</v>
      </c>
    </row>
    <row r="26" spans="1:5">
      <c r="A26" t="s">
        <v>223</v>
      </c>
      <c r="B26" t="s">
        <v>426</v>
      </c>
      <c r="C26" t="s">
        <v>224</v>
      </c>
      <c r="D26" t="s">
        <v>1169</v>
      </c>
      <c r="E26" t="s">
        <v>225</v>
      </c>
    </row>
    <row r="27" spans="1:5">
      <c r="A27" t="s">
        <v>226</v>
      </c>
      <c r="B27" t="s">
        <v>426</v>
      </c>
      <c r="C27" t="s">
        <v>227</v>
      </c>
      <c r="D27" t="s">
        <v>1169</v>
      </c>
      <c r="E27" t="s">
        <v>228</v>
      </c>
    </row>
    <row r="28" spans="1:5">
      <c r="A28" t="s">
        <v>156</v>
      </c>
      <c r="B28" t="s">
        <v>426</v>
      </c>
      <c r="C28" t="s">
        <v>157</v>
      </c>
      <c r="D28" t="s">
        <v>1169</v>
      </c>
      <c r="E28" t="s">
        <v>158</v>
      </c>
    </row>
    <row r="29" spans="1:5">
      <c r="A29" t="s">
        <v>857</v>
      </c>
      <c r="B29" t="s">
        <v>426</v>
      </c>
      <c r="C29" t="s">
        <v>858</v>
      </c>
      <c r="D29" t="s">
        <v>1169</v>
      </c>
      <c r="E29" t="s">
        <v>859</v>
      </c>
    </row>
    <row r="30" spans="1:5">
      <c r="A30" t="s">
        <v>430</v>
      </c>
      <c r="B30" t="s">
        <v>431</v>
      </c>
      <c r="C30" t="s">
        <v>176</v>
      </c>
      <c r="D30" t="s">
        <v>1169</v>
      </c>
      <c r="E30" t="s">
        <v>177</v>
      </c>
    </row>
    <row r="31" spans="1:5">
      <c r="A31" t="s">
        <v>432</v>
      </c>
      <c r="B31" t="s">
        <v>431</v>
      </c>
      <c r="C31" t="s">
        <v>982</v>
      </c>
      <c r="D31" t="s">
        <v>1169</v>
      </c>
      <c r="E31" t="s">
        <v>983</v>
      </c>
    </row>
    <row r="32" spans="1:5">
      <c r="A32" t="s">
        <v>433</v>
      </c>
      <c r="B32" t="s">
        <v>431</v>
      </c>
      <c r="C32" t="s">
        <v>179</v>
      </c>
      <c r="D32" t="s">
        <v>1169</v>
      </c>
      <c r="E32" t="s">
        <v>180</v>
      </c>
    </row>
    <row r="33" spans="1:5">
      <c r="A33" t="s">
        <v>434</v>
      </c>
      <c r="B33" t="s">
        <v>431</v>
      </c>
      <c r="C33" t="s">
        <v>183</v>
      </c>
      <c r="D33" t="s">
        <v>1169</v>
      </c>
      <c r="E33" t="s">
        <v>184</v>
      </c>
    </row>
    <row r="34" spans="1:5">
      <c r="A34" t="s">
        <v>435</v>
      </c>
      <c r="B34" t="s">
        <v>431</v>
      </c>
      <c r="C34" t="s">
        <v>186</v>
      </c>
      <c r="D34" t="s">
        <v>1169</v>
      </c>
      <c r="E34" t="s">
        <v>187</v>
      </c>
    </row>
    <row r="35" spans="1:5">
      <c r="A35" t="s">
        <v>436</v>
      </c>
      <c r="B35" t="s">
        <v>431</v>
      </c>
      <c r="C35" t="s">
        <v>189</v>
      </c>
      <c r="D35" t="s">
        <v>1169</v>
      </c>
      <c r="E35" t="s">
        <v>190</v>
      </c>
    </row>
    <row r="36" spans="1:5">
      <c r="A36" t="s">
        <v>437</v>
      </c>
      <c r="B36" t="s">
        <v>431</v>
      </c>
      <c r="C36" t="s">
        <v>192</v>
      </c>
      <c r="D36" t="s">
        <v>1169</v>
      </c>
      <c r="E36" t="s">
        <v>193</v>
      </c>
    </row>
    <row r="37" spans="1:5">
      <c r="A37" t="s">
        <v>438</v>
      </c>
      <c r="B37" t="s">
        <v>431</v>
      </c>
      <c r="C37" t="s">
        <v>195</v>
      </c>
      <c r="D37" t="s">
        <v>1169</v>
      </c>
      <c r="E37" t="s">
        <v>196</v>
      </c>
    </row>
    <row r="38" spans="1:5">
      <c r="A38" t="s">
        <v>439</v>
      </c>
      <c r="B38" t="s">
        <v>431</v>
      </c>
      <c r="C38" t="s">
        <v>157</v>
      </c>
      <c r="D38" t="s">
        <v>1169</v>
      </c>
      <c r="E38" t="s">
        <v>158</v>
      </c>
    </row>
    <row r="39" spans="1:5">
      <c r="A39" t="s">
        <v>440</v>
      </c>
      <c r="B39" t="s">
        <v>431</v>
      </c>
      <c r="C39" t="s">
        <v>198</v>
      </c>
      <c r="D39" t="s">
        <v>1169</v>
      </c>
      <c r="E39" t="s">
        <v>199</v>
      </c>
    </row>
    <row r="40" spans="1:5">
      <c r="A40" t="s">
        <v>441</v>
      </c>
      <c r="B40" t="s">
        <v>431</v>
      </c>
      <c r="C40" t="s">
        <v>984</v>
      </c>
      <c r="D40" t="s">
        <v>1169</v>
      </c>
      <c r="E40" t="s">
        <v>985</v>
      </c>
    </row>
    <row r="41" spans="1:5">
      <c r="A41" t="s">
        <v>442</v>
      </c>
      <c r="B41" t="s">
        <v>431</v>
      </c>
      <c r="C41" t="s">
        <v>204</v>
      </c>
      <c r="D41" t="s">
        <v>1169</v>
      </c>
      <c r="E41" t="s">
        <v>205</v>
      </c>
    </row>
    <row r="42" spans="1:5">
      <c r="A42" t="s">
        <v>443</v>
      </c>
      <c r="B42" t="s">
        <v>431</v>
      </c>
      <c r="C42" t="s">
        <v>208</v>
      </c>
      <c r="D42" t="s">
        <v>1169</v>
      </c>
      <c r="E42" t="s">
        <v>209</v>
      </c>
    </row>
    <row r="43" spans="1:5">
      <c r="A43" t="s">
        <v>444</v>
      </c>
      <c r="B43" t="s">
        <v>431</v>
      </c>
      <c r="C43" t="s">
        <v>858</v>
      </c>
      <c r="D43" t="s">
        <v>1169</v>
      </c>
      <c r="E43" t="s">
        <v>859</v>
      </c>
    </row>
    <row r="44" spans="1:5">
      <c r="A44" t="s">
        <v>445</v>
      </c>
      <c r="B44" t="s">
        <v>431</v>
      </c>
      <c r="C44" t="s">
        <v>211</v>
      </c>
      <c r="D44" t="s">
        <v>1169</v>
      </c>
      <c r="E44" t="s">
        <v>212</v>
      </c>
    </row>
    <row r="45" spans="1:5">
      <c r="A45" t="s">
        <v>446</v>
      </c>
      <c r="B45" t="s">
        <v>431</v>
      </c>
      <c r="C45" t="s">
        <v>201</v>
      </c>
      <c r="D45" t="s">
        <v>1169</v>
      </c>
      <c r="E45" t="s">
        <v>202</v>
      </c>
    </row>
    <row r="46" spans="1:5">
      <c r="A46" t="s">
        <v>447</v>
      </c>
      <c r="B46" t="s">
        <v>431</v>
      </c>
      <c r="C46" t="s">
        <v>201</v>
      </c>
      <c r="D46" t="s">
        <v>1169</v>
      </c>
      <c r="E46" t="s">
        <v>202</v>
      </c>
    </row>
    <row r="47" spans="1:5">
      <c r="A47" t="s">
        <v>1158</v>
      </c>
      <c r="B47" t="s">
        <v>431</v>
      </c>
      <c r="C47" t="s">
        <v>215</v>
      </c>
      <c r="D47" t="s">
        <v>1169</v>
      </c>
      <c r="E47" t="s">
        <v>216</v>
      </c>
    </row>
    <row r="48" spans="1:5">
      <c r="A48" t="s">
        <v>1159</v>
      </c>
      <c r="B48" t="s">
        <v>431</v>
      </c>
      <c r="C48" t="s">
        <v>218</v>
      </c>
      <c r="D48" t="s">
        <v>1169</v>
      </c>
      <c r="E48" t="s">
        <v>219</v>
      </c>
    </row>
    <row r="49" spans="1:5">
      <c r="A49" t="s">
        <v>1160</v>
      </c>
      <c r="B49" t="s">
        <v>431</v>
      </c>
      <c r="C49" t="s">
        <v>221</v>
      </c>
      <c r="D49" t="s">
        <v>1169</v>
      </c>
      <c r="E49" t="s">
        <v>222</v>
      </c>
    </row>
    <row r="50" spans="1:5">
      <c r="A50" t="s">
        <v>1161</v>
      </c>
      <c r="B50" t="s">
        <v>431</v>
      </c>
      <c r="C50" t="s">
        <v>227</v>
      </c>
      <c r="D50" t="s">
        <v>1169</v>
      </c>
      <c r="E50" t="s">
        <v>228</v>
      </c>
    </row>
    <row r="51" spans="1:5">
      <c r="A51" t="s">
        <v>1162</v>
      </c>
      <c r="B51" t="s">
        <v>431</v>
      </c>
      <c r="C51" t="s">
        <v>224</v>
      </c>
      <c r="D51" t="s">
        <v>1169</v>
      </c>
      <c r="E51" t="s">
        <v>225</v>
      </c>
    </row>
    <row r="52" spans="1:5">
      <c r="A52" t="s">
        <v>1187</v>
      </c>
      <c r="B52" t="s">
        <v>426</v>
      </c>
      <c r="C52" t="s">
        <v>414</v>
      </c>
      <c r="D52" t="s">
        <v>1169</v>
      </c>
      <c r="E52" t="s">
        <v>471</v>
      </c>
    </row>
    <row r="53" spans="1:5">
      <c r="A53" t="s">
        <v>1188</v>
      </c>
      <c r="B53" t="s">
        <v>426</v>
      </c>
      <c r="C53" t="s">
        <v>413</v>
      </c>
      <c r="D53" t="s">
        <v>1169</v>
      </c>
      <c r="E53" t="s">
        <v>1172</v>
      </c>
    </row>
    <row r="54" spans="1:5">
      <c r="A54" t="s">
        <v>1189</v>
      </c>
      <c r="B54" t="s">
        <v>426</v>
      </c>
      <c r="C54" t="s">
        <v>414</v>
      </c>
      <c r="D54" t="s">
        <v>1169</v>
      </c>
      <c r="E54" t="s">
        <v>471</v>
      </c>
    </row>
    <row r="55" spans="1:5">
      <c r="A55" t="s">
        <v>1190</v>
      </c>
      <c r="B55" t="s">
        <v>426</v>
      </c>
      <c r="C55" t="s">
        <v>413</v>
      </c>
      <c r="D55" t="s">
        <v>1169</v>
      </c>
      <c r="E55" t="s">
        <v>1172</v>
      </c>
    </row>
    <row r="56" spans="1:5">
      <c r="A56" t="s">
        <v>1191</v>
      </c>
      <c r="B56" t="s">
        <v>426</v>
      </c>
      <c r="C56" t="s">
        <v>414</v>
      </c>
      <c r="D56" t="s">
        <v>1169</v>
      </c>
      <c r="E56" t="s">
        <v>471</v>
      </c>
    </row>
    <row r="57" spans="1:5">
      <c r="A57" t="s">
        <v>1192</v>
      </c>
      <c r="B57" t="s">
        <v>426</v>
      </c>
      <c r="C57" t="s">
        <v>413</v>
      </c>
      <c r="D57" t="s">
        <v>1169</v>
      </c>
      <c r="E57" t="s">
        <v>1172</v>
      </c>
    </row>
    <row r="58" spans="1:5">
      <c r="A58" t="s">
        <v>1193</v>
      </c>
      <c r="B58" t="s">
        <v>426</v>
      </c>
      <c r="C58" t="s">
        <v>418</v>
      </c>
      <c r="D58" t="s">
        <v>1169</v>
      </c>
      <c r="E58" t="s">
        <v>1170</v>
      </c>
    </row>
    <row r="59" spans="1:5">
      <c r="A59" t="s">
        <v>1194</v>
      </c>
      <c r="B59" t="s">
        <v>426</v>
      </c>
      <c r="C59" t="s">
        <v>414</v>
      </c>
      <c r="D59" t="s">
        <v>1169</v>
      </c>
      <c r="E59" t="s">
        <v>471</v>
      </c>
    </row>
    <row r="60" spans="1:5">
      <c r="A60" t="s">
        <v>1195</v>
      </c>
      <c r="B60" t="s">
        <v>426</v>
      </c>
      <c r="C60" t="s">
        <v>413</v>
      </c>
      <c r="D60" t="s">
        <v>1169</v>
      </c>
      <c r="E60" t="s">
        <v>1172</v>
      </c>
    </row>
    <row r="61" spans="1:5">
      <c r="A61" t="s">
        <v>1196</v>
      </c>
      <c r="B61" t="s">
        <v>426</v>
      </c>
      <c r="C61" t="s">
        <v>414</v>
      </c>
      <c r="D61" t="s">
        <v>1169</v>
      </c>
      <c r="E61" t="s">
        <v>471</v>
      </c>
    </row>
    <row r="62" spans="1:5">
      <c r="A62" t="s">
        <v>1197</v>
      </c>
      <c r="B62" t="s">
        <v>426</v>
      </c>
      <c r="C62" t="s">
        <v>413</v>
      </c>
      <c r="D62" t="s">
        <v>1169</v>
      </c>
      <c r="E62" t="s">
        <v>1172</v>
      </c>
    </row>
    <row r="63" spans="1:5">
      <c r="A63" t="s">
        <v>1198</v>
      </c>
      <c r="B63" t="s">
        <v>426</v>
      </c>
      <c r="C63" t="s">
        <v>414</v>
      </c>
      <c r="D63" t="s">
        <v>1169</v>
      </c>
      <c r="E63" t="s">
        <v>471</v>
      </c>
    </row>
    <row r="64" spans="1:5">
      <c r="A64" t="s">
        <v>1199</v>
      </c>
      <c r="B64" t="s">
        <v>426</v>
      </c>
      <c r="C64" t="s">
        <v>413</v>
      </c>
      <c r="D64" t="s">
        <v>1169</v>
      </c>
      <c r="E64" t="s">
        <v>1172</v>
      </c>
    </row>
    <row r="65" spans="1:5">
      <c r="A65" t="s">
        <v>1200</v>
      </c>
      <c r="B65" t="s">
        <v>426</v>
      </c>
      <c r="C65" t="s">
        <v>418</v>
      </c>
      <c r="D65" t="s">
        <v>1169</v>
      </c>
      <c r="E65" t="s">
        <v>1170</v>
      </c>
    </row>
    <row r="66" spans="1:5">
      <c r="A66" t="s">
        <v>1201</v>
      </c>
      <c r="B66" t="s">
        <v>426</v>
      </c>
      <c r="C66" t="s">
        <v>414</v>
      </c>
      <c r="D66" t="s">
        <v>1169</v>
      </c>
      <c r="E66" t="s">
        <v>471</v>
      </c>
    </row>
    <row r="67" spans="1:5">
      <c r="A67" t="s">
        <v>1202</v>
      </c>
      <c r="B67" t="s">
        <v>426</v>
      </c>
      <c r="C67" t="s">
        <v>413</v>
      </c>
      <c r="D67" t="s">
        <v>1169</v>
      </c>
      <c r="E67" t="s">
        <v>1172</v>
      </c>
    </row>
    <row r="68" spans="1:5">
      <c r="A68" t="s">
        <v>1203</v>
      </c>
      <c r="B68" t="s">
        <v>426</v>
      </c>
      <c r="C68" t="s">
        <v>414</v>
      </c>
      <c r="D68" t="s">
        <v>1169</v>
      </c>
      <c r="E68" t="s">
        <v>471</v>
      </c>
    </row>
    <row r="69" spans="1:5">
      <c r="A69" t="s">
        <v>1204</v>
      </c>
      <c r="B69" t="s">
        <v>426</v>
      </c>
      <c r="C69" t="s">
        <v>413</v>
      </c>
      <c r="D69" t="s">
        <v>1169</v>
      </c>
      <c r="E69" t="s">
        <v>1172</v>
      </c>
    </row>
    <row r="70" spans="1:5">
      <c r="A70" t="s">
        <v>1205</v>
      </c>
      <c r="B70" t="s">
        <v>426</v>
      </c>
      <c r="C70" t="s">
        <v>414</v>
      </c>
      <c r="D70" t="s">
        <v>1169</v>
      </c>
      <c r="E70" t="s">
        <v>471</v>
      </c>
    </row>
    <row r="71" spans="1:5">
      <c r="A71" t="s">
        <v>1206</v>
      </c>
      <c r="B71" t="s">
        <v>426</v>
      </c>
      <c r="C71" t="s">
        <v>413</v>
      </c>
      <c r="D71" t="s">
        <v>1169</v>
      </c>
      <c r="E71" t="s">
        <v>1172</v>
      </c>
    </row>
    <row r="72" spans="1:5">
      <c r="A72" t="s">
        <v>1207</v>
      </c>
      <c r="B72" t="s">
        <v>426</v>
      </c>
      <c r="C72" t="s">
        <v>418</v>
      </c>
      <c r="D72" t="s">
        <v>1169</v>
      </c>
      <c r="E72" t="s">
        <v>1170</v>
      </c>
    </row>
    <row r="73" spans="1:5">
      <c r="A73" t="s">
        <v>1208</v>
      </c>
      <c r="B73" t="s">
        <v>426</v>
      </c>
      <c r="C73" t="s">
        <v>414</v>
      </c>
      <c r="D73" t="s">
        <v>1169</v>
      </c>
      <c r="E73" t="s">
        <v>471</v>
      </c>
    </row>
    <row r="74" spans="1:5">
      <c r="A74" t="s">
        <v>1209</v>
      </c>
      <c r="B74" t="s">
        <v>426</v>
      </c>
      <c r="C74" t="s">
        <v>413</v>
      </c>
      <c r="D74" t="s">
        <v>1169</v>
      </c>
      <c r="E74" t="s">
        <v>1172</v>
      </c>
    </row>
    <row r="75" spans="1:5">
      <c r="A75" t="s">
        <v>1210</v>
      </c>
      <c r="B75" t="s">
        <v>426</v>
      </c>
      <c r="C75" t="s">
        <v>414</v>
      </c>
      <c r="D75" t="s">
        <v>1169</v>
      </c>
      <c r="E75" t="s">
        <v>471</v>
      </c>
    </row>
    <row r="76" spans="1:5">
      <c r="A76" t="s">
        <v>1211</v>
      </c>
      <c r="B76" t="s">
        <v>426</v>
      </c>
      <c r="C76" t="s">
        <v>413</v>
      </c>
      <c r="D76" t="s">
        <v>1169</v>
      </c>
      <c r="E76" t="s">
        <v>1172</v>
      </c>
    </row>
    <row r="77" spans="1:5">
      <c r="A77" t="s">
        <v>1212</v>
      </c>
      <c r="B77" t="s">
        <v>426</v>
      </c>
      <c r="C77" t="s">
        <v>414</v>
      </c>
      <c r="D77" t="s">
        <v>1169</v>
      </c>
      <c r="E77" t="s">
        <v>471</v>
      </c>
    </row>
    <row r="78" spans="1:5">
      <c r="A78" t="s">
        <v>1213</v>
      </c>
      <c r="B78" t="s">
        <v>426</v>
      </c>
      <c r="C78" t="s">
        <v>413</v>
      </c>
      <c r="D78" t="s">
        <v>1169</v>
      </c>
      <c r="E78" t="s">
        <v>1172</v>
      </c>
    </row>
    <row r="79" spans="1:5">
      <c r="A79" t="s">
        <v>1214</v>
      </c>
      <c r="B79" t="s">
        <v>426</v>
      </c>
      <c r="C79" t="s">
        <v>418</v>
      </c>
      <c r="D79" t="s">
        <v>1169</v>
      </c>
      <c r="E79" t="s">
        <v>1170</v>
      </c>
    </row>
    <row r="80" spans="1:5">
      <c r="A80" t="s">
        <v>1215</v>
      </c>
      <c r="B80" t="s">
        <v>426</v>
      </c>
      <c r="C80" t="s">
        <v>414</v>
      </c>
      <c r="D80" t="s">
        <v>1169</v>
      </c>
      <c r="E80" t="s">
        <v>471</v>
      </c>
    </row>
    <row r="81" spans="1:5">
      <c r="A81" t="s">
        <v>1216</v>
      </c>
      <c r="B81" t="s">
        <v>426</v>
      </c>
      <c r="C81" t="s">
        <v>413</v>
      </c>
      <c r="D81" t="s">
        <v>1169</v>
      </c>
      <c r="E81" t="s">
        <v>1172</v>
      </c>
    </row>
    <row r="82" spans="1:5">
      <c r="A82" t="s">
        <v>1217</v>
      </c>
      <c r="B82" t="s">
        <v>426</v>
      </c>
      <c r="C82" t="s">
        <v>414</v>
      </c>
      <c r="D82" t="s">
        <v>1169</v>
      </c>
      <c r="E82" t="s">
        <v>471</v>
      </c>
    </row>
    <row r="83" spans="1:5">
      <c r="A83" t="s">
        <v>1218</v>
      </c>
      <c r="B83" t="s">
        <v>426</v>
      </c>
      <c r="C83" t="s">
        <v>413</v>
      </c>
      <c r="D83" t="s">
        <v>1169</v>
      </c>
      <c r="E83" t="s">
        <v>1172</v>
      </c>
    </row>
    <row r="84" spans="1:5">
      <c r="A84" t="s">
        <v>1219</v>
      </c>
      <c r="B84" t="s">
        <v>426</v>
      </c>
      <c r="C84" t="s">
        <v>414</v>
      </c>
      <c r="D84" t="s">
        <v>1169</v>
      </c>
      <c r="E84" t="s">
        <v>471</v>
      </c>
    </row>
    <row r="85" spans="1:5">
      <c r="A85" t="s">
        <v>1220</v>
      </c>
      <c r="B85" t="s">
        <v>426</v>
      </c>
      <c r="C85" t="s">
        <v>413</v>
      </c>
      <c r="D85" t="s">
        <v>1169</v>
      </c>
      <c r="E85" t="s">
        <v>1172</v>
      </c>
    </row>
    <row r="86" spans="1:5">
      <c r="A86" t="s">
        <v>1221</v>
      </c>
      <c r="B86" t="s">
        <v>426</v>
      </c>
      <c r="C86" t="s">
        <v>418</v>
      </c>
      <c r="D86" t="s">
        <v>1169</v>
      </c>
      <c r="E86" t="s">
        <v>1170</v>
      </c>
    </row>
    <row r="87" spans="1:5">
      <c r="A87" t="s">
        <v>1222</v>
      </c>
      <c r="B87" t="s">
        <v>426</v>
      </c>
      <c r="C87" t="s">
        <v>414</v>
      </c>
      <c r="D87" t="s">
        <v>1169</v>
      </c>
      <c r="E87" t="s">
        <v>471</v>
      </c>
    </row>
    <row r="88" spans="1:5">
      <c r="A88" t="s">
        <v>1223</v>
      </c>
      <c r="B88" t="s">
        <v>426</v>
      </c>
      <c r="C88" t="s">
        <v>413</v>
      </c>
      <c r="D88" t="s">
        <v>1169</v>
      </c>
      <c r="E88" t="s">
        <v>1172</v>
      </c>
    </row>
    <row r="89" spans="1:5">
      <c r="A89" t="s">
        <v>1224</v>
      </c>
      <c r="B89" t="s">
        <v>426</v>
      </c>
      <c r="C89" t="s">
        <v>414</v>
      </c>
      <c r="D89" t="s">
        <v>1169</v>
      </c>
      <c r="E89" t="s">
        <v>471</v>
      </c>
    </row>
    <row r="90" spans="1:5">
      <c r="A90" t="s">
        <v>1225</v>
      </c>
      <c r="B90" t="s">
        <v>426</v>
      </c>
      <c r="C90" t="s">
        <v>413</v>
      </c>
      <c r="D90" t="s">
        <v>1169</v>
      </c>
      <c r="E90" t="s">
        <v>1172</v>
      </c>
    </row>
    <row r="91" spans="1:5">
      <c r="A91" t="s">
        <v>1226</v>
      </c>
      <c r="B91" t="s">
        <v>426</v>
      </c>
      <c r="C91" t="s">
        <v>414</v>
      </c>
      <c r="D91" t="s">
        <v>1169</v>
      </c>
      <c r="E91" t="s">
        <v>471</v>
      </c>
    </row>
    <row r="92" spans="1:5">
      <c r="A92" t="s">
        <v>1227</v>
      </c>
      <c r="B92" t="s">
        <v>426</v>
      </c>
      <c r="C92" t="s">
        <v>413</v>
      </c>
      <c r="D92" t="s">
        <v>1169</v>
      </c>
      <c r="E92" t="s">
        <v>1172</v>
      </c>
    </row>
    <row r="93" spans="1:5">
      <c r="A93" t="s">
        <v>1228</v>
      </c>
      <c r="B93" t="s">
        <v>426</v>
      </c>
      <c r="C93" t="s">
        <v>418</v>
      </c>
      <c r="D93" t="s">
        <v>1169</v>
      </c>
      <c r="E93" t="s">
        <v>1170</v>
      </c>
    </row>
    <row r="94" spans="1:5">
      <c r="A94" t="s">
        <v>1229</v>
      </c>
      <c r="B94" t="s">
        <v>426</v>
      </c>
      <c r="C94" t="s">
        <v>414</v>
      </c>
      <c r="D94" t="s">
        <v>1169</v>
      </c>
      <c r="E94" t="s">
        <v>471</v>
      </c>
    </row>
    <row r="95" spans="1:5">
      <c r="A95" t="s">
        <v>1230</v>
      </c>
      <c r="B95" t="s">
        <v>426</v>
      </c>
      <c r="C95" t="s">
        <v>413</v>
      </c>
      <c r="D95" t="s">
        <v>1169</v>
      </c>
      <c r="E95" t="s">
        <v>1172</v>
      </c>
    </row>
    <row r="96" spans="1:5">
      <c r="A96" t="s">
        <v>1231</v>
      </c>
      <c r="B96" t="s">
        <v>426</v>
      </c>
      <c r="C96" t="s">
        <v>414</v>
      </c>
      <c r="D96" t="s">
        <v>1169</v>
      </c>
      <c r="E96" t="s">
        <v>471</v>
      </c>
    </row>
    <row r="97" spans="1:5">
      <c r="A97" t="s">
        <v>1232</v>
      </c>
      <c r="B97" t="s">
        <v>426</v>
      </c>
      <c r="C97" t="s">
        <v>413</v>
      </c>
      <c r="D97" t="s">
        <v>1169</v>
      </c>
      <c r="E97" t="s">
        <v>1172</v>
      </c>
    </row>
    <row r="98" spans="1:5">
      <c r="A98" t="s">
        <v>1233</v>
      </c>
      <c r="B98" t="s">
        <v>426</v>
      </c>
      <c r="C98" t="s">
        <v>414</v>
      </c>
      <c r="D98" t="s">
        <v>1169</v>
      </c>
      <c r="E98" t="s">
        <v>471</v>
      </c>
    </row>
    <row r="99" spans="1:5">
      <c r="A99" t="s">
        <v>1234</v>
      </c>
      <c r="B99" t="s">
        <v>426</v>
      </c>
      <c r="C99" t="s">
        <v>413</v>
      </c>
      <c r="D99" t="s">
        <v>1169</v>
      </c>
      <c r="E99" t="s">
        <v>1172</v>
      </c>
    </row>
    <row r="100" spans="1:5">
      <c r="A100" t="s">
        <v>1235</v>
      </c>
      <c r="B100" t="s">
        <v>426</v>
      </c>
      <c r="C100" t="s">
        <v>418</v>
      </c>
      <c r="D100" t="s">
        <v>1169</v>
      </c>
      <c r="E100" t="s">
        <v>1170</v>
      </c>
    </row>
    <row r="101" spans="1:5">
      <c r="A101" t="s">
        <v>1236</v>
      </c>
      <c r="B101" t="s">
        <v>426</v>
      </c>
      <c r="C101" t="s">
        <v>414</v>
      </c>
      <c r="D101" t="s">
        <v>1169</v>
      </c>
      <c r="E101" t="s">
        <v>471</v>
      </c>
    </row>
    <row r="102" spans="1:5">
      <c r="A102" t="s">
        <v>1237</v>
      </c>
      <c r="B102" t="s">
        <v>426</v>
      </c>
      <c r="C102" t="s">
        <v>413</v>
      </c>
      <c r="D102" t="s">
        <v>1169</v>
      </c>
      <c r="E102" t="s">
        <v>1172</v>
      </c>
    </row>
    <row r="103" spans="1:5">
      <c r="A103" t="s">
        <v>1238</v>
      </c>
      <c r="B103" t="s">
        <v>426</v>
      </c>
      <c r="C103" t="s">
        <v>414</v>
      </c>
      <c r="D103" t="s">
        <v>1169</v>
      </c>
      <c r="E103" t="s">
        <v>471</v>
      </c>
    </row>
    <row r="104" spans="1:5">
      <c r="A104" t="s">
        <v>1239</v>
      </c>
      <c r="B104" t="s">
        <v>426</v>
      </c>
      <c r="C104" t="s">
        <v>413</v>
      </c>
      <c r="D104" t="s">
        <v>1169</v>
      </c>
      <c r="E104" t="s">
        <v>1172</v>
      </c>
    </row>
    <row r="105" spans="1:5">
      <c r="A105" t="s">
        <v>1240</v>
      </c>
      <c r="B105" t="s">
        <v>426</v>
      </c>
      <c r="C105" t="s">
        <v>414</v>
      </c>
      <c r="D105" t="s">
        <v>1169</v>
      </c>
      <c r="E105" t="s">
        <v>471</v>
      </c>
    </row>
    <row r="106" spans="1:5">
      <c r="A106" t="s">
        <v>1241</v>
      </c>
      <c r="B106" t="s">
        <v>426</v>
      </c>
      <c r="C106" t="s">
        <v>413</v>
      </c>
      <c r="D106" t="s">
        <v>1169</v>
      </c>
      <c r="E106" t="s">
        <v>1172</v>
      </c>
    </row>
    <row r="107" spans="1:5">
      <c r="A107" t="s">
        <v>1242</v>
      </c>
      <c r="B107" t="s">
        <v>426</v>
      </c>
      <c r="C107" t="s">
        <v>418</v>
      </c>
      <c r="D107" t="s">
        <v>1169</v>
      </c>
      <c r="E107" t="s">
        <v>1170</v>
      </c>
    </row>
    <row r="108" spans="1:5">
      <c r="A108" t="s">
        <v>1243</v>
      </c>
      <c r="B108" t="s">
        <v>426</v>
      </c>
      <c r="C108" t="s">
        <v>414</v>
      </c>
      <c r="D108" t="s">
        <v>1169</v>
      </c>
      <c r="E108" t="s">
        <v>471</v>
      </c>
    </row>
    <row r="109" spans="1:5">
      <c r="A109" t="s">
        <v>1244</v>
      </c>
      <c r="B109" t="s">
        <v>426</v>
      </c>
      <c r="C109" t="s">
        <v>413</v>
      </c>
      <c r="D109" t="s">
        <v>1169</v>
      </c>
      <c r="E109" t="s">
        <v>1172</v>
      </c>
    </row>
    <row r="110" spans="1:5">
      <c r="A110" t="s">
        <v>1245</v>
      </c>
      <c r="B110" t="s">
        <v>426</v>
      </c>
      <c r="C110" t="s">
        <v>414</v>
      </c>
      <c r="D110" t="s">
        <v>1169</v>
      </c>
      <c r="E110" t="s">
        <v>471</v>
      </c>
    </row>
    <row r="111" spans="1:5">
      <c r="A111" t="s">
        <v>1246</v>
      </c>
      <c r="B111" t="s">
        <v>426</v>
      </c>
      <c r="C111" t="s">
        <v>413</v>
      </c>
      <c r="D111" t="s">
        <v>1169</v>
      </c>
      <c r="E111" t="s">
        <v>1172</v>
      </c>
    </row>
    <row r="112" spans="1:5">
      <c r="A112" t="s">
        <v>1247</v>
      </c>
      <c r="B112" t="s">
        <v>426</v>
      </c>
      <c r="C112" t="s">
        <v>414</v>
      </c>
      <c r="D112" t="s">
        <v>1169</v>
      </c>
      <c r="E112" t="s">
        <v>471</v>
      </c>
    </row>
    <row r="113" spans="1:5">
      <c r="A113" t="s">
        <v>1248</v>
      </c>
      <c r="B113" t="s">
        <v>426</v>
      </c>
      <c r="C113" t="s">
        <v>413</v>
      </c>
      <c r="D113" t="s">
        <v>1169</v>
      </c>
      <c r="E113" t="s">
        <v>1172</v>
      </c>
    </row>
    <row r="114" spans="1:5">
      <c r="A114" t="s">
        <v>1249</v>
      </c>
      <c r="B114" t="s">
        <v>426</v>
      </c>
      <c r="C114" t="s">
        <v>418</v>
      </c>
      <c r="D114" t="s">
        <v>1169</v>
      </c>
      <c r="E114" t="s">
        <v>1170</v>
      </c>
    </row>
    <row r="115" spans="1:5">
      <c r="A115" t="s">
        <v>1250</v>
      </c>
      <c r="B115" t="s">
        <v>426</v>
      </c>
      <c r="C115" t="s">
        <v>414</v>
      </c>
      <c r="D115" t="s">
        <v>1169</v>
      </c>
      <c r="E115" t="s">
        <v>471</v>
      </c>
    </row>
    <row r="116" spans="1:5">
      <c r="A116" t="s">
        <v>1251</v>
      </c>
      <c r="B116" t="s">
        <v>426</v>
      </c>
      <c r="C116" t="s">
        <v>413</v>
      </c>
      <c r="D116" t="s">
        <v>1169</v>
      </c>
      <c r="E116" t="s">
        <v>1172</v>
      </c>
    </row>
    <row r="117" spans="1:5">
      <c r="A117" t="s">
        <v>1252</v>
      </c>
      <c r="B117" t="s">
        <v>426</v>
      </c>
      <c r="C117" t="s">
        <v>414</v>
      </c>
      <c r="D117" t="s">
        <v>1169</v>
      </c>
      <c r="E117" t="s">
        <v>471</v>
      </c>
    </row>
    <row r="118" spans="1:5">
      <c r="A118" t="s">
        <v>1253</v>
      </c>
      <c r="B118" t="s">
        <v>426</v>
      </c>
      <c r="C118" t="s">
        <v>413</v>
      </c>
      <c r="D118" t="s">
        <v>1169</v>
      </c>
      <c r="E118" t="s">
        <v>1172</v>
      </c>
    </row>
    <row r="119" spans="1:5">
      <c r="A119" t="s">
        <v>1254</v>
      </c>
      <c r="B119" t="s">
        <v>426</v>
      </c>
      <c r="C119" t="s">
        <v>414</v>
      </c>
      <c r="D119" t="s">
        <v>1169</v>
      </c>
      <c r="E119" t="s">
        <v>471</v>
      </c>
    </row>
    <row r="120" spans="1:5">
      <c r="A120" t="s">
        <v>1255</v>
      </c>
      <c r="B120" t="s">
        <v>426</v>
      </c>
      <c r="C120" t="s">
        <v>413</v>
      </c>
      <c r="D120" t="s">
        <v>1169</v>
      </c>
      <c r="E120" t="s">
        <v>1172</v>
      </c>
    </row>
    <row r="121" spans="1:5">
      <c r="A121" t="s">
        <v>1256</v>
      </c>
      <c r="B121" t="s">
        <v>426</v>
      </c>
      <c r="C121" t="s">
        <v>418</v>
      </c>
      <c r="D121" t="s">
        <v>1169</v>
      </c>
      <c r="E121" t="s">
        <v>1170</v>
      </c>
    </row>
    <row r="122" spans="1:5">
      <c r="A122" t="s">
        <v>1257</v>
      </c>
      <c r="B122" t="s">
        <v>426</v>
      </c>
      <c r="C122" t="s">
        <v>414</v>
      </c>
      <c r="D122" t="s">
        <v>1169</v>
      </c>
      <c r="E122" t="s">
        <v>471</v>
      </c>
    </row>
    <row r="123" spans="1:5">
      <c r="A123" t="s">
        <v>1258</v>
      </c>
      <c r="B123" t="s">
        <v>426</v>
      </c>
      <c r="C123" t="s">
        <v>413</v>
      </c>
      <c r="D123" t="s">
        <v>1169</v>
      </c>
      <c r="E123" t="s">
        <v>1172</v>
      </c>
    </row>
    <row r="124" spans="1:5">
      <c r="A124" t="s">
        <v>1259</v>
      </c>
      <c r="B124" t="s">
        <v>426</v>
      </c>
      <c r="C124" t="s">
        <v>414</v>
      </c>
      <c r="D124" t="s">
        <v>1169</v>
      </c>
      <c r="E124" t="s">
        <v>471</v>
      </c>
    </row>
    <row r="125" spans="1:5">
      <c r="A125" t="s">
        <v>1260</v>
      </c>
      <c r="B125" t="s">
        <v>426</v>
      </c>
      <c r="C125" t="s">
        <v>413</v>
      </c>
      <c r="D125" t="s">
        <v>1169</v>
      </c>
      <c r="E125" t="s">
        <v>1172</v>
      </c>
    </row>
    <row r="126" spans="1:5">
      <c r="A126" t="s">
        <v>1261</v>
      </c>
      <c r="B126" t="s">
        <v>426</v>
      </c>
      <c r="C126" t="s">
        <v>414</v>
      </c>
      <c r="D126" t="s">
        <v>1169</v>
      </c>
      <c r="E126" t="s">
        <v>471</v>
      </c>
    </row>
    <row r="127" spans="1:5">
      <c r="A127" t="s">
        <v>1262</v>
      </c>
      <c r="B127" t="s">
        <v>426</v>
      </c>
      <c r="C127" t="s">
        <v>413</v>
      </c>
      <c r="D127" t="s">
        <v>1169</v>
      </c>
      <c r="E127" t="s">
        <v>1172</v>
      </c>
    </row>
    <row r="128" spans="1:5">
      <c r="A128" t="s">
        <v>1263</v>
      </c>
      <c r="B128" t="s">
        <v>426</v>
      </c>
      <c r="C128" t="s">
        <v>418</v>
      </c>
      <c r="D128" t="s">
        <v>1169</v>
      </c>
      <c r="E128" t="s">
        <v>1170</v>
      </c>
    </row>
    <row r="129" spans="1:5">
      <c r="A129" t="s">
        <v>1264</v>
      </c>
      <c r="B129" t="s">
        <v>426</v>
      </c>
      <c r="C129" t="s">
        <v>414</v>
      </c>
      <c r="D129" t="s">
        <v>1169</v>
      </c>
      <c r="E129" t="s">
        <v>471</v>
      </c>
    </row>
    <row r="130" spans="1:5">
      <c r="A130" t="s">
        <v>1265</v>
      </c>
      <c r="B130" t="s">
        <v>426</v>
      </c>
      <c r="C130" t="s">
        <v>413</v>
      </c>
      <c r="D130" t="s">
        <v>1169</v>
      </c>
      <c r="E130" t="s">
        <v>1172</v>
      </c>
    </row>
    <row r="131" spans="1:5">
      <c r="A131" t="s">
        <v>1266</v>
      </c>
      <c r="B131" t="s">
        <v>426</v>
      </c>
      <c r="C131" t="s">
        <v>414</v>
      </c>
      <c r="D131" t="s">
        <v>1169</v>
      </c>
      <c r="E131" t="s">
        <v>471</v>
      </c>
    </row>
    <row r="132" spans="1:5">
      <c r="A132" t="s">
        <v>1267</v>
      </c>
      <c r="B132" t="s">
        <v>426</v>
      </c>
      <c r="C132" t="s">
        <v>413</v>
      </c>
      <c r="D132" t="s">
        <v>1169</v>
      </c>
      <c r="E132" t="s">
        <v>1172</v>
      </c>
    </row>
    <row r="133" spans="1:5">
      <c r="A133" t="s">
        <v>1268</v>
      </c>
      <c r="B133" t="s">
        <v>426</v>
      </c>
      <c r="C133" t="s">
        <v>414</v>
      </c>
      <c r="D133" t="s">
        <v>1169</v>
      </c>
      <c r="E133" t="s">
        <v>471</v>
      </c>
    </row>
    <row r="134" spans="1:5">
      <c r="A134" t="s">
        <v>1269</v>
      </c>
      <c r="B134" t="s">
        <v>426</v>
      </c>
      <c r="C134" t="s">
        <v>413</v>
      </c>
      <c r="D134" t="s">
        <v>1169</v>
      </c>
      <c r="E134" t="s">
        <v>1172</v>
      </c>
    </row>
    <row r="135" spans="1:5">
      <c r="A135" t="s">
        <v>1270</v>
      </c>
      <c r="B135" t="s">
        <v>426</v>
      </c>
      <c r="C135" t="s">
        <v>418</v>
      </c>
      <c r="D135" t="s">
        <v>1169</v>
      </c>
      <c r="E135" t="s">
        <v>1170</v>
      </c>
    </row>
    <row r="136" spans="1:5">
      <c r="A136" t="s">
        <v>1271</v>
      </c>
      <c r="B136" t="s">
        <v>426</v>
      </c>
      <c r="C136" t="s">
        <v>414</v>
      </c>
      <c r="D136" t="s">
        <v>1169</v>
      </c>
      <c r="E136" t="s">
        <v>471</v>
      </c>
    </row>
    <row r="137" spans="1:5">
      <c r="A137" t="s">
        <v>1272</v>
      </c>
      <c r="B137" t="s">
        <v>426</v>
      </c>
      <c r="C137" t="s">
        <v>413</v>
      </c>
      <c r="D137" t="s">
        <v>1169</v>
      </c>
      <c r="E137" t="s">
        <v>1172</v>
      </c>
    </row>
    <row r="138" spans="1:5">
      <c r="A138" t="s">
        <v>1273</v>
      </c>
      <c r="B138" t="s">
        <v>426</v>
      </c>
      <c r="C138" t="s">
        <v>414</v>
      </c>
      <c r="D138" t="s">
        <v>1169</v>
      </c>
      <c r="E138" t="s">
        <v>471</v>
      </c>
    </row>
    <row r="139" spans="1:5">
      <c r="A139" t="s">
        <v>1274</v>
      </c>
      <c r="B139" t="s">
        <v>426</v>
      </c>
      <c r="C139" t="s">
        <v>413</v>
      </c>
      <c r="D139" t="s">
        <v>1169</v>
      </c>
      <c r="E139" t="s">
        <v>1172</v>
      </c>
    </row>
    <row r="140" spans="1:5">
      <c r="A140" t="s">
        <v>1275</v>
      </c>
      <c r="B140" t="s">
        <v>426</v>
      </c>
      <c r="C140" t="s">
        <v>414</v>
      </c>
      <c r="D140" t="s">
        <v>1169</v>
      </c>
      <c r="E140" t="s">
        <v>471</v>
      </c>
    </row>
    <row r="141" spans="1:5">
      <c r="A141" t="s">
        <v>1276</v>
      </c>
      <c r="B141" t="s">
        <v>426</v>
      </c>
      <c r="C141" t="s">
        <v>413</v>
      </c>
      <c r="D141" t="s">
        <v>1169</v>
      </c>
      <c r="E141" t="s">
        <v>1172</v>
      </c>
    </row>
    <row r="142" spans="1:5">
      <c r="A142" t="s">
        <v>1277</v>
      </c>
      <c r="B142" t="s">
        <v>426</v>
      </c>
      <c r="C142" t="s">
        <v>418</v>
      </c>
      <c r="D142" t="s">
        <v>1169</v>
      </c>
      <c r="E142" t="s">
        <v>1170</v>
      </c>
    </row>
    <row r="143" spans="1:5">
      <c r="A143" t="s">
        <v>1278</v>
      </c>
      <c r="B143" t="s">
        <v>426</v>
      </c>
      <c r="C143" t="s">
        <v>414</v>
      </c>
      <c r="D143" t="s">
        <v>1169</v>
      </c>
      <c r="E143" t="s">
        <v>471</v>
      </c>
    </row>
    <row r="144" spans="1:5">
      <c r="A144" t="s">
        <v>1279</v>
      </c>
      <c r="B144" t="s">
        <v>426</v>
      </c>
      <c r="C144" t="s">
        <v>413</v>
      </c>
      <c r="D144" t="s">
        <v>1169</v>
      </c>
      <c r="E144" t="s">
        <v>1172</v>
      </c>
    </row>
    <row r="145" spans="1:5">
      <c r="A145" t="s">
        <v>1280</v>
      </c>
      <c r="B145" t="s">
        <v>426</v>
      </c>
      <c r="C145" t="s">
        <v>414</v>
      </c>
      <c r="D145" t="s">
        <v>1169</v>
      </c>
      <c r="E145" t="s">
        <v>471</v>
      </c>
    </row>
    <row r="146" spans="1:5">
      <c r="A146" t="s">
        <v>1281</v>
      </c>
      <c r="B146" t="s">
        <v>426</v>
      </c>
      <c r="C146" t="s">
        <v>413</v>
      </c>
      <c r="D146" t="s">
        <v>1169</v>
      </c>
      <c r="E146" t="s">
        <v>1172</v>
      </c>
    </row>
    <row r="147" spans="1:5">
      <c r="A147" t="s">
        <v>1282</v>
      </c>
      <c r="B147" t="s">
        <v>426</v>
      </c>
      <c r="C147" t="s">
        <v>414</v>
      </c>
      <c r="D147" t="s">
        <v>1169</v>
      </c>
      <c r="E147" t="s">
        <v>471</v>
      </c>
    </row>
    <row r="148" spans="1:5">
      <c r="A148" t="s">
        <v>1283</v>
      </c>
      <c r="B148" t="s">
        <v>426</v>
      </c>
      <c r="C148" t="s">
        <v>413</v>
      </c>
      <c r="D148" t="s">
        <v>1169</v>
      </c>
      <c r="E148" t="s">
        <v>1172</v>
      </c>
    </row>
    <row r="149" spans="1:5">
      <c r="A149" t="s">
        <v>1284</v>
      </c>
      <c r="B149" t="s">
        <v>426</v>
      </c>
      <c r="C149" t="s">
        <v>418</v>
      </c>
      <c r="D149" t="s">
        <v>1169</v>
      </c>
      <c r="E149" t="s">
        <v>1170</v>
      </c>
    </row>
    <row r="150" spans="1:5">
      <c r="A150" t="s">
        <v>1285</v>
      </c>
      <c r="B150" t="s">
        <v>426</v>
      </c>
      <c r="C150" t="s">
        <v>414</v>
      </c>
      <c r="D150" t="s">
        <v>1169</v>
      </c>
      <c r="E150" t="s">
        <v>471</v>
      </c>
    </row>
    <row r="151" spans="1:5">
      <c r="A151" t="s">
        <v>1286</v>
      </c>
      <c r="B151" t="s">
        <v>426</v>
      </c>
      <c r="C151" t="s">
        <v>413</v>
      </c>
      <c r="D151" t="s">
        <v>1169</v>
      </c>
      <c r="E151" t="s">
        <v>1172</v>
      </c>
    </row>
    <row r="152" spans="1:5">
      <c r="A152" t="s">
        <v>1287</v>
      </c>
      <c r="B152" t="s">
        <v>426</v>
      </c>
      <c r="C152" t="s">
        <v>414</v>
      </c>
      <c r="D152" t="s">
        <v>1169</v>
      </c>
      <c r="E152" t="s">
        <v>471</v>
      </c>
    </row>
    <row r="153" spans="1:5">
      <c r="A153" t="s">
        <v>1288</v>
      </c>
      <c r="B153" t="s">
        <v>426</v>
      </c>
      <c r="C153" t="s">
        <v>413</v>
      </c>
      <c r="D153" t="s">
        <v>1169</v>
      </c>
      <c r="E153" t="s">
        <v>1172</v>
      </c>
    </row>
    <row r="154" spans="1:5">
      <c r="A154" t="s">
        <v>1289</v>
      </c>
      <c r="B154" t="s">
        <v>426</v>
      </c>
      <c r="C154" t="s">
        <v>414</v>
      </c>
      <c r="D154" t="s">
        <v>1169</v>
      </c>
      <c r="E154" t="s">
        <v>471</v>
      </c>
    </row>
    <row r="155" spans="1:5">
      <c r="A155" t="s">
        <v>1290</v>
      </c>
      <c r="B155" t="s">
        <v>426</v>
      </c>
      <c r="C155" t="s">
        <v>413</v>
      </c>
      <c r="D155" t="s">
        <v>1169</v>
      </c>
      <c r="E155" t="s">
        <v>1172</v>
      </c>
    </row>
    <row r="156" spans="1:5">
      <c r="A156" t="s">
        <v>1291</v>
      </c>
      <c r="B156" t="s">
        <v>426</v>
      </c>
      <c r="C156" t="s">
        <v>418</v>
      </c>
      <c r="D156" t="s">
        <v>1169</v>
      </c>
      <c r="E156" t="s">
        <v>1170</v>
      </c>
    </row>
    <row r="157" spans="1:5">
      <c r="A157" t="s">
        <v>1292</v>
      </c>
      <c r="B157" t="s">
        <v>426</v>
      </c>
      <c r="C157" t="s">
        <v>414</v>
      </c>
      <c r="D157" t="s">
        <v>1169</v>
      </c>
      <c r="E157" t="s">
        <v>471</v>
      </c>
    </row>
    <row r="158" spans="1:5">
      <c r="A158" t="s">
        <v>1293</v>
      </c>
      <c r="B158" t="s">
        <v>426</v>
      </c>
      <c r="C158" t="s">
        <v>413</v>
      </c>
      <c r="D158" t="s">
        <v>1169</v>
      </c>
      <c r="E158" t="s">
        <v>1172</v>
      </c>
    </row>
    <row r="159" spans="1:5">
      <c r="A159" t="s">
        <v>1294</v>
      </c>
      <c r="B159" t="s">
        <v>426</v>
      </c>
      <c r="C159" t="s">
        <v>414</v>
      </c>
      <c r="D159" t="s">
        <v>1169</v>
      </c>
      <c r="E159" t="s">
        <v>471</v>
      </c>
    </row>
    <row r="160" spans="1:5">
      <c r="A160" t="s">
        <v>1295</v>
      </c>
      <c r="B160" t="s">
        <v>426</v>
      </c>
      <c r="C160" t="s">
        <v>413</v>
      </c>
      <c r="D160" t="s">
        <v>1169</v>
      </c>
      <c r="E160" t="s">
        <v>1172</v>
      </c>
    </row>
    <row r="161" spans="1:5">
      <c r="A161" t="s">
        <v>1296</v>
      </c>
      <c r="B161" t="s">
        <v>426</v>
      </c>
      <c r="C161" t="s">
        <v>414</v>
      </c>
      <c r="D161" t="s">
        <v>1169</v>
      </c>
      <c r="E161" t="s">
        <v>471</v>
      </c>
    </row>
    <row r="162" spans="1:5">
      <c r="A162" t="s">
        <v>1297</v>
      </c>
      <c r="B162" t="s">
        <v>426</v>
      </c>
      <c r="C162" t="s">
        <v>413</v>
      </c>
      <c r="D162" t="s">
        <v>1169</v>
      </c>
      <c r="E162" t="s">
        <v>1172</v>
      </c>
    </row>
    <row r="163" spans="1:5">
      <c r="A163" t="s">
        <v>1298</v>
      </c>
      <c r="B163" t="s">
        <v>426</v>
      </c>
      <c r="C163" t="s">
        <v>418</v>
      </c>
      <c r="D163" t="s">
        <v>1169</v>
      </c>
      <c r="E163" t="s">
        <v>1170</v>
      </c>
    </row>
    <row r="164" spans="1:5">
      <c r="A164" t="s">
        <v>1299</v>
      </c>
      <c r="B164" t="s">
        <v>426</v>
      </c>
      <c r="C164" t="s">
        <v>414</v>
      </c>
      <c r="D164" t="s">
        <v>1169</v>
      </c>
      <c r="E164" t="s">
        <v>471</v>
      </c>
    </row>
    <row r="165" spans="1:5">
      <c r="A165" t="s">
        <v>1300</v>
      </c>
      <c r="B165" t="s">
        <v>426</v>
      </c>
      <c r="C165" t="s">
        <v>413</v>
      </c>
      <c r="D165" t="s">
        <v>1169</v>
      </c>
      <c r="E165" t="s">
        <v>1172</v>
      </c>
    </row>
    <row r="166" spans="1:5">
      <c r="A166" t="s">
        <v>1301</v>
      </c>
      <c r="B166" t="s">
        <v>426</v>
      </c>
      <c r="C166" t="s">
        <v>414</v>
      </c>
      <c r="D166" t="s">
        <v>1169</v>
      </c>
      <c r="E166" t="s">
        <v>471</v>
      </c>
    </row>
    <row r="167" spans="1:5">
      <c r="A167" t="s">
        <v>1302</v>
      </c>
      <c r="B167" t="s">
        <v>426</v>
      </c>
      <c r="C167" t="s">
        <v>413</v>
      </c>
      <c r="D167" t="s">
        <v>1169</v>
      </c>
      <c r="E167" t="s">
        <v>1172</v>
      </c>
    </row>
    <row r="168" spans="1:5">
      <c r="A168" t="s">
        <v>1303</v>
      </c>
      <c r="B168" t="s">
        <v>426</v>
      </c>
      <c r="C168" t="s">
        <v>414</v>
      </c>
      <c r="D168" t="s">
        <v>1169</v>
      </c>
      <c r="E168" t="s">
        <v>471</v>
      </c>
    </row>
    <row r="169" spans="1:5">
      <c r="A169" t="s">
        <v>1304</v>
      </c>
      <c r="B169" t="s">
        <v>426</v>
      </c>
      <c r="C169" t="s">
        <v>413</v>
      </c>
      <c r="D169" t="s">
        <v>1169</v>
      </c>
      <c r="E169" t="s">
        <v>1172</v>
      </c>
    </row>
    <row r="170" spans="1:5">
      <c r="A170" t="s">
        <v>1305</v>
      </c>
      <c r="B170" t="s">
        <v>426</v>
      </c>
      <c r="C170" t="s">
        <v>418</v>
      </c>
      <c r="D170" t="s">
        <v>1169</v>
      </c>
      <c r="E170" t="s">
        <v>1170</v>
      </c>
    </row>
    <row r="171" spans="1:5">
      <c r="A171" t="s">
        <v>1306</v>
      </c>
      <c r="B171" t="s">
        <v>426</v>
      </c>
      <c r="C171" t="s">
        <v>414</v>
      </c>
      <c r="D171" t="s">
        <v>1169</v>
      </c>
      <c r="E171" t="s">
        <v>471</v>
      </c>
    </row>
    <row r="172" spans="1:5">
      <c r="A172" t="s">
        <v>1307</v>
      </c>
      <c r="B172" t="s">
        <v>426</v>
      </c>
      <c r="C172" t="s">
        <v>413</v>
      </c>
      <c r="D172" t="s">
        <v>1169</v>
      </c>
      <c r="E172" t="s">
        <v>1172</v>
      </c>
    </row>
    <row r="173" spans="1:5">
      <c r="A173" t="s">
        <v>1308</v>
      </c>
      <c r="B173" t="s">
        <v>426</v>
      </c>
      <c r="C173" t="s">
        <v>414</v>
      </c>
      <c r="D173" t="s">
        <v>1169</v>
      </c>
      <c r="E173" t="s">
        <v>471</v>
      </c>
    </row>
    <row r="174" spans="1:5">
      <c r="A174" t="s">
        <v>1309</v>
      </c>
      <c r="B174" t="s">
        <v>426</v>
      </c>
      <c r="C174" t="s">
        <v>413</v>
      </c>
      <c r="D174" t="s">
        <v>1169</v>
      </c>
      <c r="E174" t="s">
        <v>1172</v>
      </c>
    </row>
    <row r="175" spans="1:5">
      <c r="A175" t="s">
        <v>1310</v>
      </c>
      <c r="B175" t="s">
        <v>426</v>
      </c>
      <c r="C175" t="s">
        <v>414</v>
      </c>
      <c r="D175" t="s">
        <v>1169</v>
      </c>
      <c r="E175" t="s">
        <v>471</v>
      </c>
    </row>
    <row r="176" spans="1:5">
      <c r="A176" t="s">
        <v>1311</v>
      </c>
      <c r="B176" t="s">
        <v>426</v>
      </c>
      <c r="C176" t="s">
        <v>413</v>
      </c>
      <c r="D176" t="s">
        <v>1169</v>
      </c>
      <c r="E176" t="s">
        <v>1172</v>
      </c>
    </row>
    <row r="177" spans="1:5">
      <c r="A177" t="s">
        <v>1312</v>
      </c>
      <c r="B177" t="s">
        <v>426</v>
      </c>
      <c r="C177" t="s">
        <v>418</v>
      </c>
      <c r="D177" t="s">
        <v>1169</v>
      </c>
      <c r="E177" t="s">
        <v>1170</v>
      </c>
    </row>
    <row r="178" spans="1:5">
      <c r="A178" t="s">
        <v>1313</v>
      </c>
      <c r="B178" t="s">
        <v>426</v>
      </c>
      <c r="C178" t="s">
        <v>414</v>
      </c>
      <c r="D178" t="s">
        <v>1169</v>
      </c>
      <c r="E178" t="s">
        <v>471</v>
      </c>
    </row>
    <row r="179" spans="1:5">
      <c r="A179" t="s">
        <v>1314</v>
      </c>
      <c r="B179" t="s">
        <v>426</v>
      </c>
      <c r="C179" t="s">
        <v>413</v>
      </c>
      <c r="D179" t="s">
        <v>1169</v>
      </c>
      <c r="E179" t="s">
        <v>1172</v>
      </c>
    </row>
    <row r="180" spans="1:5">
      <c r="A180" t="s">
        <v>1315</v>
      </c>
      <c r="B180" t="s">
        <v>426</v>
      </c>
      <c r="C180" t="s">
        <v>414</v>
      </c>
      <c r="D180" t="s">
        <v>1169</v>
      </c>
      <c r="E180" t="s">
        <v>471</v>
      </c>
    </row>
    <row r="181" spans="1:5">
      <c r="A181" t="s">
        <v>1316</v>
      </c>
      <c r="B181" t="s">
        <v>426</v>
      </c>
      <c r="C181" t="s">
        <v>413</v>
      </c>
      <c r="D181" t="s">
        <v>1169</v>
      </c>
      <c r="E181" t="s">
        <v>1172</v>
      </c>
    </row>
    <row r="182" spans="1:5">
      <c r="A182" t="s">
        <v>1317</v>
      </c>
      <c r="B182" t="s">
        <v>426</v>
      </c>
      <c r="C182" t="s">
        <v>414</v>
      </c>
      <c r="D182" t="s">
        <v>1169</v>
      </c>
      <c r="E182" t="s">
        <v>471</v>
      </c>
    </row>
    <row r="183" spans="1:5">
      <c r="A183" t="s">
        <v>1318</v>
      </c>
      <c r="B183" t="s">
        <v>426</v>
      </c>
      <c r="C183" t="s">
        <v>413</v>
      </c>
      <c r="D183" t="s">
        <v>1169</v>
      </c>
      <c r="E183" t="s">
        <v>1172</v>
      </c>
    </row>
    <row r="184" spans="1:5">
      <c r="A184" t="s">
        <v>1319</v>
      </c>
      <c r="B184" t="s">
        <v>426</v>
      </c>
      <c r="C184" t="s">
        <v>418</v>
      </c>
      <c r="D184" t="s">
        <v>1169</v>
      </c>
      <c r="E184" t="s">
        <v>1170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
  <sheetViews>
    <sheetView windowProtection="1" workbookViewId="0"/>
  </sheetViews>
  <sheetFormatPr defaultRowHeight="15"/>
  <cols>
    <col min="1" max="16384" style="1" width="9.140625" collapsed="true"/>
  </cols>
  <sheetData/>
  <sheetProtection selectLockedCells="1"/>
  <dataConsolidate/>
  <phoneticPr fontId="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
  <sheetViews>
    <sheetView windowProtection="1" workbookViewId="0"/>
  </sheetViews>
  <sheetFormatPr defaultRowHeight="15"/>
  <cols>
    <col min="1" max="16384" style="1" width="9.140625" collapsed="true"/>
  </cols>
  <sheetData/>
  <sheetProtection selectLockedCells="1"/>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
  <sheetViews>
    <sheetView windowProtection="1" workbookViewId="0">
      <selection activeCell="A2" sqref="A2"/>
    </sheetView>
  </sheetViews>
  <sheetFormatPr defaultRowHeight="15"/>
  <cols>
    <col min="1" max="16384" style="1" width="9.140625" collapsed="true"/>
  </cols>
  <sheetData/>
  <sheetProtection selectLockedCells="1"/>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H17"/>
  <sheetViews>
    <sheetView windowProtection="1" showGridLines="0" topLeftCell="D1" workbookViewId="0">
      <selection activeCell="B2" sqref="B2"/>
    </sheetView>
  </sheetViews>
  <sheetFormatPr defaultRowHeight="15"/>
  <cols>
    <col min="1" max="3" customWidth="true" hidden="true" width="0.0" collapsed="true"/>
    <col min="5" max="5" customWidth="true" width="111.7109375" collapsed="true"/>
  </cols>
  <sheetData>
    <row r="1" spans="1:8" ht="27.95" customHeight="1">
      <c r="A1" s="234" t="s">
        <v>1184</v>
      </c>
      <c r="D1" s="235" t="s">
        <v>1117</v>
      </c>
      <c r="E1" s="235"/>
      <c r="F1" s="235"/>
    </row>
    <row r="5" spans="1:8">
      <c r="E5" s="96" t="s">
        <v>365</v>
      </c>
      <c r="G5" s="236" t="s">
        <v>1118</v>
      </c>
    </row>
    <row r="6" spans="1:8">
      <c r="E6" s="96" t="s">
        <v>491</v>
      </c>
      <c r="G6" s="51"/>
      <c r="H6" s="39" t="s">
        <v>1119</v>
      </c>
    </row>
    <row r="7" spans="1:8">
      <c r="E7" s="96" t="s">
        <v>369</v>
      </c>
      <c r="G7" s="52"/>
      <c r="H7" s="39" t="s">
        <v>1120</v>
      </c>
    </row>
    <row r="8" spans="1:8">
      <c r="E8" s="96" t="s">
        <v>370</v>
      </c>
      <c r="G8" s="53"/>
      <c r="H8" s="39" t="s">
        <v>1121</v>
      </c>
    </row>
    <row r="9" spans="1:8">
      <c r="E9" s="96" t="s">
        <v>371</v>
      </c>
      <c r="G9" s="54"/>
      <c r="H9" s="39" t="s">
        <v>1122</v>
      </c>
    </row>
    <row r="10" spans="1:8">
      <c r="E10" s="96" t="s">
        <v>372</v>
      </c>
      <c r="G10" s="55"/>
      <c r="H10" s="39" t="s">
        <v>1123</v>
      </c>
    </row>
    <row r="11" spans="1:8">
      <c r="E11" s="96" t="s">
        <v>373</v>
      </c>
      <c r="G11" s="56"/>
      <c r="H11" s="39" t="s">
        <v>1124</v>
      </c>
    </row>
    <row r="12" spans="1:8">
      <c r="E12" s="96" t="s">
        <v>489</v>
      </c>
      <c r="G12" s="57"/>
      <c r="H12" s="39" t="s">
        <v>1125</v>
      </c>
    </row>
    <row r="13" spans="1:8">
      <c r="E13" s="96" t="s">
        <v>368</v>
      </c>
    </row>
    <row r="14" spans="1:8">
      <c r="E14" s="96" t="s">
        <v>426</v>
      </c>
    </row>
    <row r="15" spans="1:8">
      <c r="E15" s="96" t="s">
        <v>366</v>
      </c>
    </row>
    <row r="16" spans="1:8">
      <c r="E16" s="96" t="s">
        <v>477</v>
      </c>
    </row>
    <row r="17" spans="5:5">
      <c r="E17" s="96" t="s">
        <v>364</v>
      </c>
    </row>
  </sheetData>
  <sheetProtection password="A44A" sheet="1" objects="1" scenarios="1"/>
  <mergeCells count="1">
    <mergeCell ref="D1:F1"/>
  </mergeCells>
  <hyperlinks>
    <hyperlink ref="E5" location="'General Inforamtion'!A1" display="General Inforamtion"/>
    <hyperlink ref="E6" location="'LR-Part A1'!A1" display="Part A1  Statement of Structural Liquidity - Domestic Currency, Indian Operations "/>
    <hyperlink ref="E7" location="'LR-Part A2 (USD)'!A1" display="Part A2 Statement of Structural Liquidity- Foreign Curency, Indian Operations (USD)"/>
    <hyperlink ref="E8" location="'LR-Part A2 (GBP)'!A1" display="Part A2 Statement of Structural Liquidity- Foreign Curency, Indian Operations (GBP)"/>
    <hyperlink ref="E9" location="'LR-Part A2 (EURO)'!A1" display="Part A2 Statement of Structural Liquidity- Foreign Curency, Indian Operations (EURO)"/>
    <hyperlink ref="E10" location="'LR-Part A2 (JPY)'!A1" display="Part A2 Statement of Structural Liquidity- Foreign Curency, Indian Operations (JPY)"/>
    <hyperlink ref="E11" location="'LR-Part A2 (Others)'!A1" display="Part A2 Statement of Structural Liquidity- Foreign Curency, Indian Operations (Other)"/>
    <hyperlink ref="E12" location="'LR-Part A3'!A1" display="Part A3 Statement of Structural Liquidity - Combined Indian Operations - Domestic and Foreign currency i.e. LR -1 Part A1 + Part A2) "/>
    <hyperlink ref="E13" location="'Additional Details '!A1" display="Additional Details"/>
    <hyperlink ref="E14" location="'Top 20 Depositors'!A1" display="Top 20 Depositors"/>
    <hyperlink ref="E15" location="'Category of Depositors'!A1" display="Deposits by Category of Depositors"/>
    <hyperlink ref="E16" location="'Term Deposit-Amount wise'!A1" display="Term Deposit-Amount wise"/>
    <hyperlink ref="E17" location="'Signatory Information'!A1" display="Signatory Information"/>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sheetPr codeName="Sheet7"/>
  <dimension ref="A1:F10"/>
  <sheetViews>
    <sheetView windowProtection="1" showGridLines="0" topLeftCell="D1" workbookViewId="0">
      <selection sqref="A1:C65536"/>
    </sheetView>
  </sheetViews>
  <sheetFormatPr defaultRowHeight="15"/>
  <cols>
    <col min="1" max="3" customWidth="true" hidden="true" width="0.0" collapsed="true"/>
  </cols>
  <sheetData>
    <row r="1" spans="1:6">
      <c r="A1" s="10" t="s">
        <v>30</v>
      </c>
    </row>
    <row r="3" spans="1:6">
      <c r="A3" s="45"/>
      <c r="B3" s="45"/>
      <c r="C3" s="45" t="s">
        <v>31</v>
      </c>
      <c r="D3" s="45"/>
      <c r="E3" s="45"/>
      <c r="F3" s="45"/>
    </row>
    <row r="4" spans="1:6">
      <c r="A4" s="45"/>
      <c r="B4" s="45"/>
      <c r="C4" s="45"/>
      <c r="D4" s="45"/>
      <c r="E4" s="45"/>
      <c r="F4" s="45"/>
    </row>
    <row r="5" spans="1:6">
      <c r="A5" s="45"/>
      <c r="B5" s="45"/>
      <c r="C5" s="45"/>
      <c r="D5" s="45"/>
      <c r="E5" s="45"/>
      <c r="F5" s="45"/>
    </row>
    <row r="6" spans="1:6">
      <c r="A6" s="45"/>
      <c r="B6" s="45"/>
      <c r="C6" s="45" t="s">
        <v>972</v>
      </c>
      <c r="D6" s="45"/>
      <c r="E6" s="45" t="s">
        <v>971</v>
      </c>
      <c r="F6" s="45" t="s">
        <v>973</v>
      </c>
    </row>
    <row r="7" spans="1:6">
      <c r="A7" s="45"/>
      <c r="B7" s="45"/>
      <c r="C7" s="45" t="s">
        <v>971</v>
      </c>
      <c r="F7" s="45"/>
    </row>
    <row r="8" spans="1:6">
      <c r="A8" s="45" t="s">
        <v>32</v>
      </c>
      <c r="B8" s="45"/>
      <c r="C8" s="45"/>
      <c r="D8" s="46" t="str">
        <f>StartUp!D16</f>
        <v>268</v>
      </c>
      <c r="F8" s="45"/>
    </row>
    <row r="9" spans="1:6">
      <c r="A9" s="45"/>
      <c r="B9" s="45"/>
      <c r="C9" s="45" t="s">
        <v>971</v>
      </c>
      <c r="F9" s="45"/>
    </row>
    <row r="10" spans="1:6">
      <c r="A10" s="45"/>
      <c r="B10" s="45"/>
      <c r="C10" s="45" t="s">
        <v>974</v>
      </c>
      <c r="D10" s="45"/>
      <c r="E10" s="45"/>
      <c r="F10" s="45" t="s">
        <v>975</v>
      </c>
    </row>
  </sheetData>
  <phoneticPr fontId="2"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sheetPr codeName="Sheet21"/>
  <dimension ref="A1:L18"/>
  <sheetViews>
    <sheetView windowProtection="1" showGridLines="0" topLeftCell="D1" workbookViewId="0">
      <selection sqref="A1:C1048576"/>
    </sheetView>
  </sheetViews>
  <sheetFormatPr defaultRowHeight="15"/>
  <cols>
    <col min="1" max="3" customWidth="true" hidden="true" width="9.140625" collapsed="true"/>
    <col min="4" max="4" customWidth="true" width="35.85546875" collapsed="true"/>
    <col min="5" max="5" customWidth="true" width="36.0" collapsed="true"/>
  </cols>
  <sheetData>
    <row r="1" spans="1:7" ht="27.95" customHeight="1">
      <c r="A1" s="94" t="s">
        <v>1063</v>
      </c>
      <c r="D1" s="148" t="s">
        <v>365</v>
      </c>
      <c r="E1" s="148"/>
    </row>
    <row r="3" spans="1:7">
      <c r="E3" s="96" t="s">
        <v>1116</v>
      </c>
    </row>
    <row r="4" spans="1:7">
      <c r="A4" s="131"/>
      <c r="B4" s="131"/>
      <c r="C4" s="131" t="s">
        <v>1064</v>
      </c>
      <c r="D4" s="131"/>
      <c r="E4" s="131"/>
      <c r="F4" s="131"/>
      <c r="G4" s="131"/>
    </row>
    <row r="5" spans="1:7" hidden="1">
      <c r="A5" s="131"/>
      <c r="B5" s="131"/>
      <c r="C5" s="131"/>
      <c r="D5" s="131"/>
      <c r="E5" s="131"/>
      <c r="F5" s="131"/>
      <c r="G5" s="131"/>
    </row>
    <row r="6" spans="1:7" hidden="1">
      <c r="A6" s="131"/>
      <c r="B6" s="131"/>
      <c r="C6" s="131"/>
      <c r="D6" s="131"/>
      <c r="E6" s="131"/>
      <c r="F6" s="131"/>
      <c r="G6" s="131"/>
    </row>
    <row r="7" spans="1:7" hidden="1">
      <c r="A7" s="131"/>
      <c r="B7" s="131"/>
      <c r="C7" s="131" t="s">
        <v>972</v>
      </c>
      <c r="D7" s="131" t="s">
        <v>976</v>
      </c>
      <c r="E7" s="131"/>
      <c r="F7" s="131" t="s">
        <v>971</v>
      </c>
      <c r="G7" s="131" t="s">
        <v>973</v>
      </c>
    </row>
    <row r="8" spans="1:7" hidden="1">
      <c r="A8" s="131"/>
      <c r="B8" s="131"/>
      <c r="C8" s="131" t="s">
        <v>971</v>
      </c>
      <c r="G8" s="131"/>
    </row>
    <row r="9" spans="1:7">
      <c r="A9" s="131" t="s">
        <v>318</v>
      </c>
      <c r="B9" s="131"/>
      <c r="C9" s="131"/>
      <c r="D9" s="95" t="s">
        <v>1065</v>
      </c>
      <c r="E9" s="101" t="str">
        <f>StartUp!D17</f>
        <v>AEBC</v>
      </c>
      <c r="G9" s="131"/>
    </row>
    <row r="10" spans="1:7">
      <c r="A10" s="131" t="s">
        <v>1070</v>
      </c>
      <c r="B10" s="131"/>
      <c r="C10" s="131"/>
      <c r="D10" s="95" t="s">
        <v>1066</v>
      </c>
      <c r="E10" s="97" t="s">
        <v>1321</v>
      </c>
      <c r="G10" s="131"/>
    </row>
    <row r="11" spans="1:7">
      <c r="A11" s="131" t="s">
        <v>320</v>
      </c>
      <c r="B11" s="131"/>
      <c r="C11" s="131"/>
      <c r="D11" s="95" t="s">
        <v>1067</v>
      </c>
      <c r="E11" s="102" t="str">
        <f>StartUp!G9</f>
        <v>31-Mar-2015</v>
      </c>
      <c r="G11" s="131"/>
    </row>
    <row r="12" spans="1:7">
      <c r="A12" s="131" t="s">
        <v>1071</v>
      </c>
      <c r="B12" s="131"/>
      <c r="C12" s="131"/>
      <c r="D12" s="95" t="s">
        <v>1068</v>
      </c>
      <c r="E12" s="99" t="s">
        <v>1322</v>
      </c>
      <c r="G12" s="131"/>
    </row>
    <row r="13" spans="1:7">
      <c r="A13" s="131" t="s">
        <v>1072</v>
      </c>
      <c r="B13" s="131"/>
      <c r="C13" s="131"/>
      <c r="D13" s="95" t="s">
        <v>1069</v>
      </c>
      <c r="E13" s="100" t="s">
        <v>1323</v>
      </c>
      <c r="G13" s="131"/>
    </row>
    <row r="14" spans="1:7">
      <c r="A14" s="131"/>
      <c r="B14" s="131"/>
      <c r="C14" s="131"/>
      <c r="D14" s="149" t="str">
        <f>CONCATENATE("Note: Enter only ",StartUp!D23," digits after decimal.")</f>
        <v>Note: Enter only 2 digits after decimal.</v>
      </c>
      <c r="E14" s="150"/>
      <c r="G14" s="131"/>
    </row>
    <row r="15" spans="1:7">
      <c r="A15" s="131"/>
      <c r="B15" s="131"/>
      <c r="C15" s="131" t="s">
        <v>971</v>
      </c>
      <c r="G15" s="131"/>
    </row>
    <row r="16" spans="1:7">
      <c r="A16" s="131"/>
      <c r="B16" s="131"/>
      <c r="C16" s="131" t="s">
        <v>974</v>
      </c>
      <c r="D16" s="131"/>
      <c r="E16" s="131"/>
      <c r="F16" s="131"/>
      <c r="G16" s="131" t="s">
        <v>975</v>
      </c>
    </row>
    <row r="18" spans="11:12">
      <c r="K18" s="96"/>
      <c r="L18" s="96"/>
    </row>
  </sheetData>
  <sheetProtection password="A44A" sheet="1" objects="1" scenarios="1"/>
  <mergeCells count="2">
    <mergeCell ref="D14:E14"/>
    <mergeCell ref="D1:E1"/>
  </mergeCells>
  <phoneticPr fontId="2" type="noConversion"/>
  <dataValidations count="1">
    <dataValidation type="list" allowBlank="1" showInputMessage="1" showErrorMessage="1" errorTitle="Input Error" error="Please enter a valid value from dropdown" sqref="E12">
      <formula1>"Validated,Un-Validated"</formula1>
    </dataValidation>
  </dataValidations>
  <hyperlinks>
    <hyperlink ref="E3" location="Navigation!A1" display="Back To Navigation Page"/>
  </hyperlinks>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sheetPr codeName="Sheet8"/>
  <dimension ref="A1:AA151"/>
  <sheetViews>
    <sheetView windowProtection="1" showGridLines="0" topLeftCell="D1" workbookViewId="0">
      <selection sqref="A1:C1048576"/>
    </sheetView>
  </sheetViews>
  <sheetFormatPr defaultRowHeight="15"/>
  <cols>
    <col min="1" max="1" customWidth="true" hidden="true" width="6.28515625" collapsed="true"/>
    <col min="2" max="2" customWidth="true" hidden="true" width="5.28515625" collapsed="true"/>
    <col min="3" max="3" customWidth="true" hidden="true" width="10.0" collapsed="true"/>
    <col min="4" max="4" customWidth="true" width="4.7109375" collapsed="true"/>
    <col min="5" max="5" customWidth="true" width="4.42578125" collapsed="true"/>
    <col min="6" max="6" customWidth="true" width="27.140625" collapsed="true"/>
    <col min="7" max="7" customWidth="true" width="12.0" collapsed="true"/>
    <col min="8" max="8" customWidth="true" width="11.42578125" collapsed="true"/>
    <col min="9" max="9" customWidth="true" width="12.140625" collapsed="true"/>
    <col min="10" max="10" customWidth="true" width="9.7109375" collapsed="true"/>
    <col min="11" max="11" customWidth="true" width="11.140625" collapsed="true"/>
    <col min="12" max="12" customWidth="true" width="14.28515625" collapsed="true"/>
    <col min="13" max="13" customWidth="true" width="11.85546875" collapsed="true"/>
    <col min="14" max="14" customWidth="true" width="10.85546875" collapsed="true"/>
    <col min="15" max="15" customWidth="true" width="12.5703125" collapsed="true"/>
    <col min="16" max="16" customWidth="true" width="11.5703125" collapsed="true"/>
    <col min="17" max="17" customWidth="true" width="12.0" collapsed="true"/>
    <col min="18" max="18" customWidth="true" width="11.5703125" collapsed="true"/>
    <col min="19" max="19" customWidth="true" width="11.42578125" collapsed="true"/>
    <col min="20" max="21" customWidth="true" width="12.0" collapsed="true"/>
  </cols>
  <sheetData>
    <row r="1" spans="1:21" ht="27.95" customHeight="1">
      <c r="A1" s="10" t="s">
        <v>33</v>
      </c>
      <c r="D1" s="148" t="s">
        <v>491</v>
      </c>
      <c r="E1" s="148"/>
      <c r="F1" s="148"/>
      <c r="G1" s="148"/>
      <c r="H1" s="148"/>
      <c r="I1" s="148"/>
      <c r="J1" s="148"/>
      <c r="K1" s="148"/>
      <c r="L1" s="148"/>
      <c r="M1" s="148"/>
      <c r="N1" s="148"/>
      <c r="O1" s="148"/>
      <c r="P1" s="148"/>
      <c r="Q1" s="148"/>
      <c r="R1" s="148"/>
      <c r="S1" s="148"/>
      <c r="T1" s="148"/>
      <c r="U1" s="148"/>
    </row>
    <row r="3" spans="1:21">
      <c r="G3" s="96" t="s">
        <v>1116</v>
      </c>
    </row>
    <row r="4" spans="1:21">
      <c r="A4" s="131"/>
      <c r="B4" s="131"/>
      <c r="C4" s="131" t="s">
        <v>310</v>
      </c>
      <c r="D4" s="131"/>
      <c r="E4" s="131"/>
      <c r="F4" s="131"/>
      <c r="G4" s="131"/>
      <c r="H4" s="131"/>
      <c r="I4" s="131"/>
      <c r="J4" s="131"/>
      <c r="K4" s="131"/>
    </row>
    <row r="5" spans="1:21" hidden="1">
      <c r="A5" s="131"/>
      <c r="B5" s="131"/>
      <c r="C5" s="131"/>
      <c r="D5" s="131"/>
      <c r="E5" s="131"/>
      <c r="F5" s="131"/>
      <c r="G5" s="131"/>
      <c r="H5" s="131"/>
      <c r="I5" s="131"/>
      <c r="J5" s="131"/>
      <c r="K5" s="131"/>
    </row>
    <row r="6" spans="1:21" hidden="1">
      <c r="A6" s="131"/>
      <c r="B6" s="131"/>
      <c r="C6" s="131"/>
      <c r="D6" s="131"/>
      <c r="E6" s="131"/>
      <c r="F6" s="131"/>
      <c r="G6" s="131"/>
      <c r="H6" s="131"/>
      <c r="I6" s="131"/>
      <c r="J6" s="131"/>
      <c r="K6" s="131"/>
    </row>
    <row r="7" spans="1:21" hidden="1">
      <c r="A7" s="131"/>
      <c r="B7" s="131"/>
      <c r="C7" s="131" t="s">
        <v>972</v>
      </c>
      <c r="D7" s="131" t="s">
        <v>976</v>
      </c>
      <c r="E7" s="131" t="s">
        <v>976</v>
      </c>
      <c r="F7" s="131" t="s">
        <v>976</v>
      </c>
      <c r="G7" s="131"/>
      <c r="H7" s="131"/>
      <c r="I7" s="131"/>
      <c r="J7" s="131" t="s">
        <v>971</v>
      </c>
      <c r="K7" s="131" t="s">
        <v>973</v>
      </c>
    </row>
    <row r="8" spans="1:21" ht="15" customHeight="1">
      <c r="A8" s="131"/>
      <c r="B8" s="131"/>
      <c r="C8" s="131" t="s">
        <v>976</v>
      </c>
      <c r="D8" s="157" t="s">
        <v>311</v>
      </c>
      <c r="E8" s="158"/>
      <c r="F8" s="158"/>
      <c r="G8" s="158"/>
      <c r="H8" s="158"/>
      <c r="I8" s="159"/>
      <c r="K8" s="131"/>
    </row>
    <row r="9" spans="1:21">
      <c r="A9" s="131"/>
      <c r="B9" s="131"/>
      <c r="C9" s="131" t="s">
        <v>971</v>
      </c>
      <c r="K9" s="131"/>
    </row>
    <row r="10" spans="1:21" ht="15" customHeight="1">
      <c r="A10" s="131" t="s">
        <v>318</v>
      </c>
      <c r="B10" s="131"/>
      <c r="C10" s="131"/>
      <c r="D10" s="157" t="s">
        <v>312</v>
      </c>
      <c r="E10" s="158"/>
      <c r="F10" s="159"/>
      <c r="G10" s="163" t="str">
        <f>StartUp!D17</f>
        <v>AEBC</v>
      </c>
      <c r="H10" s="164"/>
      <c r="I10" s="165"/>
      <c r="K10" s="131"/>
    </row>
    <row r="11" spans="1:21" ht="15" customHeight="1">
      <c r="A11" s="131" t="s">
        <v>320</v>
      </c>
      <c r="B11" s="131"/>
      <c r="C11" s="131"/>
      <c r="D11" s="157" t="s">
        <v>313</v>
      </c>
      <c r="E11" s="158"/>
      <c r="F11" s="159"/>
      <c r="G11" s="160" t="str">
        <f>StartUp!G9</f>
        <v>31-Mar-2015</v>
      </c>
      <c r="H11" s="161"/>
      <c r="I11" s="162"/>
      <c r="K11" s="131"/>
    </row>
    <row r="12" spans="1:21" ht="15" customHeight="1">
      <c r="A12" s="131"/>
      <c r="B12" s="131"/>
      <c r="C12" s="131"/>
      <c r="D12" s="151" t="str">
        <f>CONCATENATE("Note: Enter only ",StartUp!D23," digits after decimal.")</f>
        <v>Note: Enter only 2 digits after decimal.</v>
      </c>
      <c r="E12" s="151"/>
      <c r="F12" s="151"/>
      <c r="G12" s="151"/>
      <c r="H12" s="151"/>
      <c r="I12" s="151"/>
      <c r="K12" s="131"/>
    </row>
    <row r="13" spans="1:21">
      <c r="A13" s="131"/>
      <c r="B13" s="131"/>
      <c r="C13" s="131" t="s">
        <v>971</v>
      </c>
      <c r="K13" s="131"/>
    </row>
    <row r="14" spans="1:21" hidden="1">
      <c r="A14" s="131"/>
      <c r="B14" s="131"/>
      <c r="C14" s="131" t="s">
        <v>974</v>
      </c>
      <c r="D14" s="131"/>
      <c r="E14" s="131"/>
      <c r="F14" s="131"/>
      <c r="G14" s="131"/>
      <c r="H14" s="131"/>
      <c r="I14" s="131"/>
      <c r="J14" s="131"/>
      <c r="K14" s="131" t="s">
        <v>975</v>
      </c>
    </row>
    <row r="15" spans="1:21" hidden="1"/>
    <row r="16" spans="1:21" hidden="1"/>
    <row r="17" spans="1:23" hidden="1"/>
    <row r="18" spans="1:23" hidden="1">
      <c r="A18" s="131"/>
      <c r="B18" s="131"/>
      <c r="C18" s="131" t="s">
        <v>1128</v>
      </c>
      <c r="D18" s="131"/>
      <c r="E18" s="131"/>
      <c r="F18" s="131"/>
      <c r="G18" s="131"/>
      <c r="H18" s="131"/>
      <c r="I18" s="131"/>
      <c r="J18" s="131"/>
      <c r="K18" s="131"/>
      <c r="L18" s="131"/>
      <c r="M18" s="131"/>
      <c r="N18" s="131"/>
      <c r="O18" s="131"/>
      <c r="P18" s="131"/>
      <c r="Q18" s="131"/>
      <c r="R18" s="131"/>
      <c r="S18" s="131"/>
      <c r="T18" s="131"/>
      <c r="U18" s="131"/>
      <c r="V18" s="131"/>
      <c r="W18" s="131"/>
    </row>
    <row r="19" spans="1:23" hidden="1">
      <c r="A19" s="131"/>
      <c r="B19" s="131"/>
      <c r="C19" s="131"/>
      <c r="D19" s="131"/>
      <c r="E19" s="131"/>
      <c r="F19" s="131"/>
      <c r="G19" s="131"/>
      <c r="H19" s="131"/>
      <c r="I19" s="131"/>
      <c r="J19" s="131"/>
      <c r="K19" s="131"/>
      <c r="L19" s="131"/>
      <c r="M19" s="131"/>
      <c r="N19" s="131"/>
      <c r="O19" s="131"/>
      <c r="P19" s="131"/>
      <c r="Q19" s="131"/>
      <c r="R19" s="131"/>
      <c r="S19" s="131"/>
      <c r="T19" s="131"/>
      <c r="U19" s="131"/>
      <c r="V19" s="131"/>
      <c r="W19" s="131"/>
    </row>
    <row r="20" spans="1:23" hidden="1">
      <c r="A20" s="131"/>
      <c r="B20" s="131"/>
      <c r="C20" s="131"/>
      <c r="D20" s="131"/>
      <c r="E20" s="131"/>
      <c r="F20" s="131"/>
      <c r="G20" s="131" t="s">
        <v>1024</v>
      </c>
      <c r="H20" s="131" t="s">
        <v>1025</v>
      </c>
      <c r="I20" s="131" t="s">
        <v>1026</v>
      </c>
      <c r="J20" s="131" t="s">
        <v>1027</v>
      </c>
      <c r="K20" s="131" t="s">
        <v>1028</v>
      </c>
      <c r="L20" s="131" t="s">
        <v>1031</v>
      </c>
      <c r="M20" s="131" t="s">
        <v>1032</v>
      </c>
      <c r="N20" s="131" t="s">
        <v>242</v>
      </c>
      <c r="O20" s="131" t="s">
        <v>377</v>
      </c>
      <c r="P20" s="131" t="s">
        <v>348</v>
      </c>
      <c r="Q20" s="131" t="s">
        <v>349</v>
      </c>
      <c r="R20" s="131" t="s">
        <v>354</v>
      </c>
      <c r="S20" s="131" t="s">
        <v>355</v>
      </c>
      <c r="T20" s="131" t="s">
        <v>378</v>
      </c>
      <c r="U20" s="131" t="s">
        <v>379</v>
      </c>
      <c r="V20" s="131"/>
      <c r="W20" s="131"/>
    </row>
    <row r="21" spans="1:23">
      <c r="A21" s="131"/>
      <c r="B21" s="131"/>
      <c r="C21" s="131" t="s">
        <v>972</v>
      </c>
      <c r="D21" s="131" t="s">
        <v>976</v>
      </c>
      <c r="E21" s="131" t="s">
        <v>976</v>
      </c>
      <c r="F21" s="131" t="s">
        <v>976</v>
      </c>
      <c r="G21" s="131"/>
      <c r="H21" s="131"/>
      <c r="I21" s="131"/>
      <c r="J21" s="131"/>
      <c r="K21" s="131"/>
      <c r="L21" s="131"/>
      <c r="M21" s="131"/>
      <c r="N21" s="131"/>
      <c r="O21" s="131"/>
      <c r="P21" s="131"/>
      <c r="Q21" s="131"/>
      <c r="R21" s="131"/>
      <c r="S21" s="131"/>
      <c r="T21" s="131"/>
      <c r="U21" s="131"/>
      <c r="V21" s="131" t="s">
        <v>971</v>
      </c>
      <c r="W21" s="131" t="s">
        <v>973</v>
      </c>
    </row>
    <row r="22" spans="1:23" ht="15" customHeight="1">
      <c r="A22" s="131"/>
      <c r="B22" s="131"/>
      <c r="C22" s="131" t="s">
        <v>976</v>
      </c>
      <c r="D22" s="166" t="s">
        <v>420</v>
      </c>
      <c r="E22" s="167"/>
      <c r="F22" s="167"/>
      <c r="G22" s="167"/>
      <c r="H22" s="167"/>
      <c r="I22" s="167"/>
      <c r="J22" s="167"/>
      <c r="K22" s="167"/>
      <c r="L22" s="167"/>
      <c r="M22" s="167"/>
      <c r="N22" s="167"/>
      <c r="O22" s="167"/>
      <c r="P22" s="167"/>
      <c r="Q22" s="167"/>
      <c r="R22" s="167"/>
      <c r="S22" s="167"/>
      <c r="T22" s="167"/>
      <c r="U22" s="168"/>
      <c r="V22" s="13"/>
      <c r="W22" s="131"/>
    </row>
    <row r="23" spans="1:23" ht="15" customHeight="1">
      <c r="A23" s="131"/>
      <c r="B23" s="131"/>
      <c r="C23" s="131" t="s">
        <v>976</v>
      </c>
      <c r="D23" s="151" t="s">
        <v>1168</v>
      </c>
      <c r="E23" s="151"/>
      <c r="F23" s="151"/>
      <c r="G23" s="151"/>
      <c r="H23" s="151"/>
      <c r="I23" s="151"/>
      <c r="J23" s="151"/>
      <c r="K23" s="151"/>
      <c r="L23" s="151"/>
      <c r="M23" s="151"/>
      <c r="N23" s="151"/>
      <c r="O23" s="151"/>
      <c r="P23" s="151"/>
      <c r="Q23" s="151"/>
      <c r="R23" s="151"/>
      <c r="S23" s="151"/>
      <c r="T23" s="151"/>
      <c r="U23" s="151"/>
      <c r="V23" s="13"/>
      <c r="W23" s="131"/>
    </row>
    <row r="24" spans="1:23" ht="47.25" customHeight="1">
      <c r="A24" s="131"/>
      <c r="B24" s="131"/>
      <c r="C24" s="131" t="s">
        <v>976</v>
      </c>
      <c r="D24" s="169" t="s">
        <v>1129</v>
      </c>
      <c r="E24" s="169"/>
      <c r="F24" s="169"/>
      <c r="G24" s="22" t="s">
        <v>1013</v>
      </c>
      <c r="H24" s="22" t="s">
        <v>1014</v>
      </c>
      <c r="I24" s="22" t="s">
        <v>1015</v>
      </c>
      <c r="J24" s="22" t="s">
        <v>1016</v>
      </c>
      <c r="K24" s="22" t="s">
        <v>1017</v>
      </c>
      <c r="L24" s="22" t="s">
        <v>1018</v>
      </c>
      <c r="M24" s="22" t="s">
        <v>1019</v>
      </c>
      <c r="N24" s="22" t="s">
        <v>1020</v>
      </c>
      <c r="O24" s="22" t="s">
        <v>1021</v>
      </c>
      <c r="P24" s="22" t="s">
        <v>478</v>
      </c>
      <c r="Q24" s="22" t="s">
        <v>479</v>
      </c>
      <c r="R24" s="22" t="s">
        <v>480</v>
      </c>
      <c r="S24" s="22" t="s">
        <v>481</v>
      </c>
      <c r="T24" s="22" t="s">
        <v>1022</v>
      </c>
      <c r="U24" s="22" t="s">
        <v>1023</v>
      </c>
      <c r="W24" s="131"/>
    </row>
    <row r="25" spans="1:23" hidden="1">
      <c r="A25" s="131"/>
      <c r="B25" s="131"/>
      <c r="C25" s="131" t="s">
        <v>971</v>
      </c>
      <c r="D25" s="13"/>
      <c r="W25" s="131"/>
    </row>
    <row r="26" spans="1:23">
      <c r="A26" s="131" t="s">
        <v>1078</v>
      </c>
      <c r="B26" s="131"/>
      <c r="C26" s="131"/>
      <c r="D26" s="90">
        <v>1</v>
      </c>
      <c r="E26" s="152" t="s">
        <v>977</v>
      </c>
      <c r="F26" s="153"/>
      <c r="G26" s="16" t="n">
        <v>14.79</v>
      </c>
      <c r="H26" s="16" t="n">
        <v>16.79</v>
      </c>
      <c r="I26" s="16" t="n">
        <v>18.79</v>
      </c>
      <c r="J26" s="16" t="n">
        <v>20.79</v>
      </c>
      <c r="K26" s="16" t="n">
        <v>22.79</v>
      </c>
      <c r="L26" s="16" t="n">
        <v>24.79</v>
      </c>
      <c r="M26" s="16" t="n">
        <v>26.79</v>
      </c>
      <c r="N26" s="16" t="n">
        <v>28.79</v>
      </c>
      <c r="O26" s="16" t="n">
        <v>30.79</v>
      </c>
      <c r="P26" s="16" t="n">
        <v>32.79</v>
      </c>
      <c r="Q26" s="16" t="n">
        <v>34.79</v>
      </c>
      <c r="R26" s="16" t="n">
        <v>36.79</v>
      </c>
      <c r="S26" s="16" t="n">
        <v>38.79</v>
      </c>
      <c r="T26" s="17">
        <f>P26+Q26+R26+S26</f>
        <v>0</v>
      </c>
      <c r="U26" s="17">
        <f t="shared" ref="U26:U37" si="0">G26+H26+I26+J26+K26+L26+M26+N26+O26+T26</f>
        <v>0</v>
      </c>
      <c r="W26" s="131"/>
    </row>
    <row r="27" spans="1:23">
      <c r="A27" s="131" t="s">
        <v>1079</v>
      </c>
      <c r="B27" s="131"/>
      <c r="C27" s="131"/>
      <c r="D27" s="90">
        <v>2</v>
      </c>
      <c r="E27" s="152" t="s">
        <v>978</v>
      </c>
      <c r="F27" s="153"/>
      <c r="G27" s="16" t="n">
        <v>15.79</v>
      </c>
      <c r="H27" s="16" t="n">
        <v>18.79</v>
      </c>
      <c r="I27" s="16" t="n">
        <v>21.79</v>
      </c>
      <c r="J27" s="16" t="n">
        <v>24.79</v>
      </c>
      <c r="K27" s="16" t="n">
        <v>27.79</v>
      </c>
      <c r="L27" s="16" t="n">
        <v>30.79</v>
      </c>
      <c r="M27" s="16" t="n">
        <v>33.79</v>
      </c>
      <c r="N27" s="16" t="n">
        <v>36.79</v>
      </c>
      <c r="O27" s="16" t="n">
        <v>39.79</v>
      </c>
      <c r="P27" s="16" t="n">
        <v>42.79</v>
      </c>
      <c r="Q27" s="16" t="n">
        <v>45.79</v>
      </c>
      <c r="R27" s="16" t="n">
        <v>48.79</v>
      </c>
      <c r="S27" s="16" t="n">
        <v>51.79</v>
      </c>
      <c r="T27" s="17">
        <f t="shared" ref="T27:T37" si="1">P27+Q27+R27+S27</f>
        <v>0</v>
      </c>
      <c r="U27" s="17">
        <f t="shared" si="0"/>
        <v>0</v>
      </c>
      <c r="W27" s="131"/>
    </row>
    <row r="28" spans="1:23">
      <c r="A28" s="131" t="s">
        <v>1080</v>
      </c>
      <c r="B28" s="131"/>
      <c r="C28" s="131"/>
      <c r="D28" s="154">
        <v>3</v>
      </c>
      <c r="E28" s="152" t="s">
        <v>979</v>
      </c>
      <c r="F28" s="153"/>
      <c r="G28" s="17">
        <f>G29+G30+G31+G32</f>
        <v>0</v>
      </c>
      <c r="H28" s="17">
        <f t="shared" ref="H28:S28" si="2">H29+H30+H31+H32</f>
        <v>0</v>
      </c>
      <c r="I28" s="17">
        <f t="shared" si="2"/>
        <v>0</v>
      </c>
      <c r="J28" s="17">
        <f t="shared" si="2"/>
        <v>0</v>
      </c>
      <c r="K28" s="17">
        <f t="shared" si="2"/>
        <v>0</v>
      </c>
      <c r="L28" s="17">
        <f t="shared" si="2"/>
        <v>0</v>
      </c>
      <c r="M28" s="17">
        <f t="shared" si="2"/>
        <v>0</v>
      </c>
      <c r="N28" s="17">
        <f t="shared" si="2"/>
        <v>0</v>
      </c>
      <c r="O28" s="17">
        <f t="shared" si="2"/>
        <v>0</v>
      </c>
      <c r="P28" s="17">
        <f t="shared" si="2"/>
        <v>0</v>
      </c>
      <c r="Q28" s="17">
        <f t="shared" si="2"/>
        <v>0</v>
      </c>
      <c r="R28" s="17">
        <f t="shared" si="2"/>
        <v>0</v>
      </c>
      <c r="S28" s="17">
        <f t="shared" si="2"/>
        <v>0</v>
      </c>
      <c r="T28" s="17">
        <f t="shared" si="1"/>
        <v>0</v>
      </c>
      <c r="U28" s="17">
        <f t="shared" si="0"/>
        <v>0</v>
      </c>
      <c r="W28" s="131"/>
    </row>
    <row r="29" spans="1:23">
      <c r="A29" s="131" t="s">
        <v>1081</v>
      </c>
      <c r="B29" s="131"/>
      <c r="C29" s="131"/>
      <c r="D29" s="155"/>
      <c r="E29" s="11" t="s">
        <v>980</v>
      </c>
      <c r="F29" s="11" t="s">
        <v>999</v>
      </c>
      <c r="G29" s="16" t="n">
        <v>34.79</v>
      </c>
      <c r="H29" s="16" t="n">
        <v>36.79</v>
      </c>
      <c r="I29" s="16" t="n">
        <v>38.79</v>
      </c>
      <c r="J29" s="16" t="n">
        <v>40.79</v>
      </c>
      <c r="K29" s="16" t="n">
        <v>42.79</v>
      </c>
      <c r="L29" s="16" t="n">
        <v>44.79</v>
      </c>
      <c r="M29" s="16" t="n">
        <v>46.79</v>
      </c>
      <c r="N29" s="16" t="n">
        <v>48.79</v>
      </c>
      <c r="O29" s="16" t="n">
        <v>50.79</v>
      </c>
      <c r="P29" s="16" t="n">
        <v>52.79</v>
      </c>
      <c r="Q29" s="16" t="n">
        <v>54.79</v>
      </c>
      <c r="R29" s="16" t="n">
        <v>56.79</v>
      </c>
      <c r="S29" s="16" t="n">
        <v>58.79</v>
      </c>
      <c r="T29" s="17">
        <f t="shared" si="1"/>
        <v>0</v>
      </c>
      <c r="U29" s="17">
        <f t="shared" si="0"/>
        <v>0</v>
      </c>
      <c r="W29" s="131"/>
    </row>
    <row r="30" spans="1:23">
      <c r="A30" s="131" t="s">
        <v>1082</v>
      </c>
      <c r="B30" s="131"/>
      <c r="C30" s="131"/>
      <c r="D30" s="155"/>
      <c r="E30" s="11" t="s">
        <v>981</v>
      </c>
      <c r="F30" s="11" t="s">
        <v>1000</v>
      </c>
      <c r="G30" s="16" t="n">
        <v>45.79</v>
      </c>
      <c r="H30" s="16" t="n">
        <v>48.79</v>
      </c>
      <c r="I30" s="16" t="n">
        <v>51.79</v>
      </c>
      <c r="J30" s="16" t="n">
        <v>54.79</v>
      </c>
      <c r="K30" s="16" t="n">
        <v>57.79</v>
      </c>
      <c r="L30" s="16" t="n">
        <v>60.79</v>
      </c>
      <c r="M30" s="16" t="n">
        <v>63.79</v>
      </c>
      <c r="N30" s="16" t="n">
        <v>66.79</v>
      </c>
      <c r="O30" s="16" t="n">
        <v>69.79</v>
      </c>
      <c r="P30" s="16" t="n">
        <v>72.79</v>
      </c>
      <c r="Q30" s="16" t="n">
        <v>75.79</v>
      </c>
      <c r="R30" s="16" t="n">
        <v>78.79</v>
      </c>
      <c r="S30" s="16" t="n">
        <v>81.79</v>
      </c>
      <c r="T30" s="17">
        <f t="shared" si="1"/>
        <v>0</v>
      </c>
      <c r="U30" s="17">
        <f t="shared" si="0"/>
        <v>0</v>
      </c>
      <c r="W30" s="131"/>
    </row>
    <row r="31" spans="1:23">
      <c r="A31" s="131" t="s">
        <v>1083</v>
      </c>
      <c r="B31" s="131"/>
      <c r="C31" s="131"/>
      <c r="D31" s="155"/>
      <c r="E31" s="11" t="s">
        <v>997</v>
      </c>
      <c r="F31" s="11" t="s">
        <v>1001</v>
      </c>
      <c r="G31" s="16" t="n">
        <v>56.79</v>
      </c>
      <c r="H31" s="16" t="n">
        <v>60.79</v>
      </c>
      <c r="I31" s="16" t="n">
        <v>64.79</v>
      </c>
      <c r="J31" s="16" t="n">
        <v>68.79</v>
      </c>
      <c r="K31" s="16" t="n">
        <v>72.79</v>
      </c>
      <c r="L31" s="16" t="n">
        <v>76.79</v>
      </c>
      <c r="M31" s="16" t="n">
        <v>80.79</v>
      </c>
      <c r="N31" s="16" t="n">
        <v>84.79</v>
      </c>
      <c r="O31" s="16" t="n">
        <v>88.79</v>
      </c>
      <c r="P31" s="16" t="n">
        <v>92.79</v>
      </c>
      <c r="Q31" s="16" t="n">
        <v>96.79</v>
      </c>
      <c r="R31" s="16" t="n">
        <v>100.79</v>
      </c>
      <c r="S31" s="16" t="n">
        <v>104.79</v>
      </c>
      <c r="T31" s="17">
        <f t="shared" si="1"/>
        <v>0</v>
      </c>
      <c r="U31" s="17">
        <f t="shared" si="0"/>
        <v>0</v>
      </c>
      <c r="W31" s="131"/>
    </row>
    <row r="32" spans="1:23">
      <c r="A32" s="131" t="s">
        <v>1084</v>
      </c>
      <c r="B32" s="131"/>
      <c r="C32" s="131"/>
      <c r="D32" s="156"/>
      <c r="E32" s="11" t="s">
        <v>998</v>
      </c>
      <c r="F32" s="11" t="s">
        <v>1002</v>
      </c>
      <c r="G32" s="16" t="n">
        <v>67.79</v>
      </c>
      <c r="H32" s="16" t="n">
        <v>72.79</v>
      </c>
      <c r="I32" s="16" t="n">
        <v>77.79</v>
      </c>
      <c r="J32" s="16" t="n">
        <v>82.79</v>
      </c>
      <c r="K32" s="16" t="n">
        <v>87.79</v>
      </c>
      <c r="L32" s="16" t="n">
        <v>92.79</v>
      </c>
      <c r="M32" s="16" t="n">
        <v>97.79</v>
      </c>
      <c r="N32" s="16" t="n">
        <v>102.79</v>
      </c>
      <c r="O32" s="16" t="n">
        <v>107.79</v>
      </c>
      <c r="P32" s="16" t="n">
        <v>112.79</v>
      </c>
      <c r="Q32" s="16" t="n">
        <v>117.79</v>
      </c>
      <c r="R32" s="16" t="n">
        <v>122.79</v>
      </c>
      <c r="S32" s="16" t="n">
        <v>127.79</v>
      </c>
      <c r="T32" s="17">
        <f t="shared" si="1"/>
        <v>0</v>
      </c>
      <c r="U32" s="17">
        <f t="shared" si="0"/>
        <v>0</v>
      </c>
      <c r="W32" s="131"/>
    </row>
    <row r="33" spans="1:27">
      <c r="A33" s="131" t="s">
        <v>1085</v>
      </c>
      <c r="B33" s="131"/>
      <c r="C33" s="131"/>
      <c r="D33" s="90">
        <v>4</v>
      </c>
      <c r="E33" s="152" t="s">
        <v>986</v>
      </c>
      <c r="F33" s="153"/>
      <c r="G33" s="17">
        <f>G34+G35+G36+G37</f>
        <v>0</v>
      </c>
      <c r="H33" s="17">
        <f t="shared" ref="H33:S33" si="3">H34+H35+H36+H37</f>
        <v>0</v>
      </c>
      <c r="I33" s="17">
        <f t="shared" si="3"/>
        <v>0</v>
      </c>
      <c r="J33" s="17">
        <f t="shared" si="3"/>
        <v>0</v>
      </c>
      <c r="K33" s="17">
        <f t="shared" si="3"/>
        <v>0</v>
      </c>
      <c r="L33" s="17">
        <f t="shared" si="3"/>
        <v>0</v>
      </c>
      <c r="M33" s="17">
        <f t="shared" si="3"/>
        <v>0</v>
      </c>
      <c r="N33" s="17">
        <f t="shared" si="3"/>
        <v>0</v>
      </c>
      <c r="O33" s="17">
        <f t="shared" si="3"/>
        <v>0</v>
      </c>
      <c r="P33" s="17">
        <f t="shared" si="3"/>
        <v>0</v>
      </c>
      <c r="Q33" s="17">
        <f t="shared" si="3"/>
        <v>0</v>
      </c>
      <c r="R33" s="17">
        <f t="shared" si="3"/>
        <v>0</v>
      </c>
      <c r="S33" s="17">
        <f t="shared" si="3"/>
        <v>0</v>
      </c>
      <c r="T33" s="17">
        <f t="shared" si="1"/>
        <v>0</v>
      </c>
      <c r="U33" s="17">
        <f t="shared" si="0"/>
        <v>0</v>
      </c>
      <c r="W33" s="131"/>
    </row>
    <row r="34" spans="1:27">
      <c r="A34" s="131" t="s">
        <v>1086</v>
      </c>
      <c r="B34" s="131"/>
      <c r="C34" s="131"/>
      <c r="D34" s="154"/>
      <c r="E34" s="11" t="s">
        <v>980</v>
      </c>
      <c r="F34" s="11" t="s">
        <v>1005</v>
      </c>
      <c r="G34" s="16" t="n">
        <v>72.79</v>
      </c>
      <c r="H34" s="16" t="n">
        <v>75.79</v>
      </c>
      <c r="I34" s="16" t="n">
        <v>78.79</v>
      </c>
      <c r="J34" s="16" t="n">
        <v>81.79</v>
      </c>
      <c r="K34" s="16" t="n">
        <v>84.79</v>
      </c>
      <c r="L34" s="16" t="n">
        <v>87.79</v>
      </c>
      <c r="M34" s="16" t="n">
        <v>90.79</v>
      </c>
      <c r="N34" s="16" t="n">
        <v>93.79</v>
      </c>
      <c r="O34" s="16" t="n">
        <v>96.79</v>
      </c>
      <c r="P34" s="16" t="n">
        <v>99.79</v>
      </c>
      <c r="Q34" s="16" t="n">
        <v>102.79</v>
      </c>
      <c r="R34" s="16" t="n">
        <v>105.79</v>
      </c>
      <c r="S34" s="16" t="n">
        <v>108.79</v>
      </c>
      <c r="T34" s="17">
        <f t="shared" si="1"/>
        <v>0</v>
      </c>
      <c r="U34" s="17">
        <f t="shared" si="0"/>
        <v>0</v>
      </c>
      <c r="W34" s="131"/>
    </row>
    <row r="35" spans="1:27">
      <c r="A35" s="131" t="s">
        <v>1098</v>
      </c>
      <c r="B35" s="131"/>
      <c r="C35" s="131"/>
      <c r="D35" s="155"/>
      <c r="E35" s="11" t="s">
        <v>981</v>
      </c>
      <c r="F35" s="11" t="s">
        <v>1003</v>
      </c>
      <c r="G35" s="16" t="n">
        <v>92.79</v>
      </c>
      <c r="H35" s="16" t="n">
        <v>96.79</v>
      </c>
      <c r="I35" s="16" t="n">
        <v>100.79</v>
      </c>
      <c r="J35" s="16" t="n">
        <v>104.79</v>
      </c>
      <c r="K35" s="16" t="n">
        <v>108.79</v>
      </c>
      <c r="L35" s="16" t="n">
        <v>112.79</v>
      </c>
      <c r="M35" s="16" t="n">
        <v>116.79</v>
      </c>
      <c r="N35" s="16" t="n">
        <v>120.79</v>
      </c>
      <c r="O35" s="16" t="n">
        <v>124.79</v>
      </c>
      <c r="P35" s="16" t="n">
        <v>128.79</v>
      </c>
      <c r="Q35" s="16" t="n">
        <v>132.79</v>
      </c>
      <c r="R35" s="16" t="n">
        <v>136.79</v>
      </c>
      <c r="S35" s="16" t="n">
        <v>140.79</v>
      </c>
      <c r="T35" s="17">
        <f t="shared" si="1"/>
        <v>0</v>
      </c>
      <c r="U35" s="17">
        <f t="shared" si="0"/>
        <v>0</v>
      </c>
      <c r="W35" s="131"/>
    </row>
    <row r="36" spans="1:27">
      <c r="A36" s="131" t="s">
        <v>1099</v>
      </c>
      <c r="B36" s="131"/>
      <c r="C36" s="131"/>
      <c r="D36" s="155"/>
      <c r="E36" s="11" t="s">
        <v>997</v>
      </c>
      <c r="F36" s="11" t="s">
        <v>1004</v>
      </c>
      <c r="G36" s="16" t="n">
        <v>112.79</v>
      </c>
      <c r="H36" s="16" t="n">
        <v>117.79</v>
      </c>
      <c r="I36" s="16" t="n">
        <v>122.79</v>
      </c>
      <c r="J36" s="16" t="n">
        <v>127.79</v>
      </c>
      <c r="K36" s="16" t="n">
        <v>132.79</v>
      </c>
      <c r="L36" s="16" t="n">
        <v>137.79</v>
      </c>
      <c r="M36" s="16" t="n">
        <v>142.79</v>
      </c>
      <c r="N36" s="16" t="n">
        <v>147.79</v>
      </c>
      <c r="O36" s="16" t="n">
        <v>152.79</v>
      </c>
      <c r="P36" s="16" t="n">
        <v>157.79</v>
      </c>
      <c r="Q36" s="16" t="n">
        <v>162.79</v>
      </c>
      <c r="R36" s="16" t="n">
        <v>167.79</v>
      </c>
      <c r="S36" s="16" t="n">
        <v>172.79</v>
      </c>
      <c r="T36" s="17">
        <f t="shared" si="1"/>
        <v>0</v>
      </c>
      <c r="U36" s="17">
        <f t="shared" si="0"/>
        <v>0</v>
      </c>
      <c r="W36" s="131"/>
    </row>
    <row r="37" spans="1:27">
      <c r="A37" s="131" t="s">
        <v>1100</v>
      </c>
      <c r="B37" s="131"/>
      <c r="C37" s="131"/>
      <c r="D37" s="156"/>
      <c r="E37" s="11" t="s">
        <v>998</v>
      </c>
      <c r="F37" s="11" t="s">
        <v>994</v>
      </c>
      <c r="G37" s="17">
        <f>SUM(G46:G57)</f>
        <v>0</v>
      </c>
      <c r="H37" s="17">
        <f t="shared" ref="H37:S37" si="4">SUM(H46:H57)</f>
        <v>0</v>
      </c>
      <c r="I37" s="17">
        <f t="shared" si="4"/>
        <v>0</v>
      </c>
      <c r="J37" s="17">
        <f t="shared" si="4"/>
        <v>0</v>
      </c>
      <c r="K37" s="17">
        <f t="shared" si="4"/>
        <v>0</v>
      </c>
      <c r="L37" s="17">
        <f t="shared" si="4"/>
        <v>0</v>
      </c>
      <c r="M37" s="17">
        <f t="shared" si="4"/>
        <v>0</v>
      </c>
      <c r="N37" s="17">
        <f t="shared" si="4"/>
        <v>0</v>
      </c>
      <c r="O37" s="17">
        <f t="shared" si="4"/>
        <v>0</v>
      </c>
      <c r="P37" s="17">
        <f t="shared" si="4"/>
        <v>0</v>
      </c>
      <c r="Q37" s="17">
        <f t="shared" si="4"/>
        <v>0</v>
      </c>
      <c r="R37" s="17">
        <f t="shared" si="4"/>
        <v>0</v>
      </c>
      <c r="S37" s="17">
        <f t="shared" si="4"/>
        <v>0</v>
      </c>
      <c r="T37" s="17">
        <f t="shared" si="1"/>
        <v>0</v>
      </c>
      <c r="U37" s="17">
        <f t="shared" si="0"/>
        <v>0</v>
      </c>
      <c r="W37" s="131"/>
    </row>
    <row r="38" spans="1:27" hidden="1">
      <c r="A38" s="131"/>
      <c r="B38" s="131"/>
      <c r="C38" s="131" t="s">
        <v>971</v>
      </c>
      <c r="D38" s="13"/>
      <c r="W38" s="131"/>
    </row>
    <row r="39" spans="1:27" hidden="1">
      <c r="A39" s="131"/>
      <c r="B39" s="131"/>
      <c r="C39" s="131" t="s">
        <v>974</v>
      </c>
      <c r="D39" s="131"/>
      <c r="E39" s="131"/>
      <c r="F39" s="131"/>
      <c r="G39" s="131"/>
      <c r="H39" s="131"/>
      <c r="I39" s="131"/>
      <c r="J39" s="131"/>
      <c r="K39" s="131"/>
      <c r="L39" s="131"/>
      <c r="M39" s="131"/>
      <c r="N39" s="131"/>
      <c r="O39" s="131"/>
      <c r="P39" s="131"/>
      <c r="Q39" s="131"/>
      <c r="R39" s="131"/>
      <c r="S39" s="131"/>
      <c r="T39" s="131"/>
      <c r="U39" s="131"/>
      <c r="V39" s="131"/>
      <c r="W39" s="131" t="s">
        <v>975</v>
      </c>
    </row>
    <row r="40" spans="1:27" hidden="1">
      <c r="A40" s="13"/>
      <c r="B40" s="13"/>
      <c r="C40" s="13"/>
      <c r="D40" s="13"/>
      <c r="E40" s="13"/>
      <c r="F40" s="13"/>
      <c r="G40" s="13"/>
      <c r="H40" s="13"/>
      <c r="I40" s="13"/>
      <c r="J40" s="13"/>
      <c r="K40" s="13"/>
      <c r="L40" s="13"/>
      <c r="M40" s="13"/>
      <c r="N40" s="13"/>
      <c r="O40" s="13"/>
      <c r="P40" s="13"/>
      <c r="Q40" s="13"/>
      <c r="R40" s="13"/>
      <c r="S40" s="13"/>
      <c r="T40" s="13"/>
      <c r="U40" s="13"/>
      <c r="V40" s="13"/>
      <c r="W40" s="13"/>
    </row>
    <row r="41" spans="1:27" hidden="1">
      <c r="A41" s="131"/>
      <c r="B41" s="131"/>
      <c r="C41" s="131" t="s">
        <v>1088</v>
      </c>
      <c r="D41" s="131"/>
      <c r="E41" s="131"/>
      <c r="F41" s="131"/>
      <c r="G41" s="131"/>
      <c r="H41" s="131"/>
      <c r="I41" s="131"/>
      <c r="J41" s="131"/>
      <c r="K41" s="131"/>
      <c r="L41" s="131"/>
      <c r="M41" s="131"/>
      <c r="N41" s="131"/>
      <c r="O41" s="131"/>
      <c r="P41" s="131"/>
      <c r="Q41" s="131"/>
      <c r="R41" s="131"/>
      <c r="S41" s="131"/>
      <c r="T41" s="131"/>
      <c r="U41" s="131"/>
      <c r="V41" s="131"/>
      <c r="W41" s="131"/>
      <c r="X41" s="13"/>
      <c r="Y41" s="13"/>
      <c r="Z41" s="13"/>
      <c r="AA41" s="13"/>
    </row>
    <row r="42" spans="1:27" hidden="1">
      <c r="A42" s="131"/>
      <c r="B42" s="131"/>
      <c r="C42" s="131"/>
      <c r="D42" s="131"/>
      <c r="E42" s="131"/>
      <c r="F42" s="131"/>
      <c r="G42" s="131"/>
      <c r="H42" s="131"/>
      <c r="I42" s="131"/>
      <c r="J42" s="131"/>
      <c r="K42" s="131"/>
      <c r="L42" s="131"/>
      <c r="M42" s="131"/>
      <c r="N42" s="131"/>
      <c r="O42" s="131"/>
      <c r="P42" s="131"/>
      <c r="Q42" s="131"/>
      <c r="R42" s="131"/>
      <c r="S42" s="131"/>
      <c r="T42" s="131"/>
      <c r="U42" s="131"/>
      <c r="V42" s="131"/>
      <c r="W42" s="131"/>
      <c r="X42" s="13"/>
      <c r="Y42" s="13"/>
      <c r="Z42" s="13"/>
      <c r="AA42" s="13"/>
    </row>
    <row r="43" spans="1:27" hidden="1">
      <c r="A43" s="131"/>
      <c r="B43" s="131"/>
      <c r="C43" s="131"/>
      <c r="D43" s="131"/>
      <c r="E43" s="131"/>
      <c r="F43" s="131" t="s">
        <v>1087</v>
      </c>
      <c r="G43" s="131" t="s">
        <v>1024</v>
      </c>
      <c r="H43" s="131" t="s">
        <v>1025</v>
      </c>
      <c r="I43" s="131" t="s">
        <v>1026</v>
      </c>
      <c r="J43" s="131" t="s">
        <v>1027</v>
      </c>
      <c r="K43" s="131" t="s">
        <v>1028</v>
      </c>
      <c r="L43" s="131" t="s">
        <v>1031</v>
      </c>
      <c r="M43" s="131" t="s">
        <v>1032</v>
      </c>
      <c r="N43" s="131" t="s">
        <v>242</v>
      </c>
      <c r="O43" s="131" t="s">
        <v>377</v>
      </c>
      <c r="P43" s="131" t="s">
        <v>348</v>
      </c>
      <c r="Q43" s="131" t="s">
        <v>349</v>
      </c>
      <c r="R43" s="131" t="s">
        <v>354</v>
      </c>
      <c r="S43" s="131" t="s">
        <v>355</v>
      </c>
      <c r="T43" s="131" t="s">
        <v>378</v>
      </c>
      <c r="U43" s="131" t="s">
        <v>379</v>
      </c>
      <c r="V43" s="131"/>
      <c r="W43" s="131"/>
      <c r="X43" s="13"/>
      <c r="Y43" s="13"/>
      <c r="Z43" s="13"/>
      <c r="AA43" s="13"/>
    </row>
    <row r="44" spans="1:27" hidden="1">
      <c r="A44" s="131"/>
      <c r="B44" s="131"/>
      <c r="C44" s="131" t="s">
        <v>972</v>
      </c>
      <c r="D44" s="131" t="s">
        <v>976</v>
      </c>
      <c r="E44" s="131" t="s">
        <v>976</v>
      </c>
      <c r="F44" s="131" t="s">
        <v>284</v>
      </c>
      <c r="G44" s="131"/>
      <c r="H44" s="131"/>
      <c r="I44" s="131"/>
      <c r="J44" s="131"/>
      <c r="K44" s="131"/>
      <c r="L44" s="131"/>
      <c r="M44" s="131"/>
      <c r="N44" s="131"/>
      <c r="O44" s="131"/>
      <c r="P44" s="131"/>
      <c r="Q44" s="131"/>
      <c r="R44" s="131"/>
      <c r="S44" s="131"/>
      <c r="T44" s="131"/>
      <c r="U44" s="131"/>
      <c r="V44" s="131" t="s">
        <v>971</v>
      </c>
      <c r="W44" s="131" t="s">
        <v>973</v>
      </c>
      <c r="X44" s="13"/>
      <c r="Y44" s="13"/>
      <c r="Z44" s="13"/>
      <c r="AA44" s="13"/>
    </row>
    <row r="45" spans="1:27" hidden="1">
      <c r="A45" s="131"/>
      <c r="B45" s="131"/>
      <c r="C45" s="131" t="s">
        <v>971</v>
      </c>
      <c r="D45" s="13"/>
      <c r="E45" s="13"/>
      <c r="F45" s="13"/>
      <c r="G45" s="13"/>
      <c r="H45" s="13"/>
      <c r="I45" s="13"/>
      <c r="J45" s="13"/>
      <c r="K45" s="13"/>
      <c r="L45" s="13"/>
      <c r="M45" s="13"/>
      <c r="N45" s="13"/>
      <c r="O45" s="13"/>
      <c r="P45" s="13"/>
      <c r="Q45" s="13"/>
      <c r="R45" s="13"/>
      <c r="S45" s="13"/>
      <c r="T45" s="13"/>
      <c r="U45" s="13"/>
      <c r="V45" s="13"/>
      <c r="W45" s="131"/>
      <c r="X45" s="13"/>
      <c r="Y45" s="13"/>
      <c r="Z45" s="13"/>
      <c r="AA45" s="13"/>
    </row>
    <row r="46" spans="1:27">
      <c r="A46" s="131" t="s">
        <v>1100</v>
      </c>
      <c r="B46" s="131"/>
      <c r="C46" s="136"/>
      <c r="D46" s="11"/>
      <c r="E46" s="11"/>
      <c r="F46" s="20" t="s">
        <v>1344</v>
      </c>
      <c r="G46" s="16" t="n">
        <v>152.79</v>
      </c>
      <c r="H46" s="16" t="n">
        <v>159.79</v>
      </c>
      <c r="I46" s="16" t="n">
        <v>166.79</v>
      </c>
      <c r="J46" s="16" t="n">
        <v>173.79</v>
      </c>
      <c r="K46" s="16" t="n">
        <v>180.79</v>
      </c>
      <c r="L46" s="16" t="n">
        <v>187.79</v>
      </c>
      <c r="M46" s="16" t="n">
        <v>194.79</v>
      </c>
      <c r="N46" s="16" t="n">
        <v>201.79</v>
      </c>
      <c r="O46" s="16" t="n">
        <v>208.79</v>
      </c>
      <c r="P46" s="16" t="n">
        <v>215.79</v>
      </c>
      <c r="Q46" s="16" t="n">
        <v>222.79</v>
      </c>
      <c r="R46" s="16" t="n">
        <v>229.79</v>
      </c>
      <c r="S46" s="16" t="n">
        <v>236.79</v>
      </c>
      <c r="T46" s="17">
        <f>P46+Q46+R46+S46</f>
        <v>0</v>
      </c>
      <c r="U46" s="17">
        <f>G46+H46+I46+J46+K46+L46+M46+N46+O46+T46</f>
        <v>0</v>
      </c>
      <c r="V46" s="13"/>
      <c r="W46" s="131"/>
      <c r="X46" s="13"/>
      <c r="Y46" s="13"/>
      <c r="Z46" s="13"/>
      <c r="AA46" s="13"/>
    </row>
    <row r="47" ht="15.0" customHeight="true" hidden="false">
      <c r="A47" s="131" t="s">
        <v>1100</v>
      </c>
      <c r="B47" s="131"/>
      <c r="C47" s="136"/>
      <c r="D47" s="11"/>
      <c r="E47" s="11"/>
      <c r="F47" s="20" t="s">
        <v>1335</v>
      </c>
      <c r="G47" s="16" t="n">
        <v>172.79</v>
      </c>
      <c r="H47" s="16" t="n">
        <v>180.79</v>
      </c>
      <c r="I47" s="16" t="n">
        <v>188.79</v>
      </c>
      <c r="J47" s="16" t="n">
        <v>196.79</v>
      </c>
      <c r="K47" s="16" t="n">
        <v>204.79</v>
      </c>
      <c r="L47" s="16" t="n">
        <v>212.79</v>
      </c>
      <c r="M47" s="16" t="n">
        <v>220.79</v>
      </c>
      <c r="N47" s="16" t="n">
        <v>228.79</v>
      </c>
      <c r="O47" s="16" t="n">
        <v>236.79</v>
      </c>
      <c r="P47" s="16" t="n">
        <v>244.79</v>
      </c>
      <c r="Q47" s="16" t="n">
        <v>252.79</v>
      </c>
      <c r="R47" s="16" t="n">
        <v>260.79</v>
      </c>
      <c r="S47" s="16" t="n">
        <v>268.79</v>
      </c>
      <c r="T47" s="17">
        <f>P47+Q47+R47+S47</f>
      </c>
      <c r="U47" s="17">
        <f>G47+H47+I47+J47+K47+L47+M47+N47+O47+T47</f>
      </c>
      <c r="V47" s="13"/>
      <c r="W47" s="131"/>
      <c r="X47" s="13"/>
      <c r="Y47" s="13"/>
      <c r="Z47" s="13"/>
      <c r="AA47" s="13"/>
    </row>
    <row r="48" ht="15.0" customHeight="true" hidden="false">
      <c r="A48" s="131" t="s">
        <v>1100</v>
      </c>
      <c r="B48" s="131"/>
      <c r="C48" s="136"/>
      <c r="D48" s="11"/>
      <c r="E48" s="11"/>
      <c r="F48" s="20" t="s">
        <v>1336</v>
      </c>
      <c r="G48" s="16" t="n">
        <v>112.79</v>
      </c>
      <c r="H48" s="16" t="n">
        <v>117.79</v>
      </c>
      <c r="I48" s="16" t="n">
        <v>122.79</v>
      </c>
      <c r="J48" s="16" t="n">
        <v>127.79</v>
      </c>
      <c r="K48" s="16" t="n">
        <v>132.79</v>
      </c>
      <c r="L48" s="16" t="n">
        <v>137.79</v>
      </c>
      <c r="M48" s="16" t="n">
        <v>142.79</v>
      </c>
      <c r="N48" s="16" t="n">
        <v>147.79</v>
      </c>
      <c r="O48" s="16" t="n">
        <v>152.79</v>
      </c>
      <c r="P48" s="16" t="n">
        <v>157.79</v>
      </c>
      <c r="Q48" s="16" t="n">
        <v>162.79</v>
      </c>
      <c r="R48" s="16" t="n">
        <v>167.79</v>
      </c>
      <c r="S48" s="16" t="n">
        <v>172.79</v>
      </c>
      <c r="T48" s="17">
        <f>P48+Q48+R48+S48</f>
      </c>
      <c r="U48" s="17">
        <f>G48+H48+I48+J48+K48+L48+M48+N48+O48+T48</f>
      </c>
      <c r="V48" s="13"/>
      <c r="W48" s="131"/>
      <c r="X48" s="13"/>
      <c r="Y48" s="13"/>
      <c r="Z48" s="13"/>
      <c r="AA48" s="13"/>
    </row>
    <row r="49" ht="15.0" customHeight="true" hidden="false">
      <c r="A49" s="131" t="s">
        <v>1100</v>
      </c>
      <c r="B49" s="131"/>
      <c r="C49" s="136"/>
      <c r="D49" s="11"/>
      <c r="E49" s="11"/>
      <c r="F49" s="20" t="s">
        <v>1337</v>
      </c>
      <c r="G49" s="16" t="n">
        <v>132.79</v>
      </c>
      <c r="H49" s="16" t="n">
        <v>138.79</v>
      </c>
      <c r="I49" s="16" t="n">
        <v>144.79</v>
      </c>
      <c r="J49" s="16" t="n">
        <v>150.79</v>
      </c>
      <c r="K49" s="16" t="n">
        <v>156.79</v>
      </c>
      <c r="L49" s="16" t="n">
        <v>162.79</v>
      </c>
      <c r="M49" s="16" t="n">
        <v>168.79</v>
      </c>
      <c r="N49" s="16" t="n">
        <v>174.79</v>
      </c>
      <c r="O49" s="16" t="n">
        <v>180.79</v>
      </c>
      <c r="P49" s="16" t="n">
        <v>186.79</v>
      </c>
      <c r="Q49" s="16" t="n">
        <v>192.79</v>
      </c>
      <c r="R49" s="16" t="n">
        <v>198.79</v>
      </c>
      <c r="S49" s="16" t="n">
        <v>204.79</v>
      </c>
      <c r="T49" s="17">
        <f>P49+Q49+R49+S49</f>
      </c>
      <c r="U49" s="17">
        <f>G49+H49+I49+J49+K49+L49+M49+N49+O49+T49</f>
      </c>
      <c r="V49" s="13"/>
      <c r="W49" s="131"/>
      <c r="X49" s="13"/>
      <c r="Y49" s="13"/>
      <c r="Z49" s="13"/>
      <c r="AA49" s="13"/>
    </row>
    <row r="50" ht="15.0" customHeight="true" hidden="false">
      <c r="A50" s="131" t="s">
        <v>1100</v>
      </c>
      <c r="B50" s="131"/>
      <c r="C50" s="136"/>
      <c r="D50" s="11"/>
      <c r="E50" s="11"/>
      <c r="F50" s="20" t="s">
        <v>1338</v>
      </c>
      <c r="G50" s="16" t="n">
        <v>192.79</v>
      </c>
      <c r="H50" s="16" t="n">
        <v>201.79</v>
      </c>
      <c r="I50" s="16" t="n">
        <v>210.79</v>
      </c>
      <c r="J50" s="16" t="n">
        <v>219.79</v>
      </c>
      <c r="K50" s="16" t="n">
        <v>228.79</v>
      </c>
      <c r="L50" s="16" t="n">
        <v>237.79</v>
      </c>
      <c r="M50" s="16" t="n">
        <v>246.79</v>
      </c>
      <c r="N50" s="16" t="n">
        <v>255.79</v>
      </c>
      <c r="O50" s="16" t="n">
        <v>264.79</v>
      </c>
      <c r="P50" s="16" t="n">
        <v>273.79</v>
      </c>
      <c r="Q50" s="16" t="n">
        <v>282.79</v>
      </c>
      <c r="R50" s="16" t="n">
        <v>291.79</v>
      </c>
      <c r="S50" s="16" t="n">
        <v>300.79</v>
      </c>
      <c r="T50" s="17">
        <f>P50+Q50+R50+S50</f>
      </c>
      <c r="U50" s="17">
        <f>G50+H50+I50+J50+K50+L50+M50+N50+O50+T50</f>
      </c>
      <c r="V50" s="13"/>
      <c r="W50" s="131"/>
      <c r="X50" s="13"/>
      <c r="Y50" s="13"/>
      <c r="Z50" s="13"/>
      <c r="AA50" s="13"/>
    </row>
    <row r="51" ht="15.0" customHeight="true" hidden="false">
      <c r="A51" s="131" t="s">
        <v>1100</v>
      </c>
      <c r="B51" s="131"/>
      <c r="C51" s="136"/>
      <c r="D51" s="11"/>
      <c r="E51" s="11"/>
      <c r="F51" s="20" t="s">
        <v>1339</v>
      </c>
      <c r="G51" s="16" t="n">
        <v>212.79</v>
      </c>
      <c r="H51" s="16" t="n">
        <v>222.79</v>
      </c>
      <c r="I51" s="16" t="n">
        <v>232.79</v>
      </c>
      <c r="J51" s="16" t="n">
        <v>242.79</v>
      </c>
      <c r="K51" s="16" t="n">
        <v>252.79</v>
      </c>
      <c r="L51" s="16" t="n">
        <v>262.79</v>
      </c>
      <c r="M51" s="16" t="n">
        <v>272.79</v>
      </c>
      <c r="N51" s="16" t="n">
        <v>282.79</v>
      </c>
      <c r="O51" s="16" t="n">
        <v>292.79</v>
      </c>
      <c r="P51" s="16" t="n">
        <v>302.79</v>
      </c>
      <c r="Q51" s="16" t="n">
        <v>312.79</v>
      </c>
      <c r="R51" s="16" t="n">
        <v>322.79</v>
      </c>
      <c r="S51" s="16" t="n">
        <v>332.79</v>
      </c>
      <c r="T51" s="17">
        <f>P51+Q51+R51+S51</f>
      </c>
      <c r="U51" s="17">
        <f>G51+H51+I51+J51+K51+L51+M51+N51+O51+T51</f>
      </c>
      <c r="V51" s="13"/>
      <c r="W51" s="131"/>
      <c r="X51" s="13"/>
      <c r="Y51" s="13"/>
      <c r="Z51" s="13"/>
      <c r="AA51" s="13"/>
    </row>
    <row r="52" ht="15.0" customHeight="true" hidden="false">
      <c r="A52" s="131" t="s">
        <v>1100</v>
      </c>
      <c r="B52" s="131"/>
      <c r="C52" s="136"/>
      <c r="D52" s="11"/>
      <c r="E52" s="11"/>
      <c r="F52" s="20" t="s">
        <v>1340</v>
      </c>
      <c r="G52" s="16" t="n">
        <v>72.79</v>
      </c>
      <c r="H52" s="16" t="n">
        <v>75.79</v>
      </c>
      <c r="I52" s="16" t="n">
        <v>78.79</v>
      </c>
      <c r="J52" s="16" t="n">
        <v>81.79</v>
      </c>
      <c r="K52" s="16" t="n">
        <v>84.79</v>
      </c>
      <c r="L52" s="16" t="n">
        <v>87.79</v>
      </c>
      <c r="M52" s="16" t="n">
        <v>90.79</v>
      </c>
      <c r="N52" s="16" t="n">
        <v>93.79</v>
      </c>
      <c r="O52" s="16" t="n">
        <v>96.79</v>
      </c>
      <c r="P52" s="16" t="n">
        <v>99.79</v>
      </c>
      <c r="Q52" s="16" t="n">
        <v>102.79</v>
      </c>
      <c r="R52" s="16" t="n">
        <v>105.79</v>
      </c>
      <c r="S52" s="16" t="n">
        <v>108.79</v>
      </c>
      <c r="T52" s="17">
        <f>P52+Q52+R52+S52</f>
      </c>
      <c r="U52" s="17">
        <f>G52+H52+I52+J52+K52+L52+M52+N52+O52+T52</f>
      </c>
      <c r="V52" s="13"/>
      <c r="W52" s="131"/>
      <c r="X52" s="13"/>
      <c r="Y52" s="13"/>
      <c r="Z52" s="13"/>
      <c r="AA52" s="13"/>
    </row>
    <row r="53" ht="15.0" customHeight="true" hidden="false">
      <c r="A53" s="131" t="s">
        <v>1100</v>
      </c>
      <c r="B53" s="131"/>
      <c r="C53" s="136"/>
      <c r="D53" s="11"/>
      <c r="E53" s="11"/>
      <c r="F53" s="20" t="s">
        <v>1341</v>
      </c>
      <c r="G53" s="16" t="n">
        <v>252.79</v>
      </c>
      <c r="H53" s="16" t="n">
        <v>264.79</v>
      </c>
      <c r="I53" s="16" t="n">
        <v>276.79</v>
      </c>
      <c r="J53" s="16" t="n">
        <v>288.79</v>
      </c>
      <c r="K53" s="16" t="n">
        <v>300.79</v>
      </c>
      <c r="L53" s="16" t="n">
        <v>312.79</v>
      </c>
      <c r="M53" s="16" t="n">
        <v>324.79</v>
      </c>
      <c r="N53" s="16" t="n">
        <v>336.79</v>
      </c>
      <c r="O53" s="16" t="n">
        <v>348.79</v>
      </c>
      <c r="P53" s="16" t="n">
        <v>360.79</v>
      </c>
      <c r="Q53" s="16" t="n">
        <v>372.79</v>
      </c>
      <c r="R53" s="16" t="n">
        <v>384.79</v>
      </c>
      <c r="S53" s="16" t="n">
        <v>396.79</v>
      </c>
      <c r="T53" s="17">
        <f>P53+Q53+R53+S53</f>
      </c>
      <c r="U53" s="17">
        <f>G53+H53+I53+J53+K53+L53+M53+N53+O53+T53</f>
      </c>
      <c r="V53" s="13"/>
      <c r="W53" s="131"/>
      <c r="X53" s="13"/>
      <c r="Y53" s="13"/>
      <c r="Z53" s="13"/>
      <c r="AA53" s="13"/>
    </row>
    <row r="54" ht="15.0" customHeight="true" hidden="false">
      <c r="A54" s="131" t="s">
        <v>1100</v>
      </c>
      <c r="B54" s="131"/>
      <c r="C54" s="136"/>
      <c r="D54" s="11"/>
      <c r="E54" s="11"/>
      <c r="F54" s="20" t="s">
        <v>1342</v>
      </c>
      <c r="G54" s="16" t="n">
        <v>92.79</v>
      </c>
      <c r="H54" s="16" t="n">
        <v>96.79</v>
      </c>
      <c r="I54" s="16" t="n">
        <v>100.79</v>
      </c>
      <c r="J54" s="16" t="n">
        <v>104.79</v>
      </c>
      <c r="K54" s="16" t="n">
        <v>108.79</v>
      </c>
      <c r="L54" s="16" t="n">
        <v>112.79</v>
      </c>
      <c r="M54" s="16" t="n">
        <v>116.79</v>
      </c>
      <c r="N54" s="16" t="n">
        <v>120.79</v>
      </c>
      <c r="O54" s="16" t="n">
        <v>124.79</v>
      </c>
      <c r="P54" s="16" t="n">
        <v>128.79</v>
      </c>
      <c r="Q54" s="16" t="n">
        <v>132.79</v>
      </c>
      <c r="R54" s="16" t="n">
        <v>136.79</v>
      </c>
      <c r="S54" s="16" t="n">
        <v>140.79</v>
      </c>
      <c r="T54" s="17">
        <f>P54+Q54+R54+S54</f>
      </c>
      <c r="U54" s="17">
        <f>G54+H54+I54+J54+K54+L54+M54+N54+O54+T54</f>
      </c>
      <c r="V54" s="13"/>
      <c r="W54" s="131"/>
      <c r="X54" s="13"/>
      <c r="Y54" s="13"/>
      <c r="Z54" s="13"/>
      <c r="AA54" s="13"/>
    </row>
    <row r="55" ht="15.0" customHeight="true" hidden="false">
      <c r="A55" s="131" t="s">
        <v>1100</v>
      </c>
      <c r="B55" s="131"/>
      <c r="C55" s="136"/>
      <c r="D55" s="11"/>
      <c r="E55" s="11"/>
      <c r="F55" s="20" t="s">
        <v>1332</v>
      </c>
      <c r="G55" s="16" t="n">
        <v>15.66</v>
      </c>
      <c r="H55" s="16" t="n">
        <v>25.7</v>
      </c>
      <c r="I55" s="16" t="n">
        <v>35.73</v>
      </c>
      <c r="J55" s="16" t="n">
        <v>45.76</v>
      </c>
      <c r="K55" s="16" t="n">
        <v>55.8</v>
      </c>
      <c r="L55" s="16" t="n">
        <v>65.83</v>
      </c>
      <c r="M55" s="16" t="n">
        <v>75.86</v>
      </c>
      <c r="N55" s="16" t="n">
        <v>85.9</v>
      </c>
      <c r="O55" s="16" t="n">
        <v>95.93</v>
      </c>
      <c r="P55" s="16" t="n">
        <v>105.96</v>
      </c>
      <c r="Q55" s="16" t="n">
        <v>116.0</v>
      </c>
      <c r="R55" s="16" t="n">
        <v>126.03</v>
      </c>
      <c r="S55" s="16" t="n">
        <v>136.06</v>
      </c>
      <c r="T55" s="17">
        <f>P55+Q55+R55+S55</f>
      </c>
      <c r="U55" s="17">
        <f>G55+H55+I55+J55+K55+L55+M55+N55+O55+T55</f>
      </c>
      <c r="V55" s="13"/>
      <c r="W55" s="131"/>
      <c r="X55" s="13"/>
      <c r="Y55" s="13"/>
      <c r="Z55" s="13"/>
      <c r="AA55" s="13"/>
    </row>
    <row r="56" ht="15.0" customHeight="true" hidden="false">
      <c r="A56" s="131" t="s">
        <v>1100</v>
      </c>
      <c r="B56" s="131"/>
      <c r="C56" s="136"/>
      <c r="D56" s="11"/>
      <c r="E56" s="11"/>
      <c r="F56" s="20" t="s">
        <v>1343</v>
      </c>
      <c r="G56" s="16" t="n">
        <v>232.79</v>
      </c>
      <c r="H56" s="16" t="n">
        <v>243.79</v>
      </c>
      <c r="I56" s="16" t="n">
        <v>254.79</v>
      </c>
      <c r="J56" s="16" t="n">
        <v>265.79</v>
      </c>
      <c r="K56" s="16" t="n">
        <v>276.79</v>
      </c>
      <c r="L56" s="16" t="n">
        <v>287.79</v>
      </c>
      <c r="M56" s="16" t="n">
        <v>298.79</v>
      </c>
      <c r="N56" s="16" t="n">
        <v>309.79</v>
      </c>
      <c r="O56" s="16" t="n">
        <v>320.79</v>
      </c>
      <c r="P56" s="16" t="n">
        <v>331.79</v>
      </c>
      <c r="Q56" s="16" t="n">
        <v>342.79</v>
      </c>
      <c r="R56" s="16" t="n">
        <v>353.79</v>
      </c>
      <c r="S56" s="16" t="n">
        <v>364.79</v>
      </c>
      <c r="T56" s="17">
        <f>P56+Q56+R56+S56</f>
      </c>
      <c r="U56" s="17">
        <f>G56+H56+I56+J56+K56+L56+M56+N56+O56+T56</f>
      </c>
      <c r="V56" s="13"/>
      <c r="W56" s="131"/>
      <c r="X56" s="13"/>
      <c r="Y56" s="13"/>
      <c r="Z56" s="13"/>
      <c r="AA56" s="13"/>
    </row>
    <row r="57" spans="1:27">
      <c r="A57" s="131"/>
      <c r="B57" s="131"/>
      <c r="C57" s="131" t="s">
        <v>971</v>
      </c>
      <c r="D57" s="157" t="s">
        <v>559</v>
      </c>
      <c r="E57" s="158"/>
      <c r="F57" s="158"/>
      <c r="G57" s="158"/>
      <c r="H57" s="158"/>
      <c r="I57" s="158"/>
      <c r="J57" s="158"/>
      <c r="K57" s="158"/>
      <c r="L57" s="158"/>
      <c r="M57" s="158"/>
      <c r="N57" s="158"/>
      <c r="O57" s="158"/>
      <c r="P57" s="158"/>
      <c r="Q57" s="158"/>
      <c r="R57" s="158"/>
      <c r="S57" s="158"/>
      <c r="T57" s="158"/>
      <c r="U57" s="159"/>
      <c r="V57" s="13"/>
      <c r="W57" s="131"/>
      <c r="X57" s="13"/>
      <c r="Y57" s="13"/>
      <c r="Z57" s="13"/>
      <c r="AA57" s="13"/>
    </row>
    <row r="58" spans="1:27" hidden="1">
      <c r="A58" s="131"/>
      <c r="B58" s="131"/>
      <c r="C58" s="131" t="s">
        <v>974</v>
      </c>
      <c r="D58" s="131"/>
      <c r="E58" s="131"/>
      <c r="F58" s="131"/>
      <c r="G58" s="131"/>
      <c r="H58" s="131"/>
      <c r="I58" s="131"/>
      <c r="J58" s="131"/>
      <c r="K58" s="131"/>
      <c r="L58" s="131"/>
      <c r="M58" s="131"/>
      <c r="N58" s="131"/>
      <c r="O58" s="131"/>
      <c r="P58" s="131"/>
      <c r="Q58" s="131"/>
      <c r="R58" s="131"/>
      <c r="S58" s="131"/>
      <c r="T58" s="131"/>
      <c r="U58" s="131"/>
      <c r="V58" s="131"/>
      <c r="W58" s="131" t="s">
        <v>975</v>
      </c>
      <c r="X58" s="13"/>
      <c r="Y58" s="13"/>
      <c r="Z58" s="13"/>
      <c r="AA58" s="13"/>
    </row>
    <row r="59" spans="1:26" hidden="1">
      <c r="A59" s="13"/>
      <c r="B59" s="13"/>
      <c r="C59" s="13"/>
      <c r="D59" s="13"/>
      <c r="E59" s="13"/>
      <c r="F59" s="13"/>
      <c r="G59" s="13"/>
      <c r="H59" s="13"/>
      <c r="I59" s="13"/>
      <c r="J59" s="13"/>
      <c r="K59" s="13"/>
      <c r="L59" s="13"/>
      <c r="M59" s="13"/>
      <c r="N59" s="13"/>
      <c r="O59" s="13"/>
      <c r="P59" s="13"/>
      <c r="Q59" s="13"/>
      <c r="R59" s="13"/>
      <c r="S59" s="13"/>
      <c r="T59" s="13"/>
      <c r="U59" s="13"/>
      <c r="V59" s="13"/>
      <c r="W59" s="13"/>
    </row>
    <row r="60" spans="1:26" hidden="1">
      <c r="A60" s="131"/>
      <c r="B60" s="131"/>
      <c r="C60" s="131" t="s">
        <v>1089</v>
      </c>
      <c r="D60" s="131"/>
      <c r="E60" s="131"/>
      <c r="F60" s="131"/>
      <c r="G60" s="131"/>
      <c r="H60" s="131"/>
      <c r="I60" s="131"/>
      <c r="J60" s="131"/>
      <c r="K60" s="131"/>
      <c r="L60" s="131"/>
      <c r="M60" s="131"/>
      <c r="N60" s="131"/>
      <c r="O60" s="131"/>
      <c r="P60" s="131"/>
      <c r="Q60" s="131"/>
      <c r="R60" s="131"/>
      <c r="S60" s="131"/>
      <c r="T60" s="131"/>
      <c r="U60" s="131"/>
      <c r="V60" s="131"/>
      <c r="W60" s="131"/>
      <c r="X60" s="13"/>
      <c r="Y60" s="13"/>
      <c r="Z60" s="13"/>
    </row>
    <row r="61" spans="1:26" hidden="1">
      <c r="A61" s="131"/>
      <c r="B61" s="131"/>
      <c r="C61" s="131"/>
      <c r="D61" s="131"/>
      <c r="E61" s="131"/>
      <c r="F61" s="131"/>
      <c r="G61" s="131"/>
      <c r="H61" s="131"/>
      <c r="I61" s="131"/>
      <c r="J61" s="131"/>
      <c r="K61" s="131"/>
      <c r="L61" s="131"/>
      <c r="M61" s="131"/>
      <c r="N61" s="131"/>
      <c r="O61" s="131"/>
      <c r="P61" s="131"/>
      <c r="Q61" s="131"/>
      <c r="R61" s="131"/>
      <c r="S61" s="131"/>
      <c r="T61" s="131"/>
      <c r="U61" s="131"/>
      <c r="V61" s="131"/>
      <c r="W61" s="131"/>
      <c r="X61" s="13"/>
      <c r="Y61" s="13"/>
      <c r="Z61" s="13"/>
    </row>
    <row r="62" spans="1:26" hidden="1">
      <c r="A62" s="131"/>
      <c r="B62" s="131"/>
      <c r="C62" s="131"/>
      <c r="D62" s="131"/>
      <c r="E62" s="131"/>
      <c r="F62" s="131"/>
      <c r="G62" s="131" t="s">
        <v>1024</v>
      </c>
      <c r="H62" s="131" t="s">
        <v>1025</v>
      </c>
      <c r="I62" s="131" t="s">
        <v>1026</v>
      </c>
      <c r="J62" s="131" t="s">
        <v>1027</v>
      </c>
      <c r="K62" s="131" t="s">
        <v>1028</v>
      </c>
      <c r="L62" s="131" t="s">
        <v>1031</v>
      </c>
      <c r="M62" s="131" t="s">
        <v>1032</v>
      </c>
      <c r="N62" s="131" t="s">
        <v>242</v>
      </c>
      <c r="O62" s="131" t="s">
        <v>377</v>
      </c>
      <c r="P62" s="131" t="s">
        <v>348</v>
      </c>
      <c r="Q62" s="131" t="s">
        <v>349</v>
      </c>
      <c r="R62" s="131" t="s">
        <v>354</v>
      </c>
      <c r="S62" s="131" t="s">
        <v>355</v>
      </c>
      <c r="T62" s="131" t="s">
        <v>378</v>
      </c>
      <c r="U62" s="131" t="s">
        <v>379</v>
      </c>
      <c r="V62" s="131"/>
      <c r="W62" s="131"/>
      <c r="X62" s="13"/>
      <c r="Y62" s="13"/>
      <c r="Z62" s="13"/>
    </row>
    <row r="63" spans="1:26" hidden="1">
      <c r="A63" s="131"/>
      <c r="B63" s="131"/>
      <c r="C63" s="131" t="s">
        <v>972</v>
      </c>
      <c r="D63" s="131" t="s">
        <v>976</v>
      </c>
      <c r="E63" s="131" t="s">
        <v>976</v>
      </c>
      <c r="F63" s="131" t="s">
        <v>976</v>
      </c>
      <c r="G63" s="131"/>
      <c r="H63" s="131"/>
      <c r="I63" s="131"/>
      <c r="J63" s="131"/>
      <c r="K63" s="131"/>
      <c r="L63" s="131"/>
      <c r="M63" s="131"/>
      <c r="N63" s="131"/>
      <c r="O63" s="131"/>
      <c r="P63" s="131"/>
      <c r="Q63" s="131"/>
      <c r="R63" s="131"/>
      <c r="S63" s="131"/>
      <c r="T63" s="131"/>
      <c r="U63" s="131"/>
      <c r="V63" s="131" t="s">
        <v>971</v>
      </c>
      <c r="W63" s="131" t="s">
        <v>973</v>
      </c>
      <c r="X63" s="13"/>
      <c r="Y63" s="13"/>
      <c r="Z63" s="13"/>
    </row>
    <row r="64" spans="1:26" hidden="1">
      <c r="A64" s="131"/>
      <c r="B64" s="131"/>
      <c r="C64" s="131" t="s">
        <v>971</v>
      </c>
      <c r="D64" s="13"/>
      <c r="E64" s="13"/>
      <c r="F64" s="13"/>
      <c r="G64" s="13"/>
      <c r="H64" s="13"/>
      <c r="I64" s="13"/>
      <c r="J64" s="13"/>
      <c r="K64" s="13"/>
      <c r="L64" s="13"/>
      <c r="M64" s="13"/>
      <c r="N64" s="13"/>
      <c r="O64" s="13"/>
      <c r="P64" s="13"/>
      <c r="Q64" s="13"/>
      <c r="R64" s="13"/>
      <c r="S64" s="13"/>
      <c r="T64" s="13"/>
      <c r="U64" s="13"/>
      <c r="V64" s="13"/>
      <c r="W64" s="131"/>
      <c r="X64" s="13"/>
      <c r="Y64" s="13"/>
      <c r="Z64" s="13"/>
    </row>
    <row r="65" spans="1:26">
      <c r="A65" s="131" t="s">
        <v>1101</v>
      </c>
      <c r="B65" s="131"/>
      <c r="C65" s="131"/>
      <c r="D65" s="154">
        <v>5</v>
      </c>
      <c r="E65" s="152" t="s">
        <v>987</v>
      </c>
      <c r="F65" s="153"/>
      <c r="G65" s="17">
        <f>G66+G67+G68+G69</f>
        <v>0</v>
      </c>
      <c r="H65" s="17">
        <f t="shared" ref="H65:S65" si="5">H66+H67+H68+H69</f>
        <v>0</v>
      </c>
      <c r="I65" s="17">
        <f t="shared" si="5"/>
        <v>0</v>
      </c>
      <c r="J65" s="17">
        <f t="shared" si="5"/>
        <v>0</v>
      </c>
      <c r="K65" s="17">
        <f t="shared" si="5"/>
        <v>0</v>
      </c>
      <c r="L65" s="17">
        <f t="shared" si="5"/>
        <v>0</v>
      </c>
      <c r="M65" s="17">
        <f t="shared" si="5"/>
        <v>0</v>
      </c>
      <c r="N65" s="17">
        <f t="shared" si="5"/>
        <v>0</v>
      </c>
      <c r="O65" s="17">
        <f t="shared" si="5"/>
        <v>0</v>
      </c>
      <c r="P65" s="17">
        <f t="shared" si="5"/>
        <v>0</v>
      </c>
      <c r="Q65" s="17">
        <f t="shared" si="5"/>
        <v>0</v>
      </c>
      <c r="R65" s="17">
        <f t="shared" si="5"/>
        <v>0</v>
      </c>
      <c r="S65" s="17">
        <f t="shared" si="5"/>
        <v>0</v>
      </c>
      <c r="T65" s="17">
        <f>P65+Q65+R65+S65</f>
        <v>0</v>
      </c>
      <c r="U65" s="17">
        <f>G65+H65+I65+J65+K65+L65+M65+N65+O65+T65</f>
        <v>0</v>
      </c>
      <c r="V65" s="13"/>
      <c r="W65" s="131"/>
      <c r="X65" s="13"/>
      <c r="Y65" s="13"/>
      <c r="Z65" s="13"/>
    </row>
    <row r="66" spans="1:26">
      <c r="A66" s="131" t="s">
        <v>1102</v>
      </c>
      <c r="B66" s="131"/>
      <c r="C66" s="131"/>
      <c r="D66" s="155"/>
      <c r="E66" s="11" t="s">
        <v>980</v>
      </c>
      <c r="F66" s="11" t="s">
        <v>1006</v>
      </c>
      <c r="G66" s="16" t="n">
        <v>48.79</v>
      </c>
      <c r="H66" s="16" t="n">
        <v>50.79</v>
      </c>
      <c r="I66" s="16" t="n">
        <v>52.79</v>
      </c>
      <c r="J66" s="16" t="n">
        <v>54.79</v>
      </c>
      <c r="K66" s="16" t="n">
        <v>56.79</v>
      </c>
      <c r="L66" s="16" t="n">
        <v>58.79</v>
      </c>
      <c r="M66" s="16" t="n">
        <v>60.79</v>
      </c>
      <c r="N66" s="16" t="n">
        <v>62.79</v>
      </c>
      <c r="O66" s="16" t="n">
        <v>64.79</v>
      </c>
      <c r="P66" s="16" t="n">
        <v>66.79</v>
      </c>
      <c r="Q66" s="16" t="n">
        <v>68.79</v>
      </c>
      <c r="R66" s="16" t="n">
        <v>70.79</v>
      </c>
      <c r="S66" s="16" t="n">
        <v>72.79</v>
      </c>
      <c r="T66" s="17">
        <f t="shared" ref="T66:T79" si="6">P66+Q66+R66+S66</f>
        <v>0</v>
      </c>
      <c r="U66" s="17">
        <f t="shared" ref="U66:U79" si="7">G66+H66+I66+J66+K66+L66+M66+N66+O66+T66</f>
        <v>0</v>
      </c>
      <c r="V66" s="13"/>
      <c r="W66" s="131"/>
      <c r="X66" s="13"/>
      <c r="Y66" s="13"/>
      <c r="Z66" s="13"/>
    </row>
    <row r="67" spans="1:26">
      <c r="A67" s="131" t="s">
        <v>388</v>
      </c>
      <c r="B67" s="131"/>
      <c r="C67" s="131"/>
      <c r="D67" s="155"/>
      <c r="E67" s="11" t="s">
        <v>981</v>
      </c>
      <c r="F67" s="11" t="s">
        <v>347</v>
      </c>
      <c r="G67" s="16" t="n">
        <v>66.79</v>
      </c>
      <c r="H67" s="16" t="n">
        <v>69.79</v>
      </c>
      <c r="I67" s="16" t="n">
        <v>72.79</v>
      </c>
      <c r="J67" s="16" t="n">
        <v>75.79</v>
      </c>
      <c r="K67" s="16" t="n">
        <v>78.79</v>
      </c>
      <c r="L67" s="16" t="n">
        <v>81.79</v>
      </c>
      <c r="M67" s="16" t="n">
        <v>84.79</v>
      </c>
      <c r="N67" s="16" t="n">
        <v>87.79</v>
      </c>
      <c r="O67" s="16" t="n">
        <v>90.79</v>
      </c>
      <c r="P67" s="16" t="n">
        <v>93.79</v>
      </c>
      <c r="Q67" s="16" t="n">
        <v>96.79</v>
      </c>
      <c r="R67" s="16" t="n">
        <v>99.79</v>
      </c>
      <c r="S67" s="16" t="n">
        <v>102.79</v>
      </c>
      <c r="T67" s="17">
        <f t="shared" si="6"/>
        <v>0</v>
      </c>
      <c r="U67" s="17">
        <f t="shared" si="7"/>
        <v>0</v>
      </c>
      <c r="V67" s="13"/>
      <c r="W67" s="131"/>
      <c r="X67" s="13"/>
      <c r="Y67" s="13"/>
      <c r="Z67" s="13"/>
    </row>
    <row r="68" spans="1:26">
      <c r="A68" s="131" t="s">
        <v>1103</v>
      </c>
      <c r="B68" s="131"/>
      <c r="C68" s="131"/>
      <c r="D68" s="155"/>
      <c r="E68" s="11" t="s">
        <v>997</v>
      </c>
      <c r="F68" s="11" t="s">
        <v>1007</v>
      </c>
      <c r="G68" s="16" t="n">
        <v>84.79</v>
      </c>
      <c r="H68" s="16" t="n">
        <v>88.79</v>
      </c>
      <c r="I68" s="16" t="n">
        <v>92.79</v>
      </c>
      <c r="J68" s="16" t="n">
        <v>96.79</v>
      </c>
      <c r="K68" s="16" t="n">
        <v>100.79</v>
      </c>
      <c r="L68" s="16" t="n">
        <v>104.79</v>
      </c>
      <c r="M68" s="16" t="n">
        <v>108.79</v>
      </c>
      <c r="N68" s="16" t="n">
        <v>112.79</v>
      </c>
      <c r="O68" s="16" t="n">
        <v>116.79</v>
      </c>
      <c r="P68" s="16" t="n">
        <v>120.79</v>
      </c>
      <c r="Q68" s="16" t="n">
        <v>124.79</v>
      </c>
      <c r="R68" s="16" t="n">
        <v>128.79</v>
      </c>
      <c r="S68" s="16" t="n">
        <v>132.79</v>
      </c>
      <c r="T68" s="17">
        <f t="shared" si="6"/>
        <v>0</v>
      </c>
      <c r="U68" s="17">
        <f t="shared" si="7"/>
        <v>0</v>
      </c>
      <c r="V68" s="13"/>
      <c r="W68" s="131"/>
      <c r="X68" s="13"/>
      <c r="Y68" s="13"/>
      <c r="Z68" s="13"/>
    </row>
    <row r="69" spans="1:26">
      <c r="A69" s="131" t="s">
        <v>1104</v>
      </c>
      <c r="B69" s="131"/>
      <c r="C69" s="131"/>
      <c r="D69" s="156"/>
      <c r="E69" s="11" t="s">
        <v>998</v>
      </c>
      <c r="F69" s="11" t="s">
        <v>1008</v>
      </c>
      <c r="G69" s="16" t="n">
        <v>102.79</v>
      </c>
      <c r="H69" s="16" t="n">
        <v>107.79</v>
      </c>
      <c r="I69" s="16" t="n">
        <v>112.79</v>
      </c>
      <c r="J69" s="16" t="n">
        <v>117.79</v>
      </c>
      <c r="K69" s="16" t="n">
        <v>122.79</v>
      </c>
      <c r="L69" s="16" t="n">
        <v>127.79</v>
      </c>
      <c r="M69" s="16" t="n">
        <v>132.79</v>
      </c>
      <c r="N69" s="16" t="n">
        <v>137.79</v>
      </c>
      <c r="O69" s="16" t="n">
        <v>142.79</v>
      </c>
      <c r="P69" s="16" t="n">
        <v>147.79</v>
      </c>
      <c r="Q69" s="16" t="n">
        <v>152.79</v>
      </c>
      <c r="R69" s="16" t="n">
        <v>157.79</v>
      </c>
      <c r="S69" s="16" t="n">
        <v>162.79</v>
      </c>
      <c r="T69" s="17">
        <f t="shared" si="6"/>
        <v>0</v>
      </c>
      <c r="U69" s="17">
        <f t="shared" si="7"/>
        <v>0</v>
      </c>
      <c r="V69" s="13"/>
      <c r="W69" s="131"/>
      <c r="X69" s="13"/>
      <c r="Y69" s="13"/>
      <c r="Z69" s="13"/>
    </row>
    <row r="70" spans="1:26">
      <c r="A70" s="131" t="s">
        <v>1105</v>
      </c>
      <c r="B70" s="131"/>
      <c r="C70" s="131"/>
      <c r="D70" s="154">
        <v>6</v>
      </c>
      <c r="E70" s="152" t="s">
        <v>988</v>
      </c>
      <c r="F70" s="153"/>
      <c r="G70" s="17">
        <f>G71+G72</f>
        <v>0</v>
      </c>
      <c r="H70" s="17">
        <f t="shared" ref="H70:S70" si="8">H71+H72</f>
        <v>0</v>
      </c>
      <c r="I70" s="17">
        <f t="shared" si="8"/>
        <v>0</v>
      </c>
      <c r="J70" s="17">
        <f t="shared" si="8"/>
        <v>0</v>
      </c>
      <c r="K70" s="17">
        <f t="shared" si="8"/>
        <v>0</v>
      </c>
      <c r="L70" s="17">
        <f t="shared" si="8"/>
        <v>0</v>
      </c>
      <c r="M70" s="17">
        <f t="shared" si="8"/>
        <v>0</v>
      </c>
      <c r="N70" s="17">
        <f t="shared" si="8"/>
        <v>0</v>
      </c>
      <c r="O70" s="17">
        <f t="shared" si="8"/>
        <v>0</v>
      </c>
      <c r="P70" s="17">
        <f t="shared" si="8"/>
        <v>0</v>
      </c>
      <c r="Q70" s="17">
        <f t="shared" si="8"/>
        <v>0</v>
      </c>
      <c r="R70" s="17">
        <f t="shared" si="8"/>
        <v>0</v>
      </c>
      <c r="S70" s="17">
        <f t="shared" si="8"/>
        <v>0</v>
      </c>
      <c r="T70" s="17">
        <f t="shared" si="6"/>
        <v>0</v>
      </c>
      <c r="U70" s="17">
        <f t="shared" si="7"/>
        <v>0</v>
      </c>
      <c r="V70" s="13"/>
      <c r="W70" s="131"/>
      <c r="X70" s="13"/>
      <c r="Y70" s="13"/>
      <c r="Z70" s="13"/>
    </row>
    <row r="71" spans="1:26">
      <c r="A71" s="131" t="s">
        <v>1106</v>
      </c>
      <c r="B71" s="131"/>
      <c r="C71" s="131"/>
      <c r="D71" s="155"/>
      <c r="E71" s="11" t="s">
        <v>980</v>
      </c>
      <c r="F71" s="11" t="s">
        <v>1009</v>
      </c>
      <c r="G71" s="16" t="n">
        <v>68.79</v>
      </c>
      <c r="H71" s="16" t="n">
        <v>70.79</v>
      </c>
      <c r="I71" s="16" t="n">
        <v>72.79</v>
      </c>
      <c r="J71" s="16" t="n">
        <v>74.79</v>
      </c>
      <c r="K71" s="16" t="n">
        <v>76.79</v>
      </c>
      <c r="L71" s="16" t="n">
        <v>78.79</v>
      </c>
      <c r="M71" s="16" t="n">
        <v>80.79</v>
      </c>
      <c r="N71" s="16" t="n">
        <v>82.79</v>
      </c>
      <c r="O71" s="16" t="n">
        <v>84.79</v>
      </c>
      <c r="P71" s="16" t="n">
        <v>86.79</v>
      </c>
      <c r="Q71" s="16" t="n">
        <v>88.79</v>
      </c>
      <c r="R71" s="16" t="n">
        <v>90.79</v>
      </c>
      <c r="S71" s="16" t="n">
        <v>92.79</v>
      </c>
      <c r="T71" s="17">
        <f t="shared" si="6"/>
        <v>0</v>
      </c>
      <c r="U71" s="17">
        <f t="shared" si="7"/>
        <v>0</v>
      </c>
      <c r="V71" s="13"/>
      <c r="W71" s="131"/>
      <c r="X71" s="13"/>
      <c r="Y71" s="13"/>
      <c r="Z71" s="13"/>
    </row>
    <row r="72" spans="1:26">
      <c r="A72" s="131" t="s">
        <v>1107</v>
      </c>
      <c r="B72" s="131"/>
      <c r="C72" s="131"/>
      <c r="D72" s="156"/>
      <c r="E72" s="11" t="s">
        <v>981</v>
      </c>
      <c r="F72" s="11" t="s">
        <v>1010</v>
      </c>
      <c r="G72" s="16" t="n">
        <v>96.79</v>
      </c>
      <c r="H72" s="16" t="n">
        <v>99.79</v>
      </c>
      <c r="I72" s="16" t="n">
        <v>102.79</v>
      </c>
      <c r="J72" s="16" t="n">
        <v>105.79</v>
      </c>
      <c r="K72" s="16" t="n">
        <v>108.79</v>
      </c>
      <c r="L72" s="16" t="n">
        <v>111.79</v>
      </c>
      <c r="M72" s="16" t="n">
        <v>114.79</v>
      </c>
      <c r="N72" s="16" t="n">
        <v>117.79</v>
      </c>
      <c r="O72" s="16" t="n">
        <v>120.79</v>
      </c>
      <c r="P72" s="16" t="n">
        <v>123.79</v>
      </c>
      <c r="Q72" s="16" t="n">
        <v>126.79</v>
      </c>
      <c r="R72" s="16" t="n">
        <v>129.79</v>
      </c>
      <c r="S72" s="16" t="n">
        <v>132.79</v>
      </c>
      <c r="T72" s="17">
        <f t="shared" si="6"/>
        <v>0</v>
      </c>
      <c r="U72" s="17">
        <f t="shared" si="7"/>
        <v>0</v>
      </c>
      <c r="V72" s="13"/>
      <c r="W72" s="131"/>
      <c r="X72" s="13"/>
      <c r="Y72" s="13"/>
      <c r="Z72" s="13"/>
    </row>
    <row r="73" spans="1:26" ht="48" customHeight="1">
      <c r="A73" s="131" t="s">
        <v>1108</v>
      </c>
      <c r="B73" s="131"/>
      <c r="C73" s="131"/>
      <c r="D73" s="91">
        <v>7</v>
      </c>
      <c r="E73" s="152" t="s">
        <v>233</v>
      </c>
      <c r="F73" s="153"/>
      <c r="G73" s="16" t="n">
        <v>124.79</v>
      </c>
      <c r="H73" s="16" t="n">
        <v>128.79</v>
      </c>
      <c r="I73" s="16" t="n">
        <v>132.79</v>
      </c>
      <c r="J73" s="16" t="n">
        <v>136.79</v>
      </c>
      <c r="K73" s="16" t="n">
        <v>140.79</v>
      </c>
      <c r="L73" s="16" t="n">
        <v>144.79</v>
      </c>
      <c r="M73" s="16" t="n">
        <v>148.79</v>
      </c>
      <c r="N73" s="16" t="n">
        <v>152.79</v>
      </c>
      <c r="O73" s="16" t="n">
        <v>156.79</v>
      </c>
      <c r="P73" s="16" t="n">
        <v>160.79</v>
      </c>
      <c r="Q73" s="16" t="n">
        <v>164.79</v>
      </c>
      <c r="R73" s="16" t="n">
        <v>168.79</v>
      </c>
      <c r="S73" s="16" t="n">
        <v>172.79</v>
      </c>
      <c r="T73" s="17">
        <f t="shared" si="6"/>
        <v>0</v>
      </c>
      <c r="U73" s="17">
        <f t="shared" si="7"/>
        <v>0</v>
      </c>
      <c r="V73" s="13"/>
      <c r="W73" s="131"/>
      <c r="X73" s="13"/>
      <c r="Y73" s="13"/>
      <c r="Z73" s="13"/>
    </row>
    <row r="74" spans="1:26">
      <c r="A74" s="131" t="s">
        <v>1109</v>
      </c>
      <c r="B74" s="131"/>
      <c r="C74" s="131"/>
      <c r="D74" s="91">
        <v>8</v>
      </c>
      <c r="E74" s="152" t="s">
        <v>989</v>
      </c>
      <c r="F74" s="153"/>
      <c r="G74" s="16" t="n">
        <v>152.79</v>
      </c>
      <c r="H74" s="16" t="n">
        <v>157.79</v>
      </c>
      <c r="I74" s="16" t="n">
        <v>162.79</v>
      </c>
      <c r="J74" s="16" t="n">
        <v>167.79</v>
      </c>
      <c r="K74" s="16" t="n">
        <v>172.79</v>
      </c>
      <c r="L74" s="16" t="n">
        <v>177.79</v>
      </c>
      <c r="M74" s="16" t="n">
        <v>182.79</v>
      </c>
      <c r="N74" s="16" t="n">
        <v>187.79</v>
      </c>
      <c r="O74" s="16" t="n">
        <v>192.79</v>
      </c>
      <c r="P74" s="16" t="n">
        <v>197.79</v>
      </c>
      <c r="Q74" s="16" t="n">
        <v>202.79</v>
      </c>
      <c r="R74" s="16" t="n">
        <v>207.79</v>
      </c>
      <c r="S74" s="16" t="n">
        <v>212.79</v>
      </c>
      <c r="T74" s="17">
        <f t="shared" si="6"/>
        <v>0</v>
      </c>
      <c r="U74" s="17">
        <f t="shared" si="7"/>
        <v>0</v>
      </c>
      <c r="V74" s="13"/>
      <c r="W74" s="131"/>
      <c r="X74" s="13"/>
      <c r="Y74" s="13"/>
      <c r="Z74" s="13"/>
    </row>
    <row r="75" spans="1:26">
      <c r="A75" s="131" t="s">
        <v>1110</v>
      </c>
      <c r="B75" s="131"/>
      <c r="C75" s="131"/>
      <c r="D75" s="91">
        <v>9</v>
      </c>
      <c r="E75" s="152" t="s">
        <v>990</v>
      </c>
      <c r="F75" s="153"/>
      <c r="G75" s="16" t="n">
        <v>180.79</v>
      </c>
      <c r="H75" s="16" t="n">
        <v>186.79</v>
      </c>
      <c r="I75" s="16" t="n">
        <v>192.79</v>
      </c>
      <c r="J75" s="16" t="n">
        <v>198.79</v>
      </c>
      <c r="K75" s="16" t="n">
        <v>204.79</v>
      </c>
      <c r="L75" s="16" t="n">
        <v>210.79</v>
      </c>
      <c r="M75" s="16" t="n">
        <v>216.79</v>
      </c>
      <c r="N75" s="16" t="n">
        <v>222.79</v>
      </c>
      <c r="O75" s="16" t="n">
        <v>228.79</v>
      </c>
      <c r="P75" s="16" t="n">
        <v>234.79</v>
      </c>
      <c r="Q75" s="16" t="n">
        <v>240.79</v>
      </c>
      <c r="R75" s="16" t="n">
        <v>246.79</v>
      </c>
      <c r="S75" s="16" t="n">
        <v>252.79</v>
      </c>
      <c r="T75" s="17">
        <f t="shared" si="6"/>
        <v>0</v>
      </c>
      <c r="U75" s="17">
        <f t="shared" si="7"/>
        <v>0</v>
      </c>
      <c r="V75" s="13"/>
      <c r="W75" s="131"/>
      <c r="X75" s="13"/>
      <c r="Y75" s="13"/>
      <c r="Z75" s="13"/>
    </row>
    <row r="76" spans="1:26">
      <c r="A76" s="131" t="s">
        <v>1111</v>
      </c>
      <c r="B76" s="131"/>
      <c r="C76" s="131"/>
      <c r="D76" s="91">
        <v>10</v>
      </c>
      <c r="E76" s="152" t="s">
        <v>991</v>
      </c>
      <c r="F76" s="153"/>
      <c r="G76" s="16" t="n">
        <v>208.79</v>
      </c>
      <c r="H76" s="16" t="n">
        <v>215.79</v>
      </c>
      <c r="I76" s="16" t="n">
        <v>222.79</v>
      </c>
      <c r="J76" s="16" t="n">
        <v>229.79</v>
      </c>
      <c r="K76" s="16" t="n">
        <v>236.79</v>
      </c>
      <c r="L76" s="16" t="n">
        <v>243.79</v>
      </c>
      <c r="M76" s="16" t="n">
        <v>250.79</v>
      </c>
      <c r="N76" s="16" t="n">
        <v>257.79</v>
      </c>
      <c r="O76" s="16" t="n">
        <v>264.79</v>
      </c>
      <c r="P76" s="16" t="n">
        <v>271.79</v>
      </c>
      <c r="Q76" s="16" t="n">
        <v>278.79</v>
      </c>
      <c r="R76" s="16" t="n">
        <v>285.79</v>
      </c>
      <c r="S76" s="16" t="n">
        <v>292.79</v>
      </c>
      <c r="T76" s="17">
        <f t="shared" si="6"/>
        <v>0</v>
      </c>
      <c r="U76" s="17">
        <f t="shared" si="7"/>
        <v>0</v>
      </c>
      <c r="V76" s="13"/>
      <c r="W76" s="131"/>
      <c r="X76" s="13"/>
      <c r="Y76" s="13"/>
      <c r="Z76" s="13"/>
    </row>
    <row r="77" spans="1:26" ht="30" customHeight="1">
      <c r="A77" s="131" t="s">
        <v>1112</v>
      </c>
      <c r="B77" s="131"/>
      <c r="C77" s="131"/>
      <c r="D77" s="91">
        <v>11</v>
      </c>
      <c r="E77" s="152" t="s">
        <v>992</v>
      </c>
      <c r="F77" s="153"/>
      <c r="G77" s="16" t="n">
        <v>236.79</v>
      </c>
      <c r="H77" s="16" t="n">
        <v>244.79</v>
      </c>
      <c r="I77" s="16" t="n">
        <v>252.79</v>
      </c>
      <c r="J77" s="16" t="n">
        <v>260.79</v>
      </c>
      <c r="K77" s="16" t="n">
        <v>268.79</v>
      </c>
      <c r="L77" s="16" t="n">
        <v>276.79</v>
      </c>
      <c r="M77" s="16" t="n">
        <v>284.79</v>
      </c>
      <c r="N77" s="16" t="n">
        <v>292.79</v>
      </c>
      <c r="O77" s="16" t="n">
        <v>300.79</v>
      </c>
      <c r="P77" s="16" t="n">
        <v>308.79</v>
      </c>
      <c r="Q77" s="16" t="n">
        <v>316.79</v>
      </c>
      <c r="R77" s="16" t="n">
        <v>324.79</v>
      </c>
      <c r="S77" s="16" t="n">
        <v>332.79</v>
      </c>
      <c r="T77" s="17">
        <f t="shared" si="6"/>
        <v>0</v>
      </c>
      <c r="U77" s="17">
        <f>G77+H77+I77+J77+K77+L77+M77+N77+O77+T77</f>
        <v>0</v>
      </c>
      <c r="V77" s="13"/>
      <c r="W77" s="131"/>
      <c r="X77" s="13"/>
      <c r="Y77" s="13"/>
      <c r="Z77" s="13"/>
    </row>
    <row r="78" spans="1:26">
      <c r="A78" s="131" t="s">
        <v>1113</v>
      </c>
      <c r="B78" s="131"/>
      <c r="C78" s="131"/>
      <c r="D78" s="91">
        <v>12</v>
      </c>
      <c r="E78" s="152" t="s">
        <v>993</v>
      </c>
      <c r="F78" s="153"/>
      <c r="G78" s="16" t="n">
        <v>264.79</v>
      </c>
      <c r="H78" s="16" t="n">
        <v>273.79</v>
      </c>
      <c r="I78" s="16" t="n">
        <v>282.79</v>
      </c>
      <c r="J78" s="16" t="n">
        <v>291.79</v>
      </c>
      <c r="K78" s="16" t="n">
        <v>300.79</v>
      </c>
      <c r="L78" s="16" t="n">
        <v>309.79</v>
      </c>
      <c r="M78" s="16" t="n">
        <v>318.79</v>
      </c>
      <c r="N78" s="16" t="n">
        <v>327.79</v>
      </c>
      <c r="O78" s="16" t="n">
        <v>336.79</v>
      </c>
      <c r="P78" s="16" t="n">
        <v>345.79</v>
      </c>
      <c r="Q78" s="16" t="n">
        <v>354.79</v>
      </c>
      <c r="R78" s="16" t="n">
        <v>363.79</v>
      </c>
      <c r="S78" s="16" t="n">
        <v>372.79</v>
      </c>
      <c r="T78" s="17">
        <f t="shared" si="6"/>
        <v>0</v>
      </c>
      <c r="U78" s="17">
        <f t="shared" si="7"/>
        <v>0</v>
      </c>
      <c r="V78" s="13"/>
      <c r="W78" s="131"/>
      <c r="X78" s="13"/>
      <c r="Y78" s="13"/>
      <c r="Z78" s="13"/>
    </row>
    <row r="79" spans="1:26">
      <c r="A79" s="131" t="s">
        <v>1114</v>
      </c>
      <c r="B79" s="131"/>
      <c r="C79" s="131"/>
      <c r="D79" s="91">
        <v>13</v>
      </c>
      <c r="E79" s="152" t="s">
        <v>994</v>
      </c>
      <c r="F79" s="153"/>
      <c r="G79" s="17">
        <f>SUM(G88:G99)</f>
        <v>0</v>
      </c>
      <c r="H79" s="17">
        <f t="shared" ref="H79:S79" si="9">SUM(H88:H99)</f>
        <v>0</v>
      </c>
      <c r="I79" s="17">
        <f t="shared" si="9"/>
        <v>0</v>
      </c>
      <c r="J79" s="17">
        <f t="shared" si="9"/>
        <v>0</v>
      </c>
      <c r="K79" s="17">
        <f t="shared" si="9"/>
        <v>0</v>
      </c>
      <c r="L79" s="17">
        <f t="shared" si="9"/>
        <v>0</v>
      </c>
      <c r="M79" s="17">
        <f t="shared" si="9"/>
        <v>0</v>
      </c>
      <c r="N79" s="17">
        <f t="shared" si="9"/>
        <v>0</v>
      </c>
      <c r="O79" s="17">
        <f t="shared" si="9"/>
        <v>0</v>
      </c>
      <c r="P79" s="17">
        <f t="shared" si="9"/>
        <v>0</v>
      </c>
      <c r="Q79" s="17">
        <f t="shared" si="9"/>
        <v>0</v>
      </c>
      <c r="R79" s="17">
        <f t="shared" si="9"/>
        <v>0</v>
      </c>
      <c r="S79" s="17">
        <f t="shared" si="9"/>
        <v>0</v>
      </c>
      <c r="T79" s="17">
        <f t="shared" si="6"/>
        <v>0</v>
      </c>
      <c r="U79" s="17">
        <f t="shared" si="7"/>
        <v>0</v>
      </c>
      <c r="V79" s="13"/>
      <c r="W79" s="131"/>
      <c r="X79" s="13"/>
      <c r="Y79" s="13"/>
      <c r="Z79" s="13"/>
    </row>
    <row r="80" spans="1:26" hidden="1">
      <c r="A80" s="131"/>
      <c r="B80" s="131"/>
      <c r="C80" s="131" t="s">
        <v>971</v>
      </c>
      <c r="D80" s="13"/>
      <c r="E80" s="13"/>
      <c r="F80" s="13"/>
      <c r="G80" s="13"/>
      <c r="H80" s="13"/>
      <c r="I80" s="13"/>
      <c r="J80" s="13"/>
      <c r="K80" s="13"/>
      <c r="L80" s="13"/>
      <c r="M80" s="13"/>
      <c r="N80" s="13"/>
      <c r="O80" s="13"/>
      <c r="P80" s="13"/>
      <c r="Q80" s="13"/>
      <c r="R80" s="13"/>
      <c r="S80" s="13"/>
      <c r="T80" s="13"/>
      <c r="U80" s="13"/>
      <c r="V80" s="13"/>
      <c r="W80" s="131"/>
      <c r="X80" s="13"/>
      <c r="Y80" s="13"/>
      <c r="Z80" s="13"/>
    </row>
    <row r="81" spans="1:26" hidden="1">
      <c r="A81" s="131"/>
      <c r="B81" s="131"/>
      <c r="C81" s="131" t="s">
        <v>974</v>
      </c>
      <c r="D81" s="131"/>
      <c r="E81" s="131"/>
      <c r="F81" s="131"/>
      <c r="G81" s="131"/>
      <c r="H81" s="131"/>
      <c r="I81" s="131"/>
      <c r="J81" s="131"/>
      <c r="K81" s="131"/>
      <c r="L81" s="131"/>
      <c r="M81" s="131"/>
      <c r="N81" s="131"/>
      <c r="O81" s="131"/>
      <c r="P81" s="131"/>
      <c r="Q81" s="131"/>
      <c r="R81" s="131"/>
      <c r="S81" s="131"/>
      <c r="T81" s="131"/>
      <c r="U81" s="131"/>
      <c r="V81" s="131"/>
      <c r="W81" s="131" t="s">
        <v>975</v>
      </c>
      <c r="X81" s="13"/>
      <c r="Y81" s="13"/>
      <c r="Z81" s="13"/>
    </row>
    <row r="82" spans="1:26" hidden="1">
      <c r="A82" s="13"/>
      <c r="B82" s="13"/>
      <c r="C82" s="13"/>
      <c r="D82" s="13"/>
      <c r="E82" s="13"/>
      <c r="F82" s="13"/>
      <c r="G82" s="13"/>
      <c r="H82" s="13"/>
      <c r="I82" s="13"/>
      <c r="J82" s="13"/>
      <c r="K82" s="13"/>
      <c r="L82" s="13"/>
      <c r="M82" s="13"/>
      <c r="N82" s="13"/>
      <c r="O82" s="13"/>
      <c r="P82" s="13"/>
      <c r="Q82" s="13"/>
      <c r="R82" s="13"/>
      <c r="S82" s="13"/>
      <c r="T82" s="13"/>
      <c r="U82" s="13"/>
      <c r="V82" s="13"/>
      <c r="W82" s="13"/>
    </row>
    <row r="83" spans="1:26" hidden="1">
      <c r="A83" s="131"/>
      <c r="B83" s="131"/>
      <c r="C83" s="131" t="s">
        <v>1090</v>
      </c>
      <c r="D83" s="131"/>
      <c r="E83" s="131"/>
      <c r="F83" s="131"/>
      <c r="G83" s="131"/>
      <c r="H83" s="131"/>
      <c r="I83" s="131"/>
      <c r="J83" s="131"/>
      <c r="K83" s="131"/>
      <c r="L83" s="131"/>
      <c r="M83" s="131"/>
      <c r="N83" s="131"/>
      <c r="O83" s="131"/>
      <c r="P83" s="131"/>
      <c r="Q83" s="131"/>
      <c r="R83" s="131"/>
      <c r="S83" s="131"/>
      <c r="T83" s="131"/>
      <c r="U83" s="131"/>
      <c r="V83" s="131"/>
      <c r="W83" s="131"/>
      <c r="X83" s="13"/>
      <c r="Y83" s="13"/>
      <c r="Z83" s="13"/>
    </row>
    <row r="84" spans="1:26" hidden="1">
      <c r="A84" s="131"/>
      <c r="B84" s="131"/>
      <c r="C84" s="131"/>
      <c r="D84" s="131"/>
      <c r="E84" s="131"/>
      <c r="F84" s="131"/>
      <c r="G84" s="131"/>
      <c r="H84" s="131"/>
      <c r="I84" s="131"/>
      <c r="J84" s="131"/>
      <c r="K84" s="131"/>
      <c r="L84" s="131"/>
      <c r="M84" s="131"/>
      <c r="N84" s="131"/>
      <c r="O84" s="131"/>
      <c r="P84" s="131"/>
      <c r="Q84" s="131"/>
      <c r="R84" s="131"/>
      <c r="S84" s="131"/>
      <c r="T84" s="131"/>
      <c r="U84" s="131"/>
      <c r="V84" s="131"/>
      <c r="W84" s="131"/>
      <c r="X84" s="13"/>
      <c r="Y84" s="13"/>
      <c r="Z84" s="13"/>
    </row>
    <row r="85" spans="1:26" hidden="1">
      <c r="A85" s="131"/>
      <c r="B85" s="131"/>
      <c r="C85" s="131"/>
      <c r="D85" s="131"/>
      <c r="E85" s="131"/>
      <c r="F85" s="131" t="s">
        <v>1092</v>
      </c>
      <c r="G85" s="131" t="s">
        <v>1024</v>
      </c>
      <c r="H85" s="131" t="s">
        <v>1025</v>
      </c>
      <c r="I85" s="131" t="s">
        <v>1026</v>
      </c>
      <c r="J85" s="131" t="s">
        <v>1027</v>
      </c>
      <c r="K85" s="131" t="s">
        <v>1028</v>
      </c>
      <c r="L85" s="131" t="s">
        <v>1031</v>
      </c>
      <c r="M85" s="131" t="s">
        <v>1032</v>
      </c>
      <c r="N85" s="131" t="s">
        <v>242</v>
      </c>
      <c r="O85" s="131" t="s">
        <v>377</v>
      </c>
      <c r="P85" s="131" t="s">
        <v>348</v>
      </c>
      <c r="Q85" s="131" t="s">
        <v>349</v>
      </c>
      <c r="R85" s="131" t="s">
        <v>354</v>
      </c>
      <c r="S85" s="131" t="s">
        <v>355</v>
      </c>
      <c r="T85" s="131" t="s">
        <v>378</v>
      </c>
      <c r="U85" s="131" t="s">
        <v>379</v>
      </c>
      <c r="V85" s="131"/>
      <c r="W85" s="131"/>
      <c r="X85" s="13"/>
      <c r="Y85" s="13"/>
      <c r="Z85" s="13"/>
    </row>
    <row r="86" spans="1:26" hidden="1">
      <c r="A86" s="131"/>
      <c r="B86" s="131"/>
      <c r="C86" s="131" t="s">
        <v>972</v>
      </c>
      <c r="D86" s="131" t="s">
        <v>976</v>
      </c>
      <c r="E86" s="131" t="s">
        <v>976</v>
      </c>
      <c r="F86" s="131" t="s">
        <v>284</v>
      </c>
      <c r="G86" s="131"/>
      <c r="H86" s="131"/>
      <c r="I86" s="131"/>
      <c r="J86" s="131"/>
      <c r="K86" s="131"/>
      <c r="L86" s="131"/>
      <c r="M86" s="131"/>
      <c r="N86" s="131"/>
      <c r="O86" s="131"/>
      <c r="P86" s="131"/>
      <c r="Q86" s="131"/>
      <c r="R86" s="131"/>
      <c r="S86" s="131"/>
      <c r="T86" s="131"/>
      <c r="U86" s="131"/>
      <c r="V86" s="131" t="s">
        <v>971</v>
      </c>
      <c r="W86" s="131" t="s">
        <v>973</v>
      </c>
      <c r="X86" s="13"/>
      <c r="Y86" s="13"/>
      <c r="Z86" s="13"/>
    </row>
    <row r="87" spans="1:26" hidden="1">
      <c r="A87" s="131"/>
      <c r="B87" s="131"/>
      <c r="C87" s="131" t="s">
        <v>971</v>
      </c>
      <c r="D87" s="13"/>
      <c r="E87" s="13"/>
      <c r="F87" s="13"/>
      <c r="G87" s="13"/>
      <c r="H87" s="13"/>
      <c r="I87" s="13"/>
      <c r="J87" s="13"/>
      <c r="K87" s="13"/>
      <c r="L87" s="13"/>
      <c r="M87" s="13"/>
      <c r="N87" s="13"/>
      <c r="O87" s="13"/>
      <c r="P87" s="13"/>
      <c r="Q87" s="13"/>
      <c r="R87" s="13"/>
      <c r="S87" s="13"/>
      <c r="T87" s="13"/>
      <c r="U87" s="13"/>
      <c r="V87" s="13"/>
      <c r="W87" s="131"/>
      <c r="X87" s="13"/>
      <c r="Y87" s="13"/>
      <c r="Z87" s="13"/>
    </row>
    <row r="88" spans="1:26">
      <c r="A88" s="131" t="s">
        <v>1114</v>
      </c>
      <c r="B88" s="131"/>
      <c r="C88" s="136"/>
      <c r="D88" s="11"/>
      <c r="E88" s="11"/>
      <c r="F88" s="20" t="s">
        <v>1344</v>
      </c>
      <c r="G88" s="16" t="n">
        <v>152.79</v>
      </c>
      <c r="H88" s="16" t="n">
        <v>159.79</v>
      </c>
      <c r="I88" s="16" t="n">
        <v>166.79</v>
      </c>
      <c r="J88" s="16" t="n">
        <v>173.79</v>
      </c>
      <c r="K88" s="16" t="n">
        <v>180.79</v>
      </c>
      <c r="L88" s="16" t="n">
        <v>187.79</v>
      </c>
      <c r="M88" s="16" t="n">
        <v>194.79</v>
      </c>
      <c r="N88" s="16" t="n">
        <v>201.79</v>
      </c>
      <c r="O88" s="16" t="n">
        <v>208.79</v>
      </c>
      <c r="P88" s="16" t="n">
        <v>215.79</v>
      </c>
      <c r="Q88" s="16" t="n">
        <v>222.79</v>
      </c>
      <c r="R88" s="16" t="n">
        <v>229.79</v>
      </c>
      <c r="S88" s="16" t="n">
        <v>236.79</v>
      </c>
      <c r="T88" s="17">
        <f>P88+Q88+R88+S88</f>
        <v>0</v>
      </c>
      <c r="U88" s="17">
        <f>G88+H88+I88+J88+K88+L88+M88+N88+O88+T88</f>
        <v>0</v>
      </c>
      <c r="V88" s="13"/>
      <c r="W88" s="131"/>
      <c r="X88" s="13"/>
      <c r="Y88" s="13"/>
      <c r="Z88" s="13"/>
    </row>
    <row r="89" ht="15.0" customHeight="true" hidden="false">
      <c r="A89" s="131" t="s">
        <v>1114</v>
      </c>
      <c r="B89" s="131"/>
      <c r="C89" s="136"/>
      <c r="D89" s="11"/>
      <c r="E89" s="11"/>
      <c r="F89" s="20" t="s">
        <v>1335</v>
      </c>
      <c r="G89" s="16" t="n">
        <v>172.79</v>
      </c>
      <c r="H89" s="16" t="n">
        <v>180.79</v>
      </c>
      <c r="I89" s="16" t="n">
        <v>188.79</v>
      </c>
      <c r="J89" s="16" t="n">
        <v>196.79</v>
      </c>
      <c r="K89" s="16" t="n">
        <v>204.79</v>
      </c>
      <c r="L89" s="16" t="n">
        <v>212.79</v>
      </c>
      <c r="M89" s="16" t="n">
        <v>220.79</v>
      </c>
      <c r="N89" s="16" t="n">
        <v>228.79</v>
      </c>
      <c r="O89" s="16" t="n">
        <v>236.79</v>
      </c>
      <c r="P89" s="16" t="n">
        <v>244.79</v>
      </c>
      <c r="Q89" s="16" t="n">
        <v>252.79</v>
      </c>
      <c r="R89" s="16" t="n">
        <v>260.79</v>
      </c>
      <c r="S89" s="16" t="n">
        <v>268.79</v>
      </c>
      <c r="T89" s="17">
        <f>P89+Q89+R89+S89</f>
      </c>
      <c r="U89" s="17">
        <f>G89+H89+I89+J89+K89+L89+M89+N89+O89+T89</f>
      </c>
      <c r="V89" s="13"/>
      <c r="W89" s="131"/>
      <c r="X89" s="13"/>
      <c r="Y89" s="13"/>
      <c r="Z89" s="13"/>
    </row>
    <row r="90" ht="15.0" customHeight="true" hidden="false">
      <c r="A90" s="131" t="s">
        <v>1114</v>
      </c>
      <c r="B90" s="131"/>
      <c r="C90" s="136"/>
      <c r="D90" s="11"/>
      <c r="E90" s="11"/>
      <c r="F90" s="20" t="s">
        <v>1336</v>
      </c>
      <c r="G90" s="16" t="n">
        <v>112.79</v>
      </c>
      <c r="H90" s="16" t="n">
        <v>117.79</v>
      </c>
      <c r="I90" s="16" t="n">
        <v>122.79</v>
      </c>
      <c r="J90" s="16" t="n">
        <v>127.79</v>
      </c>
      <c r="K90" s="16" t="n">
        <v>132.79</v>
      </c>
      <c r="L90" s="16" t="n">
        <v>137.79</v>
      </c>
      <c r="M90" s="16" t="n">
        <v>142.79</v>
      </c>
      <c r="N90" s="16" t="n">
        <v>147.79</v>
      </c>
      <c r="O90" s="16" t="n">
        <v>152.79</v>
      </c>
      <c r="P90" s="16" t="n">
        <v>157.79</v>
      </c>
      <c r="Q90" s="16" t="n">
        <v>162.79</v>
      </c>
      <c r="R90" s="16" t="n">
        <v>167.79</v>
      </c>
      <c r="S90" s="16" t="n">
        <v>172.79</v>
      </c>
      <c r="T90" s="17">
        <f>P90+Q90+R90+S90</f>
      </c>
      <c r="U90" s="17">
        <f>G90+H90+I90+J90+K90+L90+M90+N90+O90+T90</f>
      </c>
      <c r="V90" s="13"/>
      <c r="W90" s="131"/>
      <c r="X90" s="13"/>
      <c r="Y90" s="13"/>
      <c r="Z90" s="13"/>
    </row>
    <row r="91" ht="15.0" customHeight="true" hidden="false">
      <c r="A91" s="131" t="s">
        <v>1114</v>
      </c>
      <c r="B91" s="131"/>
      <c r="C91" s="136"/>
      <c r="D91" s="11"/>
      <c r="E91" s="11"/>
      <c r="F91" s="20" t="s">
        <v>1337</v>
      </c>
      <c r="G91" s="16" t="n">
        <v>132.79</v>
      </c>
      <c r="H91" s="16" t="n">
        <v>138.79</v>
      </c>
      <c r="I91" s="16" t="n">
        <v>144.79</v>
      </c>
      <c r="J91" s="16" t="n">
        <v>150.79</v>
      </c>
      <c r="K91" s="16" t="n">
        <v>156.79</v>
      </c>
      <c r="L91" s="16" t="n">
        <v>162.79</v>
      </c>
      <c r="M91" s="16" t="n">
        <v>168.79</v>
      </c>
      <c r="N91" s="16" t="n">
        <v>174.79</v>
      </c>
      <c r="O91" s="16" t="n">
        <v>180.79</v>
      </c>
      <c r="P91" s="16" t="n">
        <v>186.79</v>
      </c>
      <c r="Q91" s="16" t="n">
        <v>192.79</v>
      </c>
      <c r="R91" s="16" t="n">
        <v>198.79</v>
      </c>
      <c r="S91" s="16" t="n">
        <v>204.79</v>
      </c>
      <c r="T91" s="17">
        <f>P91+Q91+R91+S91</f>
      </c>
      <c r="U91" s="17">
        <f>G91+H91+I91+J91+K91+L91+M91+N91+O91+T91</f>
      </c>
      <c r="V91" s="13"/>
      <c r="W91" s="131"/>
      <c r="X91" s="13"/>
      <c r="Y91" s="13"/>
      <c r="Z91" s="13"/>
    </row>
    <row r="92" ht="15.0" customHeight="true" hidden="false">
      <c r="A92" s="131" t="s">
        <v>1114</v>
      </c>
      <c r="B92" s="131"/>
      <c r="C92" s="136"/>
      <c r="D92" s="11"/>
      <c r="E92" s="11"/>
      <c r="F92" s="20" t="s">
        <v>1338</v>
      </c>
      <c r="G92" s="16" t="n">
        <v>192.79</v>
      </c>
      <c r="H92" s="16" t="n">
        <v>201.79</v>
      </c>
      <c r="I92" s="16" t="n">
        <v>210.79</v>
      </c>
      <c r="J92" s="16" t="n">
        <v>219.79</v>
      </c>
      <c r="K92" s="16" t="n">
        <v>228.79</v>
      </c>
      <c r="L92" s="16" t="n">
        <v>237.79</v>
      </c>
      <c r="M92" s="16" t="n">
        <v>246.79</v>
      </c>
      <c r="N92" s="16" t="n">
        <v>255.79</v>
      </c>
      <c r="O92" s="16" t="n">
        <v>264.79</v>
      </c>
      <c r="P92" s="16" t="n">
        <v>273.79</v>
      </c>
      <c r="Q92" s="16" t="n">
        <v>282.79</v>
      </c>
      <c r="R92" s="16" t="n">
        <v>291.79</v>
      </c>
      <c r="S92" s="16" t="n">
        <v>300.79</v>
      </c>
      <c r="T92" s="17">
        <f>P92+Q92+R92+S92</f>
      </c>
      <c r="U92" s="17">
        <f>G92+H92+I92+J92+K92+L92+M92+N92+O92+T92</f>
      </c>
      <c r="V92" s="13"/>
      <c r="W92" s="131"/>
      <c r="X92" s="13"/>
      <c r="Y92" s="13"/>
      <c r="Z92" s="13"/>
    </row>
    <row r="93" ht="15.0" customHeight="true" hidden="false">
      <c r="A93" s="131" t="s">
        <v>1114</v>
      </c>
      <c r="B93" s="131"/>
      <c r="C93" s="136"/>
      <c r="D93" s="11"/>
      <c r="E93" s="11"/>
      <c r="F93" s="20" t="s">
        <v>1339</v>
      </c>
      <c r="G93" s="16" t="n">
        <v>212.79</v>
      </c>
      <c r="H93" s="16" t="n">
        <v>222.79</v>
      </c>
      <c r="I93" s="16" t="n">
        <v>232.79</v>
      </c>
      <c r="J93" s="16" t="n">
        <v>242.79</v>
      </c>
      <c r="K93" s="16" t="n">
        <v>252.79</v>
      </c>
      <c r="L93" s="16" t="n">
        <v>262.79</v>
      </c>
      <c r="M93" s="16" t="n">
        <v>272.79</v>
      </c>
      <c r="N93" s="16" t="n">
        <v>282.79</v>
      </c>
      <c r="O93" s="16" t="n">
        <v>292.79</v>
      </c>
      <c r="P93" s="16" t="n">
        <v>302.79</v>
      </c>
      <c r="Q93" s="16" t="n">
        <v>312.79</v>
      </c>
      <c r="R93" s="16" t="n">
        <v>322.79</v>
      </c>
      <c r="S93" s="16" t="n">
        <v>332.79</v>
      </c>
      <c r="T93" s="17">
        <f>P93+Q93+R93+S93</f>
      </c>
      <c r="U93" s="17">
        <f>G93+H93+I93+J93+K93+L93+M93+N93+O93+T93</f>
      </c>
      <c r="V93" s="13"/>
      <c r="W93" s="131"/>
      <c r="X93" s="13"/>
      <c r="Y93" s="13"/>
      <c r="Z93" s="13"/>
    </row>
    <row r="94" ht="15.0" customHeight="true" hidden="false">
      <c r="A94" s="131" t="s">
        <v>1114</v>
      </c>
      <c r="B94" s="131"/>
      <c r="C94" s="136"/>
      <c r="D94" s="11"/>
      <c r="E94" s="11"/>
      <c r="F94" s="20" t="s">
        <v>1340</v>
      </c>
      <c r="G94" s="16" t="n">
        <v>72.79</v>
      </c>
      <c r="H94" s="16" t="n">
        <v>75.79</v>
      </c>
      <c r="I94" s="16" t="n">
        <v>78.79</v>
      </c>
      <c r="J94" s="16" t="n">
        <v>81.79</v>
      </c>
      <c r="K94" s="16" t="n">
        <v>84.79</v>
      </c>
      <c r="L94" s="16" t="n">
        <v>87.79</v>
      </c>
      <c r="M94" s="16" t="n">
        <v>90.79</v>
      </c>
      <c r="N94" s="16" t="n">
        <v>93.79</v>
      </c>
      <c r="O94" s="16" t="n">
        <v>96.79</v>
      </c>
      <c r="P94" s="16" t="n">
        <v>99.79</v>
      </c>
      <c r="Q94" s="16" t="n">
        <v>102.79</v>
      </c>
      <c r="R94" s="16" t="n">
        <v>105.79</v>
      </c>
      <c r="S94" s="16" t="n">
        <v>108.79</v>
      </c>
      <c r="T94" s="17">
        <f>P94+Q94+R94+S94</f>
      </c>
      <c r="U94" s="17">
        <f>G94+H94+I94+J94+K94+L94+M94+N94+O94+T94</f>
      </c>
      <c r="V94" s="13"/>
      <c r="W94" s="131"/>
      <c r="X94" s="13"/>
      <c r="Y94" s="13"/>
      <c r="Z94" s="13"/>
    </row>
    <row r="95" ht="15.0" customHeight="true" hidden="false">
      <c r="A95" s="131" t="s">
        <v>1114</v>
      </c>
      <c r="B95" s="131"/>
      <c r="C95" s="136"/>
      <c r="D95" s="11"/>
      <c r="E95" s="11"/>
      <c r="F95" s="20" t="s">
        <v>1341</v>
      </c>
      <c r="G95" s="16" t="n">
        <v>252.79</v>
      </c>
      <c r="H95" s="16" t="n">
        <v>264.79</v>
      </c>
      <c r="I95" s="16" t="n">
        <v>276.79</v>
      </c>
      <c r="J95" s="16" t="n">
        <v>288.79</v>
      </c>
      <c r="K95" s="16" t="n">
        <v>300.79</v>
      </c>
      <c r="L95" s="16" t="n">
        <v>312.79</v>
      </c>
      <c r="M95" s="16" t="n">
        <v>324.79</v>
      </c>
      <c r="N95" s="16" t="n">
        <v>336.79</v>
      </c>
      <c r="O95" s="16" t="n">
        <v>348.79</v>
      </c>
      <c r="P95" s="16" t="n">
        <v>360.79</v>
      </c>
      <c r="Q95" s="16" t="n">
        <v>372.79</v>
      </c>
      <c r="R95" s="16" t="n">
        <v>384.79</v>
      </c>
      <c r="S95" s="16" t="n">
        <v>396.79</v>
      </c>
      <c r="T95" s="17">
        <f>P95+Q95+R95+S95</f>
      </c>
      <c r="U95" s="17">
        <f>G95+H95+I95+J95+K95+L95+M95+N95+O95+T95</f>
      </c>
      <c r="V95" s="13"/>
      <c r="W95" s="131"/>
      <c r="X95" s="13"/>
      <c r="Y95" s="13"/>
      <c r="Z95" s="13"/>
    </row>
    <row r="96" ht="15.0" customHeight="true" hidden="false">
      <c r="A96" s="131" t="s">
        <v>1114</v>
      </c>
      <c r="B96" s="131"/>
      <c r="C96" s="136"/>
      <c r="D96" s="11"/>
      <c r="E96" s="11"/>
      <c r="F96" s="20" t="s">
        <v>1342</v>
      </c>
      <c r="G96" s="16" t="n">
        <v>92.79</v>
      </c>
      <c r="H96" s="16" t="n">
        <v>96.79</v>
      </c>
      <c r="I96" s="16" t="n">
        <v>100.79</v>
      </c>
      <c r="J96" s="16" t="n">
        <v>104.79</v>
      </c>
      <c r="K96" s="16" t="n">
        <v>108.79</v>
      </c>
      <c r="L96" s="16" t="n">
        <v>112.79</v>
      </c>
      <c r="M96" s="16" t="n">
        <v>116.79</v>
      </c>
      <c r="N96" s="16" t="n">
        <v>120.79</v>
      </c>
      <c r="O96" s="16" t="n">
        <v>124.79</v>
      </c>
      <c r="P96" s="16" t="n">
        <v>128.79</v>
      </c>
      <c r="Q96" s="16" t="n">
        <v>132.79</v>
      </c>
      <c r="R96" s="16" t="n">
        <v>136.79</v>
      </c>
      <c r="S96" s="16" t="n">
        <v>140.79</v>
      </c>
      <c r="T96" s="17">
        <f>P96+Q96+R96+S96</f>
      </c>
      <c r="U96" s="17">
        <f>G96+H96+I96+J96+K96+L96+M96+N96+O96+T96</f>
      </c>
      <c r="V96" s="13"/>
      <c r="W96" s="131"/>
      <c r="X96" s="13"/>
      <c r="Y96" s="13"/>
      <c r="Z96" s="13"/>
    </row>
    <row r="97" ht="15.0" customHeight="true" hidden="false">
      <c r="A97" s="131" t="s">
        <v>1114</v>
      </c>
      <c r="B97" s="131"/>
      <c r="C97" s="136"/>
      <c r="D97" s="11"/>
      <c r="E97" s="11"/>
      <c r="F97" s="20" t="s">
        <v>1332</v>
      </c>
      <c r="G97" s="16" t="n">
        <v>45.68</v>
      </c>
      <c r="H97" s="16" t="n">
        <v>56.79</v>
      </c>
      <c r="I97" s="16" t="n">
        <v>67.9</v>
      </c>
      <c r="J97" s="16" t="n">
        <v>79.01</v>
      </c>
      <c r="K97" s="16" t="n">
        <v>90.12</v>
      </c>
      <c r="L97" s="16" t="n">
        <v>101.23</v>
      </c>
      <c r="M97" s="16" t="n">
        <v>112.34</v>
      </c>
      <c r="N97" s="16" t="n">
        <v>123.45</v>
      </c>
      <c r="O97" s="16" t="n">
        <v>134.56</v>
      </c>
      <c r="P97" s="16" t="n">
        <v>145.67</v>
      </c>
      <c r="Q97" s="16" t="n">
        <v>156.79</v>
      </c>
      <c r="R97" s="16" t="n">
        <v>167.9</v>
      </c>
      <c r="S97" s="16" t="n">
        <v>179.01</v>
      </c>
      <c r="T97" s="17">
        <f>P97+Q97+R97+S97</f>
      </c>
      <c r="U97" s="17">
        <f>G97+H97+I97+J97+K97+L97+M97+N97+O97+T97</f>
      </c>
      <c r="V97" s="13"/>
      <c r="W97" s="131"/>
      <c r="X97" s="13"/>
      <c r="Y97" s="13"/>
      <c r="Z97" s="13"/>
    </row>
    <row r="98" ht="15.0" customHeight="true" hidden="false">
      <c r="A98" s="131" t="s">
        <v>1114</v>
      </c>
      <c r="B98" s="131"/>
      <c r="C98" s="136"/>
      <c r="D98" s="11"/>
      <c r="E98" s="11"/>
      <c r="F98" s="20" t="s">
        <v>1343</v>
      </c>
      <c r="G98" s="16" t="n">
        <v>232.79</v>
      </c>
      <c r="H98" s="16" t="n">
        <v>243.79</v>
      </c>
      <c r="I98" s="16" t="n">
        <v>254.79</v>
      </c>
      <c r="J98" s="16" t="n">
        <v>265.79</v>
      </c>
      <c r="K98" s="16" t="n">
        <v>276.79</v>
      </c>
      <c r="L98" s="16" t="n">
        <v>287.79</v>
      </c>
      <c r="M98" s="16" t="n">
        <v>298.79</v>
      </c>
      <c r="N98" s="16" t="n">
        <v>309.79</v>
      </c>
      <c r="O98" s="16" t="n">
        <v>320.79</v>
      </c>
      <c r="P98" s="16" t="n">
        <v>331.79</v>
      </c>
      <c r="Q98" s="16" t="n">
        <v>342.79</v>
      </c>
      <c r="R98" s="16" t="n">
        <v>353.79</v>
      </c>
      <c r="S98" s="16" t="n">
        <v>364.79</v>
      </c>
      <c r="T98" s="17">
        <f>P98+Q98+R98+S98</f>
      </c>
      <c r="U98" s="17">
        <f>G98+H98+I98+J98+K98+L98+M98+N98+O98+T98</f>
      </c>
      <c r="V98" s="13"/>
      <c r="W98" s="131"/>
      <c r="X98" s="13"/>
      <c r="Y98" s="13"/>
      <c r="Z98" s="13"/>
    </row>
    <row r="99" spans="1:26">
      <c r="A99" s="131"/>
      <c r="B99" s="131"/>
      <c r="C99" s="131" t="s">
        <v>971</v>
      </c>
      <c r="D99" s="157" t="s">
        <v>559</v>
      </c>
      <c r="E99" s="158"/>
      <c r="F99" s="158"/>
      <c r="G99" s="158"/>
      <c r="H99" s="158"/>
      <c r="I99" s="158"/>
      <c r="J99" s="158"/>
      <c r="K99" s="158"/>
      <c r="L99" s="158"/>
      <c r="M99" s="158"/>
      <c r="N99" s="158"/>
      <c r="O99" s="158"/>
      <c r="P99" s="158"/>
      <c r="Q99" s="158"/>
      <c r="R99" s="158"/>
      <c r="S99" s="158"/>
      <c r="T99" s="158"/>
      <c r="U99" s="159"/>
      <c r="V99" s="13"/>
      <c r="W99" s="131"/>
      <c r="X99" s="13"/>
      <c r="Y99" s="13"/>
      <c r="Z99" s="13"/>
    </row>
    <row r="100" spans="1:26" hidden="1">
      <c r="A100" s="131"/>
      <c r="B100" s="131"/>
      <c r="C100" s="131" t="s">
        <v>974</v>
      </c>
      <c r="D100" s="131"/>
      <c r="E100" s="131"/>
      <c r="F100" s="131"/>
      <c r="G100" s="131"/>
      <c r="H100" s="131"/>
      <c r="I100" s="131"/>
      <c r="J100" s="131"/>
      <c r="K100" s="131"/>
      <c r="L100" s="131"/>
      <c r="M100" s="131"/>
      <c r="N100" s="131"/>
      <c r="O100" s="131"/>
      <c r="P100" s="131"/>
      <c r="Q100" s="131"/>
      <c r="R100" s="131"/>
      <c r="S100" s="131"/>
      <c r="T100" s="131"/>
      <c r="U100" s="131"/>
      <c r="V100" s="131"/>
      <c r="W100" s="131" t="s">
        <v>975</v>
      </c>
      <c r="X100" s="13"/>
      <c r="Y100" s="13"/>
      <c r="Z100" s="13"/>
    </row>
    <row r="101" spans="1:26" hidden="1">
      <c r="A101" s="13"/>
      <c r="B101" s="13"/>
      <c r="C101" s="13"/>
      <c r="D101" s="13"/>
      <c r="E101" s="13"/>
      <c r="F101" s="13"/>
      <c r="G101" s="13"/>
      <c r="H101" s="13"/>
      <c r="I101" s="13"/>
      <c r="J101" s="13"/>
      <c r="K101" s="13"/>
      <c r="L101" s="13"/>
      <c r="M101" s="13"/>
      <c r="N101" s="13"/>
      <c r="O101" s="13"/>
      <c r="P101" s="13"/>
      <c r="Q101" s="13"/>
      <c r="R101" s="13"/>
      <c r="S101" s="13"/>
      <c r="T101" s="13"/>
      <c r="U101" s="13"/>
      <c r="V101" s="13"/>
      <c r="W101" s="13"/>
    </row>
    <row r="102" spans="1:26" hidden="1">
      <c r="A102" s="131"/>
      <c r="B102" s="131"/>
      <c r="C102" s="131" t="s">
        <v>1091</v>
      </c>
      <c r="D102" s="131"/>
      <c r="E102" s="131"/>
      <c r="F102" s="131"/>
      <c r="G102" s="131"/>
      <c r="H102" s="131"/>
      <c r="I102" s="131"/>
      <c r="J102" s="131"/>
      <c r="K102" s="131"/>
      <c r="L102" s="131"/>
      <c r="M102" s="131"/>
      <c r="N102" s="131"/>
      <c r="O102" s="131"/>
      <c r="P102" s="131"/>
      <c r="Q102" s="131"/>
      <c r="R102" s="131"/>
      <c r="S102" s="131"/>
      <c r="T102" s="131"/>
      <c r="U102" s="131"/>
      <c r="V102" s="131"/>
      <c r="W102" s="131"/>
      <c r="X102" s="13"/>
      <c r="Y102" s="13"/>
      <c r="Z102" s="13"/>
    </row>
    <row r="103" spans="1:26" hidden="1">
      <c r="A103" s="131"/>
      <c r="B103" s="131"/>
      <c r="C103" s="131"/>
      <c r="D103" s="131"/>
      <c r="E103" s="131"/>
      <c r="F103" s="131"/>
      <c r="G103" s="131"/>
      <c r="H103" s="131"/>
      <c r="I103" s="131"/>
      <c r="J103" s="131"/>
      <c r="K103" s="131"/>
      <c r="L103" s="131"/>
      <c r="M103" s="131"/>
      <c r="N103" s="131"/>
      <c r="O103" s="131"/>
      <c r="P103" s="131"/>
      <c r="Q103" s="131"/>
      <c r="R103" s="131"/>
      <c r="S103" s="131"/>
      <c r="T103" s="131"/>
      <c r="U103" s="131"/>
      <c r="V103" s="131"/>
      <c r="W103" s="131"/>
      <c r="X103" s="13"/>
      <c r="Y103" s="13"/>
      <c r="Z103" s="13"/>
    </row>
    <row r="104" spans="1:26" hidden="1">
      <c r="A104" s="131"/>
      <c r="B104" s="131"/>
      <c r="C104" s="131"/>
      <c r="D104" s="131"/>
      <c r="E104" s="131"/>
      <c r="F104" s="131"/>
      <c r="G104" s="131" t="s">
        <v>1024</v>
      </c>
      <c r="H104" s="131" t="s">
        <v>1025</v>
      </c>
      <c r="I104" s="131" t="s">
        <v>1026</v>
      </c>
      <c r="J104" s="131" t="s">
        <v>1027</v>
      </c>
      <c r="K104" s="131" t="s">
        <v>1028</v>
      </c>
      <c r="L104" s="131" t="s">
        <v>1031</v>
      </c>
      <c r="M104" s="131" t="s">
        <v>1032</v>
      </c>
      <c r="N104" s="131" t="s">
        <v>242</v>
      </c>
      <c r="O104" s="131" t="s">
        <v>377</v>
      </c>
      <c r="P104" s="131" t="s">
        <v>348</v>
      </c>
      <c r="Q104" s="131" t="s">
        <v>349</v>
      </c>
      <c r="R104" s="131" t="s">
        <v>354</v>
      </c>
      <c r="S104" s="131" t="s">
        <v>355</v>
      </c>
      <c r="T104" s="131" t="s">
        <v>378</v>
      </c>
      <c r="U104" s="131" t="s">
        <v>379</v>
      </c>
      <c r="V104" s="131"/>
      <c r="W104" s="131"/>
      <c r="X104" s="13"/>
      <c r="Y104" s="13"/>
      <c r="Z104" s="13"/>
    </row>
    <row r="105" spans="1:26" hidden="1">
      <c r="A105" s="131"/>
      <c r="B105" s="131"/>
      <c r="C105" s="131" t="s">
        <v>972</v>
      </c>
      <c r="D105" s="131" t="s">
        <v>976</v>
      </c>
      <c r="E105" s="131" t="s">
        <v>976</v>
      </c>
      <c r="F105" s="131" t="s">
        <v>976</v>
      </c>
      <c r="G105" s="131"/>
      <c r="H105" s="131"/>
      <c r="I105" s="131"/>
      <c r="J105" s="131"/>
      <c r="K105" s="131"/>
      <c r="L105" s="131"/>
      <c r="M105" s="131"/>
      <c r="N105" s="131"/>
      <c r="O105" s="131"/>
      <c r="P105" s="131"/>
      <c r="Q105" s="131"/>
      <c r="R105" s="131"/>
      <c r="S105" s="131"/>
      <c r="T105" s="131"/>
      <c r="U105" s="131"/>
      <c r="V105" s="131" t="s">
        <v>971</v>
      </c>
      <c r="W105" s="131" t="s">
        <v>973</v>
      </c>
      <c r="X105" s="13"/>
      <c r="Y105" s="13"/>
      <c r="Z105" s="13"/>
    </row>
    <row r="106" spans="1:26" hidden="1">
      <c r="A106" s="131"/>
      <c r="B106" s="131"/>
      <c r="C106" s="131" t="s">
        <v>971</v>
      </c>
      <c r="D106" s="13"/>
      <c r="E106" s="13"/>
      <c r="F106" s="13"/>
      <c r="G106" s="13"/>
      <c r="H106" s="13"/>
      <c r="I106" s="13"/>
      <c r="J106" s="13"/>
      <c r="K106" s="13"/>
      <c r="L106" s="13"/>
      <c r="M106" s="13"/>
      <c r="N106" s="13"/>
      <c r="O106" s="13"/>
      <c r="P106" s="13"/>
      <c r="Q106" s="13"/>
      <c r="R106" s="13"/>
      <c r="S106" s="13"/>
      <c r="T106" s="13"/>
      <c r="U106" s="13"/>
      <c r="V106" s="13"/>
      <c r="W106" s="131"/>
      <c r="X106" s="13"/>
      <c r="Y106" s="13"/>
      <c r="Z106" s="13"/>
    </row>
    <row r="107" spans="1:26">
      <c r="A107" s="131" t="s">
        <v>1115</v>
      </c>
      <c r="B107" s="131"/>
      <c r="C107" s="131"/>
      <c r="D107" s="91">
        <v>14</v>
      </c>
      <c r="E107" s="14" t="s">
        <v>995</v>
      </c>
      <c r="F107" s="14" t="s">
        <v>1011</v>
      </c>
      <c r="G107" s="17">
        <f t="shared" ref="G107:U107" si="10">G26+G27+G28+G33+G65+G70+G73+G74+G75+G76+G77+G78+G79</f>
        <v>0</v>
      </c>
      <c r="H107" s="17">
        <f t="shared" si="10"/>
        <v>0</v>
      </c>
      <c r="I107" s="17">
        <f t="shared" si="10"/>
        <v>0</v>
      </c>
      <c r="J107" s="17">
        <f t="shared" si="10"/>
        <v>0</v>
      </c>
      <c r="K107" s="17">
        <f t="shared" si="10"/>
        <v>0</v>
      </c>
      <c r="L107" s="17">
        <f t="shared" si="10"/>
        <v>0</v>
      </c>
      <c r="M107" s="17">
        <f t="shared" si="10"/>
        <v>0</v>
      </c>
      <c r="N107" s="17">
        <f t="shared" si="10"/>
        <v>0</v>
      </c>
      <c r="O107" s="17">
        <f t="shared" si="10"/>
        <v>0</v>
      </c>
      <c r="P107" s="17">
        <f t="shared" si="10"/>
        <v>0</v>
      </c>
      <c r="Q107" s="17">
        <f t="shared" si="10"/>
        <v>0</v>
      </c>
      <c r="R107" s="17">
        <f t="shared" si="10"/>
        <v>0</v>
      </c>
      <c r="S107" s="17">
        <f t="shared" si="10"/>
        <v>0</v>
      </c>
      <c r="T107" s="17">
        <f t="shared" si="10"/>
        <v>0</v>
      </c>
      <c r="U107" s="17">
        <f t="shared" si="10"/>
        <v>0</v>
      </c>
      <c r="V107" s="13"/>
      <c r="W107" s="131"/>
      <c r="X107" s="13"/>
      <c r="Y107" s="13"/>
      <c r="Z107" s="13"/>
    </row>
    <row r="108" spans="1:26">
      <c r="A108" s="131" t="s">
        <v>1126</v>
      </c>
      <c r="B108" s="131"/>
      <c r="C108" s="131"/>
      <c r="D108" s="91">
        <v>15</v>
      </c>
      <c r="E108" s="14" t="s">
        <v>996</v>
      </c>
      <c r="F108" s="14" t="s">
        <v>1012</v>
      </c>
      <c r="G108" s="17">
        <f>G107</f>
        <v>0</v>
      </c>
      <c r="H108" s="17">
        <f>G108+H107</f>
        <v>0</v>
      </c>
      <c r="I108" s="17">
        <f t="shared" ref="I108:S108" si="11">H108+I107</f>
        <v>0</v>
      </c>
      <c r="J108" s="17">
        <f t="shared" si="11"/>
        <v>0</v>
      </c>
      <c r="K108" s="17">
        <f t="shared" si="11"/>
        <v>0</v>
      </c>
      <c r="L108" s="17">
        <f t="shared" si="11"/>
        <v>0</v>
      </c>
      <c r="M108" s="17">
        <f t="shared" si="11"/>
        <v>0</v>
      </c>
      <c r="N108" s="17">
        <f t="shared" si="11"/>
        <v>0</v>
      </c>
      <c r="O108" s="17">
        <f t="shared" si="11"/>
        <v>0</v>
      </c>
      <c r="P108" s="17">
        <f t="shared" si="11"/>
        <v>0</v>
      </c>
      <c r="Q108" s="17">
        <f t="shared" si="11"/>
        <v>0</v>
      </c>
      <c r="R108" s="17">
        <f t="shared" si="11"/>
        <v>0</v>
      </c>
      <c r="S108" s="17">
        <f t="shared" si="11"/>
        <v>0</v>
      </c>
      <c r="T108" s="17">
        <f>T107+O108</f>
        <v>0</v>
      </c>
      <c r="U108" s="17">
        <f>S108</f>
        <v>0</v>
      </c>
      <c r="V108" s="13"/>
      <c r="W108" s="131"/>
      <c r="X108" s="13"/>
      <c r="Y108" s="13"/>
      <c r="Z108" s="13"/>
    </row>
    <row r="109" spans="1:26">
      <c r="A109" s="131"/>
      <c r="B109" s="131"/>
      <c r="C109" s="131" t="s">
        <v>971</v>
      </c>
      <c r="D109" s="13"/>
      <c r="E109" s="13"/>
      <c r="F109" s="13"/>
      <c r="G109" s="13"/>
      <c r="H109" s="13"/>
      <c r="I109" s="13"/>
      <c r="J109" s="13"/>
      <c r="K109" s="13"/>
      <c r="L109" s="13"/>
      <c r="M109" s="13"/>
      <c r="N109" s="13"/>
      <c r="O109" s="13"/>
      <c r="P109" s="13"/>
      <c r="Q109" s="13"/>
      <c r="R109" s="13"/>
      <c r="S109" s="13"/>
      <c r="T109" s="13"/>
      <c r="U109" s="13"/>
      <c r="V109" s="13"/>
      <c r="W109" s="131"/>
      <c r="X109" s="13"/>
      <c r="Y109" s="13"/>
      <c r="Z109" s="13"/>
    </row>
    <row r="110" spans="1:26" hidden="1">
      <c r="A110" s="131"/>
      <c r="B110" s="131"/>
      <c r="C110" s="131" t="s">
        <v>974</v>
      </c>
      <c r="D110" s="131"/>
      <c r="E110" s="131"/>
      <c r="F110" s="131"/>
      <c r="G110" s="131"/>
      <c r="H110" s="131"/>
      <c r="I110" s="131"/>
      <c r="J110" s="131"/>
      <c r="K110" s="131"/>
      <c r="L110" s="131"/>
      <c r="M110" s="131"/>
      <c r="N110" s="131"/>
      <c r="O110" s="131"/>
      <c r="P110" s="131"/>
      <c r="Q110" s="131"/>
      <c r="R110" s="131"/>
      <c r="S110" s="131"/>
      <c r="T110" s="131"/>
      <c r="U110" s="131"/>
      <c r="V110" s="131"/>
      <c r="W110" s="131" t="s">
        <v>975</v>
      </c>
      <c r="X110" s="13"/>
      <c r="Y110" s="13"/>
      <c r="Z110" s="13"/>
    </row>
    <row r="111" spans="1:26" hidden="1">
      <c r="A111" s="13"/>
      <c r="B111" s="13"/>
      <c r="C111" s="13"/>
      <c r="D111" s="13"/>
      <c r="E111" s="13"/>
      <c r="F111" s="13"/>
      <c r="G111" s="13"/>
      <c r="H111" s="13"/>
      <c r="I111" s="13"/>
      <c r="J111" s="13"/>
      <c r="K111" s="13"/>
      <c r="L111" s="13"/>
      <c r="M111" s="13"/>
      <c r="N111" s="13"/>
      <c r="O111" s="13"/>
      <c r="P111" s="13"/>
      <c r="Q111" s="13"/>
      <c r="R111" s="13"/>
      <c r="S111" s="13"/>
      <c r="T111" s="13"/>
      <c r="U111" s="13"/>
      <c r="V111" s="13"/>
      <c r="W111" s="13"/>
    </row>
    <row r="112" spans="1:26" hidden="1">
      <c r="A112" s="13"/>
      <c r="B112" s="13"/>
      <c r="C112" s="13"/>
      <c r="D112" s="13"/>
      <c r="E112" s="13"/>
      <c r="F112" s="13"/>
      <c r="G112" s="13"/>
      <c r="H112" s="13"/>
      <c r="I112" s="13"/>
      <c r="J112" s="13"/>
      <c r="K112" s="13"/>
      <c r="L112" s="13"/>
      <c r="M112" s="13"/>
      <c r="N112" s="13"/>
      <c r="O112" s="13"/>
      <c r="P112" s="13"/>
      <c r="Q112" s="13"/>
      <c r="R112" s="13"/>
      <c r="S112" s="13"/>
      <c r="T112" s="13"/>
      <c r="U112" s="13"/>
      <c r="V112" s="13"/>
      <c r="W112" s="13"/>
    </row>
    <row r="113" spans="1:26" hidden="1"/>
    <row r="114" spans="1:26" hidden="1">
      <c r="A114" s="131"/>
      <c r="B114" s="131"/>
      <c r="C114" s="131" t="s">
        <v>1127</v>
      </c>
      <c r="D114" s="131"/>
      <c r="E114" s="131"/>
      <c r="F114" s="131"/>
      <c r="G114" s="131"/>
      <c r="H114" s="131"/>
      <c r="I114" s="131"/>
      <c r="J114" s="131"/>
      <c r="K114" s="131"/>
      <c r="L114" s="131"/>
      <c r="M114" s="131"/>
      <c r="N114" s="131"/>
      <c r="O114" s="131"/>
      <c r="P114" s="131"/>
      <c r="Q114" s="131"/>
      <c r="R114" s="131"/>
      <c r="S114" s="131"/>
      <c r="T114" s="131"/>
      <c r="U114" s="131"/>
      <c r="V114" s="131"/>
      <c r="W114" s="131"/>
    </row>
    <row r="115" spans="1:26" hidden="1">
      <c r="A115" s="131"/>
      <c r="B115" s="131"/>
      <c r="C115" s="131"/>
      <c r="D115" s="131"/>
      <c r="E115" s="131"/>
      <c r="F115" s="131"/>
      <c r="G115" s="131"/>
      <c r="H115" s="131"/>
      <c r="I115" s="131"/>
      <c r="J115" s="131"/>
      <c r="K115" s="131"/>
      <c r="L115" s="131"/>
      <c r="M115" s="131"/>
      <c r="N115" s="131"/>
      <c r="O115" s="131"/>
      <c r="P115" s="131"/>
      <c r="Q115" s="131"/>
      <c r="R115" s="131"/>
      <c r="S115" s="131"/>
      <c r="T115" s="131"/>
      <c r="U115" s="131"/>
      <c r="V115" s="131"/>
      <c r="W115" s="131"/>
    </row>
    <row r="116" spans="1:26" hidden="1">
      <c r="A116" s="131"/>
      <c r="B116" s="131"/>
      <c r="C116" s="131"/>
      <c r="D116" s="131"/>
      <c r="E116" s="131"/>
      <c r="F116" s="131"/>
      <c r="G116" s="131" t="s">
        <v>1024</v>
      </c>
      <c r="H116" s="131" t="s">
        <v>1025</v>
      </c>
      <c r="I116" s="131" t="s">
        <v>1026</v>
      </c>
      <c r="J116" s="131" t="s">
        <v>1027</v>
      </c>
      <c r="K116" s="131" t="s">
        <v>1028</v>
      </c>
      <c r="L116" s="131" t="s">
        <v>1031</v>
      </c>
      <c r="M116" s="131" t="s">
        <v>1032</v>
      </c>
      <c r="N116" s="131" t="s">
        <v>242</v>
      </c>
      <c r="O116" s="131" t="s">
        <v>377</v>
      </c>
      <c r="P116" s="131" t="s">
        <v>348</v>
      </c>
      <c r="Q116" s="131" t="s">
        <v>349</v>
      </c>
      <c r="R116" s="131" t="s">
        <v>354</v>
      </c>
      <c r="S116" s="131" t="s">
        <v>355</v>
      </c>
      <c r="T116" s="131" t="s">
        <v>378</v>
      </c>
      <c r="U116" s="131" t="s">
        <v>379</v>
      </c>
      <c r="V116" s="131"/>
      <c r="W116" s="131"/>
    </row>
    <row r="117" spans="1:23">
      <c r="A117" s="131"/>
      <c r="B117" s="131"/>
      <c r="C117" s="131" t="s">
        <v>972</v>
      </c>
      <c r="D117" s="131" t="s">
        <v>976</v>
      </c>
      <c r="E117" s="131" t="s">
        <v>976</v>
      </c>
      <c r="F117" s="131" t="s">
        <v>976</v>
      </c>
      <c r="G117" s="131"/>
      <c r="H117" s="131"/>
      <c r="I117" s="131"/>
      <c r="J117" s="131"/>
      <c r="K117" s="131"/>
      <c r="L117" s="131"/>
      <c r="M117" s="131"/>
      <c r="N117" s="131"/>
      <c r="O117" s="131"/>
      <c r="P117" s="131"/>
      <c r="Q117" s="131"/>
      <c r="R117" s="131"/>
      <c r="S117" s="131"/>
      <c r="T117" s="131"/>
      <c r="U117" s="131"/>
      <c r="V117" s="131" t="s">
        <v>971</v>
      </c>
      <c r="W117" s="131" t="s">
        <v>973</v>
      </c>
    </row>
    <row r="118" spans="1:23" ht="15" customHeight="1">
      <c r="A118" s="131"/>
      <c r="B118" s="131"/>
      <c r="C118" s="131" t="s">
        <v>976</v>
      </c>
      <c r="D118" s="170" t="s">
        <v>420</v>
      </c>
      <c r="E118" s="170"/>
      <c r="F118" s="170"/>
      <c r="G118" s="170"/>
      <c r="H118" s="170"/>
      <c r="I118" s="170"/>
      <c r="J118" s="170"/>
      <c r="K118" s="170"/>
      <c r="L118" s="170"/>
      <c r="M118" s="170"/>
      <c r="N118" s="170"/>
      <c r="O118" s="170"/>
      <c r="P118" s="170"/>
      <c r="Q118" s="170"/>
      <c r="R118" s="170"/>
      <c r="S118" s="170"/>
      <c r="T118" s="170"/>
      <c r="U118" s="170"/>
      <c r="W118" s="131"/>
    </row>
    <row r="119" spans="1:23" ht="15" customHeight="1">
      <c r="A119" s="131"/>
      <c r="B119" s="131"/>
      <c r="C119" s="131" t="s">
        <v>976</v>
      </c>
      <c r="D119" s="151" t="s">
        <v>1168</v>
      </c>
      <c r="E119" s="151"/>
      <c r="F119" s="151"/>
      <c r="G119" s="151"/>
      <c r="H119" s="151"/>
      <c r="I119" s="151"/>
      <c r="J119" s="151"/>
      <c r="K119" s="151"/>
      <c r="L119" s="151"/>
      <c r="M119" s="151"/>
      <c r="N119" s="151"/>
      <c r="O119" s="151"/>
      <c r="P119" s="151"/>
      <c r="Q119" s="151"/>
      <c r="R119" s="151"/>
      <c r="S119" s="151"/>
      <c r="T119" s="151"/>
      <c r="U119" s="151"/>
      <c r="W119" s="131"/>
    </row>
    <row r="120" spans="1:23" ht="60">
      <c r="A120" s="131"/>
      <c r="B120" s="131"/>
      <c r="C120" s="131" t="s">
        <v>976</v>
      </c>
      <c r="D120" s="169" t="s">
        <v>1130</v>
      </c>
      <c r="E120" s="169"/>
      <c r="F120" s="169"/>
      <c r="G120" s="22" t="s">
        <v>1013</v>
      </c>
      <c r="H120" s="22" t="s">
        <v>1014</v>
      </c>
      <c r="I120" s="22" t="s">
        <v>1015</v>
      </c>
      <c r="J120" s="22" t="s">
        <v>1016</v>
      </c>
      <c r="K120" s="22" t="s">
        <v>1150</v>
      </c>
      <c r="L120" s="22" t="s">
        <v>1018</v>
      </c>
      <c r="M120" s="22" t="s">
        <v>1019</v>
      </c>
      <c r="N120" s="22" t="s">
        <v>1148</v>
      </c>
      <c r="O120" s="22" t="s">
        <v>1147</v>
      </c>
      <c r="P120" s="22" t="s">
        <v>478</v>
      </c>
      <c r="Q120" s="22" t="s">
        <v>479</v>
      </c>
      <c r="R120" s="22" t="s">
        <v>480</v>
      </c>
      <c r="S120" s="22" t="s">
        <v>481</v>
      </c>
      <c r="T120" s="22" t="s">
        <v>1149</v>
      </c>
      <c r="U120" s="22" t="s">
        <v>1023</v>
      </c>
      <c r="W120" s="131"/>
    </row>
    <row r="121" spans="1:23" hidden="1">
      <c r="A121" s="131"/>
      <c r="B121" s="131"/>
      <c r="C121" s="131" t="s">
        <v>971</v>
      </c>
      <c r="D121" s="13"/>
      <c r="W121" s="131"/>
    </row>
    <row r="122" spans="1:23">
      <c r="A122" s="131" t="s">
        <v>1173</v>
      </c>
      <c r="B122" s="131"/>
      <c r="C122" s="131"/>
      <c r="D122" s="11">
        <v>1</v>
      </c>
      <c r="E122" s="152" t="s">
        <v>1131</v>
      </c>
      <c r="F122" s="153"/>
      <c r="G122" s="16" t="n">
        <v>60.79</v>
      </c>
      <c r="H122" s="16" t="n">
        <v>62.79</v>
      </c>
      <c r="I122" s="16" t="n">
        <v>64.79</v>
      </c>
      <c r="J122" s="16" t="n">
        <v>66.79</v>
      </c>
      <c r="K122" s="16" t="n">
        <v>68.79</v>
      </c>
      <c r="L122" s="16" t="n">
        <v>70.79</v>
      </c>
      <c r="M122" s="16" t="n">
        <v>72.79</v>
      </c>
      <c r="N122" s="16" t="n">
        <v>74.79</v>
      </c>
      <c r="O122" s="16" t="n">
        <v>76.79</v>
      </c>
      <c r="P122" s="16" t="n">
        <v>78.79</v>
      </c>
      <c r="Q122" s="16" t="n">
        <v>80.79</v>
      </c>
      <c r="R122" s="16" t="n">
        <v>82.79</v>
      </c>
      <c r="S122" s="16" t="n">
        <v>84.79</v>
      </c>
      <c r="T122" s="17">
        <f>P122+Q122+R122+S122</f>
        <v>0</v>
      </c>
      <c r="U122" s="17">
        <f t="shared" ref="U122:U144" si="12">G122+H122+I122+J122+K122+L122+M122+N122+O122+T122</f>
        <v>0</v>
      </c>
      <c r="W122" s="131"/>
    </row>
    <row r="123" spans="1:23">
      <c r="A123" s="131" t="s">
        <v>1174</v>
      </c>
      <c r="B123" s="131"/>
      <c r="C123" s="131"/>
      <c r="D123" s="11">
        <v>2</v>
      </c>
      <c r="E123" s="152" t="s">
        <v>1132</v>
      </c>
      <c r="F123" s="153"/>
      <c r="G123" s="16" t="n">
        <v>84.79</v>
      </c>
      <c r="H123" s="16" t="n">
        <v>87.79</v>
      </c>
      <c r="I123" s="16" t="n">
        <v>90.79</v>
      </c>
      <c r="J123" s="16" t="n">
        <v>93.79</v>
      </c>
      <c r="K123" s="16" t="n">
        <v>96.79</v>
      </c>
      <c r="L123" s="16" t="n">
        <v>99.79</v>
      </c>
      <c r="M123" s="16" t="n">
        <v>102.79</v>
      </c>
      <c r="N123" s="16" t="n">
        <v>105.79</v>
      </c>
      <c r="O123" s="16" t="n">
        <v>108.79</v>
      </c>
      <c r="P123" s="16" t="n">
        <v>111.79</v>
      </c>
      <c r="Q123" s="16" t="n">
        <v>114.79</v>
      </c>
      <c r="R123" s="16" t="n">
        <v>117.79</v>
      </c>
      <c r="S123" s="16" t="n">
        <v>120.79</v>
      </c>
      <c r="T123" s="17">
        <f t="shared" ref="T123:T144" si="13">P123+Q123+R123+S123</f>
        <v>0</v>
      </c>
      <c r="U123" s="17">
        <f t="shared" si="12"/>
        <v>0</v>
      </c>
      <c r="W123" s="131"/>
    </row>
    <row r="124" spans="1:23">
      <c r="A124" s="131" t="s">
        <v>1175</v>
      </c>
      <c r="B124" s="131"/>
      <c r="C124" s="131"/>
      <c r="D124" s="11">
        <v>3</v>
      </c>
      <c r="E124" s="152" t="s">
        <v>1152</v>
      </c>
      <c r="F124" s="153"/>
      <c r="G124" s="17">
        <f>G125+G126</f>
        <v>0</v>
      </c>
      <c r="H124" s="17">
        <f t="shared" ref="H124:S124" si="14">H125+H126</f>
        <v>0</v>
      </c>
      <c r="I124" s="17">
        <f t="shared" si="14"/>
        <v>0</v>
      </c>
      <c r="J124" s="17">
        <f t="shared" si="14"/>
        <v>0</v>
      </c>
      <c r="K124" s="17">
        <f t="shared" si="14"/>
        <v>0</v>
      </c>
      <c r="L124" s="17">
        <f t="shared" si="14"/>
        <v>0</v>
      </c>
      <c r="M124" s="17">
        <f t="shared" si="14"/>
        <v>0</v>
      </c>
      <c r="N124" s="17">
        <f t="shared" si="14"/>
        <v>0</v>
      </c>
      <c r="O124" s="17">
        <f t="shared" si="14"/>
        <v>0</v>
      </c>
      <c r="P124" s="17">
        <f t="shared" si="14"/>
        <v>0</v>
      </c>
      <c r="Q124" s="17">
        <f t="shared" si="14"/>
        <v>0</v>
      </c>
      <c r="R124" s="17">
        <f t="shared" si="14"/>
        <v>0</v>
      </c>
      <c r="S124" s="17">
        <f t="shared" si="14"/>
        <v>0</v>
      </c>
      <c r="T124" s="17">
        <f t="shared" si="13"/>
        <v>0</v>
      </c>
      <c r="U124" s="17">
        <f t="shared" si="12"/>
        <v>0</v>
      </c>
      <c r="W124" s="131"/>
    </row>
    <row r="125" spans="1:23">
      <c r="A125" s="131" t="s">
        <v>1176</v>
      </c>
      <c r="B125" s="131"/>
      <c r="C125" s="131"/>
      <c r="D125" s="11"/>
      <c r="E125" s="11" t="s">
        <v>980</v>
      </c>
      <c r="F125" s="11" t="s">
        <v>1133</v>
      </c>
      <c r="G125" s="16" t="n">
        <v>80.79</v>
      </c>
      <c r="H125" s="16" t="n">
        <v>82.79</v>
      </c>
      <c r="I125" s="16" t="n">
        <v>84.79</v>
      </c>
      <c r="J125" s="16" t="n">
        <v>86.79</v>
      </c>
      <c r="K125" s="16" t="n">
        <v>88.79</v>
      </c>
      <c r="L125" s="16" t="n">
        <v>90.79</v>
      </c>
      <c r="M125" s="16" t="n">
        <v>92.79</v>
      </c>
      <c r="N125" s="16" t="n">
        <v>94.79</v>
      </c>
      <c r="O125" s="16" t="n">
        <v>96.79</v>
      </c>
      <c r="P125" s="16" t="n">
        <v>98.79</v>
      </c>
      <c r="Q125" s="16" t="n">
        <v>100.79</v>
      </c>
      <c r="R125" s="16" t="n">
        <v>102.79</v>
      </c>
      <c r="S125" s="16" t="n">
        <v>104.79</v>
      </c>
      <c r="T125" s="17">
        <f t="shared" si="13"/>
        <v>0</v>
      </c>
      <c r="U125" s="17">
        <f t="shared" si="12"/>
        <v>0</v>
      </c>
      <c r="W125" s="131"/>
    </row>
    <row r="126" spans="1:23" ht="45">
      <c r="A126" s="131" t="s">
        <v>5</v>
      </c>
      <c r="B126" s="131"/>
      <c r="C126" s="131"/>
      <c r="D126" s="11"/>
      <c r="E126" s="11" t="s">
        <v>981</v>
      </c>
      <c r="F126" s="11" t="s">
        <v>1029</v>
      </c>
      <c r="G126" s="16" t="n">
        <v>114.79</v>
      </c>
      <c r="H126" s="16" t="n">
        <v>117.79</v>
      </c>
      <c r="I126" s="16" t="n">
        <v>120.79</v>
      </c>
      <c r="J126" s="16" t="n">
        <v>123.79</v>
      </c>
      <c r="K126" s="16" t="n">
        <v>126.79</v>
      </c>
      <c r="L126" s="16" t="n">
        <v>129.79</v>
      </c>
      <c r="M126" s="16" t="n">
        <v>132.79</v>
      </c>
      <c r="N126" s="16" t="n">
        <v>135.79</v>
      </c>
      <c r="O126" s="16" t="n">
        <v>138.79</v>
      </c>
      <c r="P126" s="16" t="n">
        <v>141.79</v>
      </c>
      <c r="Q126" s="16" t="n">
        <v>144.79</v>
      </c>
      <c r="R126" s="16" t="n">
        <v>147.79</v>
      </c>
      <c r="S126" s="16" t="n">
        <v>150.79</v>
      </c>
      <c r="T126" s="17">
        <f t="shared" si="13"/>
        <v>0</v>
      </c>
      <c r="U126" s="17">
        <f t="shared" si="12"/>
        <v>0</v>
      </c>
      <c r="W126" s="131"/>
    </row>
    <row r="127" spans="1:23" ht="45" customHeight="1">
      <c r="A127" s="131" t="s">
        <v>6</v>
      </c>
      <c r="B127" s="131"/>
      <c r="C127" s="131"/>
      <c r="D127" s="11">
        <v>4</v>
      </c>
      <c r="E127" s="152" t="s">
        <v>1153</v>
      </c>
      <c r="F127" s="153"/>
      <c r="G127" s="16" t="n">
        <v>148.79</v>
      </c>
      <c r="H127" s="16" t="n">
        <v>152.79</v>
      </c>
      <c r="I127" s="16" t="n">
        <v>156.79</v>
      </c>
      <c r="J127" s="16" t="n">
        <v>160.79</v>
      </c>
      <c r="K127" s="16" t="n">
        <v>164.79</v>
      </c>
      <c r="L127" s="16" t="n">
        <v>168.79</v>
      </c>
      <c r="M127" s="16" t="n">
        <v>172.79</v>
      </c>
      <c r="N127" s="16" t="n">
        <v>176.79</v>
      </c>
      <c r="O127" s="16" t="n">
        <v>180.79</v>
      </c>
      <c r="P127" s="16" t="n">
        <v>184.79</v>
      </c>
      <c r="Q127" s="16" t="n">
        <v>188.79</v>
      </c>
      <c r="R127" s="16" t="n">
        <v>192.79</v>
      </c>
      <c r="S127" s="16" t="n">
        <v>196.79</v>
      </c>
      <c r="T127" s="17">
        <f t="shared" si="13"/>
        <v>0</v>
      </c>
      <c r="U127" s="17">
        <f t="shared" si="12"/>
        <v>0</v>
      </c>
      <c r="W127" s="131"/>
    </row>
    <row r="128" spans="1:23">
      <c r="A128" s="131" t="s">
        <v>7</v>
      </c>
      <c r="B128" s="131"/>
      <c r="C128" s="131"/>
      <c r="D128" s="11">
        <v>5</v>
      </c>
      <c r="E128" s="152" t="s">
        <v>1151</v>
      </c>
      <c r="F128" s="153"/>
      <c r="G128" s="17">
        <f>G129+G130+G131</f>
        <v>0</v>
      </c>
      <c r="H128" s="17">
        <f t="shared" ref="H128:S128" si="15">H129+H130+H131</f>
        <v>0</v>
      </c>
      <c r="I128" s="17">
        <f t="shared" si="15"/>
        <v>0</v>
      </c>
      <c r="J128" s="17">
        <f t="shared" si="15"/>
        <v>0</v>
      </c>
      <c r="K128" s="17">
        <f t="shared" si="15"/>
        <v>0</v>
      </c>
      <c r="L128" s="17">
        <f t="shared" si="15"/>
        <v>0</v>
      </c>
      <c r="M128" s="17">
        <f t="shared" si="15"/>
        <v>0</v>
      </c>
      <c r="N128" s="17">
        <f t="shared" si="15"/>
        <v>0</v>
      </c>
      <c r="O128" s="17">
        <f t="shared" si="15"/>
        <v>0</v>
      </c>
      <c r="P128" s="17">
        <f t="shared" si="15"/>
        <v>0</v>
      </c>
      <c r="Q128" s="17">
        <f t="shared" si="15"/>
        <v>0</v>
      </c>
      <c r="R128" s="17">
        <f t="shared" si="15"/>
        <v>0</v>
      </c>
      <c r="S128" s="17">
        <f t="shared" si="15"/>
        <v>0</v>
      </c>
      <c r="T128" s="17">
        <f t="shared" si="13"/>
        <v>0</v>
      </c>
      <c r="U128" s="17">
        <f t="shared" si="12"/>
        <v>0</v>
      </c>
      <c r="W128" s="131"/>
    </row>
    <row r="129" spans="1:23" ht="45">
      <c r="A129" s="131" t="s">
        <v>8</v>
      </c>
      <c r="B129" s="131"/>
      <c r="C129" s="131"/>
      <c r="D129" s="11"/>
      <c r="E129" s="11" t="s">
        <v>980</v>
      </c>
      <c r="F129" s="11" t="s">
        <v>1154</v>
      </c>
      <c r="G129" s="16" t="n">
        <v>100.79</v>
      </c>
      <c r="H129" s="16" t="n">
        <v>102.79</v>
      </c>
      <c r="I129" s="16" t="n">
        <v>104.79</v>
      </c>
      <c r="J129" s="16" t="n">
        <v>106.79</v>
      </c>
      <c r="K129" s="16" t="n">
        <v>108.79</v>
      </c>
      <c r="L129" s="16" t="n">
        <v>110.79</v>
      </c>
      <c r="M129" s="16" t="n">
        <v>112.79</v>
      </c>
      <c r="N129" s="16" t="n">
        <v>114.79</v>
      </c>
      <c r="O129" s="16" t="n">
        <v>116.79</v>
      </c>
      <c r="P129" s="16" t="n">
        <v>118.79</v>
      </c>
      <c r="Q129" s="16" t="n">
        <v>120.79</v>
      </c>
      <c r="R129" s="16" t="n">
        <v>122.79</v>
      </c>
      <c r="S129" s="16" t="n">
        <v>124.79</v>
      </c>
      <c r="T129" s="17">
        <f t="shared" si="13"/>
        <v>0</v>
      </c>
      <c r="U129" s="17">
        <f t="shared" si="12"/>
        <v>0</v>
      </c>
      <c r="W129" s="131"/>
    </row>
    <row r="130" spans="1:23" ht="30.75" customHeight="1">
      <c r="A130" s="131" t="s">
        <v>9</v>
      </c>
      <c r="B130" s="131"/>
      <c r="C130" s="131"/>
      <c r="D130" s="11"/>
      <c r="E130" s="11" t="s">
        <v>981</v>
      </c>
      <c r="F130" s="11" t="s">
        <v>1155</v>
      </c>
      <c r="G130" s="16" t="n">
        <v>144.79</v>
      </c>
      <c r="H130" s="16" t="n">
        <v>147.79</v>
      </c>
      <c r="I130" s="16" t="n">
        <v>150.79</v>
      </c>
      <c r="J130" s="16" t="n">
        <v>153.79</v>
      </c>
      <c r="K130" s="16" t="n">
        <v>156.79</v>
      </c>
      <c r="L130" s="16" t="n">
        <v>159.79</v>
      </c>
      <c r="M130" s="16" t="n">
        <v>162.79</v>
      </c>
      <c r="N130" s="16" t="n">
        <v>165.79</v>
      </c>
      <c r="O130" s="16" t="n">
        <v>168.79</v>
      </c>
      <c r="P130" s="16" t="n">
        <v>171.79</v>
      </c>
      <c r="Q130" s="16" t="n">
        <v>174.79</v>
      </c>
      <c r="R130" s="16" t="n">
        <v>177.79</v>
      </c>
      <c r="S130" s="16" t="n">
        <v>180.79</v>
      </c>
      <c r="T130" s="17">
        <f t="shared" si="13"/>
        <v>0</v>
      </c>
      <c r="U130" s="17">
        <f t="shared" si="12"/>
        <v>0</v>
      </c>
      <c r="W130" s="131"/>
    </row>
    <row r="131" spans="1:23">
      <c r="A131" s="131" t="s">
        <v>10</v>
      </c>
      <c r="B131" s="131"/>
      <c r="C131" s="131"/>
      <c r="D131" s="11"/>
      <c r="E131" s="11" t="s">
        <v>997</v>
      </c>
      <c r="F131" s="12" t="s">
        <v>1134</v>
      </c>
      <c r="G131" s="16" t="n">
        <v>188.79</v>
      </c>
      <c r="H131" s="16" t="n">
        <v>192.79</v>
      </c>
      <c r="I131" s="16" t="n">
        <v>196.79</v>
      </c>
      <c r="J131" s="16" t="n">
        <v>200.79</v>
      </c>
      <c r="K131" s="16" t="n">
        <v>204.79</v>
      </c>
      <c r="L131" s="16" t="n">
        <v>208.79</v>
      </c>
      <c r="M131" s="16" t="n">
        <v>212.79</v>
      </c>
      <c r="N131" s="16" t="n">
        <v>216.79</v>
      </c>
      <c r="O131" s="16" t="n">
        <v>220.79</v>
      </c>
      <c r="P131" s="16" t="n">
        <v>224.79</v>
      </c>
      <c r="Q131" s="16" t="n">
        <v>228.79</v>
      </c>
      <c r="R131" s="16" t="n">
        <v>232.79</v>
      </c>
      <c r="S131" s="16" t="n">
        <v>236.79</v>
      </c>
      <c r="T131" s="17">
        <f t="shared" si="13"/>
        <v>0</v>
      </c>
      <c r="U131" s="17">
        <f t="shared" si="12"/>
        <v>0</v>
      </c>
      <c r="W131" s="131"/>
    </row>
    <row r="132" spans="1:23" ht="30" customHeight="1">
      <c r="A132" s="131" t="s">
        <v>11</v>
      </c>
      <c r="B132" s="131"/>
      <c r="C132" s="131"/>
      <c r="D132" s="11">
        <v>6</v>
      </c>
      <c r="E132" s="152" t="s">
        <v>1156</v>
      </c>
      <c r="F132" s="153"/>
      <c r="G132" s="16" t="n">
        <v>232.79</v>
      </c>
      <c r="H132" s="16" t="n">
        <v>237.79</v>
      </c>
      <c r="I132" s="16" t="n">
        <v>242.79</v>
      </c>
      <c r="J132" s="16" t="n">
        <v>247.79</v>
      </c>
      <c r="K132" s="16" t="n">
        <v>252.79</v>
      </c>
      <c r="L132" s="16" t="n">
        <v>257.79</v>
      </c>
      <c r="M132" s="16" t="n">
        <v>262.79</v>
      </c>
      <c r="N132" s="16" t="n">
        <v>267.79</v>
      </c>
      <c r="O132" s="16" t="n">
        <v>272.79</v>
      </c>
      <c r="P132" s="16" t="n">
        <v>277.79</v>
      </c>
      <c r="Q132" s="16" t="n">
        <v>282.79</v>
      </c>
      <c r="R132" s="16" t="n">
        <v>287.79</v>
      </c>
      <c r="S132" s="16" t="n">
        <v>292.79</v>
      </c>
      <c r="T132" s="17">
        <f t="shared" si="13"/>
        <v>0</v>
      </c>
      <c r="U132" s="17">
        <f t="shared" si="12"/>
        <v>0</v>
      </c>
      <c r="W132" s="131"/>
    </row>
    <row r="133" spans="1:26">
      <c r="A133" s="131" t="s">
        <v>12</v>
      </c>
      <c r="B133" s="131"/>
      <c r="C133" s="131"/>
      <c r="D133" s="11">
        <v>7</v>
      </c>
      <c r="E133" s="152" t="s">
        <v>1135</v>
      </c>
      <c r="F133" s="153"/>
      <c r="G133" s="16" t="n">
        <v>276.79</v>
      </c>
      <c r="H133" s="16" t="n">
        <v>282.79</v>
      </c>
      <c r="I133" s="16" t="n">
        <v>288.79</v>
      </c>
      <c r="J133" s="16" t="n">
        <v>294.79</v>
      </c>
      <c r="K133" s="16" t="n">
        <v>300.79</v>
      </c>
      <c r="L133" s="16" t="n">
        <v>306.79</v>
      </c>
      <c r="M133" s="16" t="n">
        <v>312.79</v>
      </c>
      <c r="N133" s="16" t="n">
        <v>318.79</v>
      </c>
      <c r="O133" s="16" t="n">
        <v>324.79</v>
      </c>
      <c r="P133" s="16" t="n">
        <v>330.79</v>
      </c>
      <c r="Q133" s="16" t="n">
        <v>336.79</v>
      </c>
      <c r="R133" s="16" t="n">
        <v>342.79</v>
      </c>
      <c r="S133" s="16" t="n">
        <v>348.79</v>
      </c>
      <c r="T133" s="17">
        <f t="shared" si="13"/>
        <v>0</v>
      </c>
      <c r="U133" s="17">
        <f t="shared" si="12"/>
        <v>0</v>
      </c>
      <c r="W133" s="131"/>
    </row>
    <row r="134" spans="1:26">
      <c r="A134" s="131" t="s">
        <v>13</v>
      </c>
      <c r="B134" s="131"/>
      <c r="C134" s="131"/>
      <c r="D134" s="11">
        <v>8</v>
      </c>
      <c r="E134" s="152" t="s">
        <v>1136</v>
      </c>
      <c r="F134" s="153"/>
      <c r="G134" s="17">
        <f>G135+G136+G137</f>
        <v>0</v>
      </c>
      <c r="H134" s="17">
        <f t="shared" ref="H134:S134" si="16">H135+H136+H137</f>
        <v>0</v>
      </c>
      <c r="I134" s="17">
        <f t="shared" si="16"/>
        <v>0</v>
      </c>
      <c r="J134" s="17">
        <f t="shared" si="16"/>
        <v>0</v>
      </c>
      <c r="K134" s="17">
        <f t="shared" si="16"/>
        <v>0</v>
      </c>
      <c r="L134" s="17">
        <f t="shared" si="16"/>
        <v>0</v>
      </c>
      <c r="M134" s="17">
        <f t="shared" si="16"/>
        <v>0</v>
      </c>
      <c r="N134" s="17">
        <f t="shared" si="16"/>
        <v>0</v>
      </c>
      <c r="O134" s="17">
        <f t="shared" si="16"/>
        <v>0</v>
      </c>
      <c r="P134" s="17">
        <f t="shared" si="16"/>
        <v>0</v>
      </c>
      <c r="Q134" s="17">
        <f t="shared" si="16"/>
        <v>0</v>
      </c>
      <c r="R134" s="17">
        <f t="shared" si="16"/>
        <v>0</v>
      </c>
      <c r="S134" s="17">
        <f t="shared" si="16"/>
        <v>0</v>
      </c>
      <c r="T134" s="17">
        <f t="shared" si="13"/>
        <v>0</v>
      </c>
      <c r="U134" s="17">
        <f t="shared" si="12"/>
        <v>0</v>
      </c>
      <c r="W134" s="131"/>
    </row>
    <row r="135" spans="1:26">
      <c r="A135" s="131" t="s">
        <v>14</v>
      </c>
      <c r="B135" s="131"/>
      <c r="C135" s="131"/>
      <c r="D135" s="11"/>
      <c r="E135" s="11" t="s">
        <v>980</v>
      </c>
      <c r="F135" s="11" t="s">
        <v>1137</v>
      </c>
      <c r="G135" s="16" t="n">
        <v>171.79</v>
      </c>
      <c r="H135" s="16" t="n">
        <v>174.79</v>
      </c>
      <c r="I135" s="16" t="n">
        <v>177.79</v>
      </c>
      <c r="J135" s="16" t="n">
        <v>180.79</v>
      </c>
      <c r="K135" s="16" t="n">
        <v>183.79</v>
      </c>
      <c r="L135" s="16" t="n">
        <v>186.79</v>
      </c>
      <c r="M135" s="16" t="n">
        <v>189.79</v>
      </c>
      <c r="N135" s="16" t="n">
        <v>192.79</v>
      </c>
      <c r="O135" s="16" t="n">
        <v>195.79</v>
      </c>
      <c r="P135" s="16" t="n">
        <v>198.79</v>
      </c>
      <c r="Q135" s="16" t="n">
        <v>201.79</v>
      </c>
      <c r="R135" s="16" t="n">
        <v>204.79</v>
      </c>
      <c r="S135" s="16" t="n">
        <v>207.79</v>
      </c>
      <c r="T135" s="17">
        <f t="shared" si="13"/>
        <v>0</v>
      </c>
      <c r="U135" s="17">
        <f t="shared" si="12"/>
        <v>0</v>
      </c>
      <c r="W135" s="131"/>
    </row>
    <row r="136" spans="1:26">
      <c r="A136" s="131" t="s">
        <v>15</v>
      </c>
      <c r="B136" s="131"/>
      <c r="C136" s="131"/>
      <c r="D136" s="11"/>
      <c r="E136" s="11" t="s">
        <v>981</v>
      </c>
      <c r="F136" s="11" t="s">
        <v>1008</v>
      </c>
      <c r="G136" s="16" t="n">
        <v>224.79</v>
      </c>
      <c r="H136" s="16" t="n">
        <v>228.79</v>
      </c>
      <c r="I136" s="16" t="n">
        <v>232.79</v>
      </c>
      <c r="J136" s="16" t="n">
        <v>236.79</v>
      </c>
      <c r="K136" s="16" t="n">
        <v>240.79</v>
      </c>
      <c r="L136" s="16" t="n">
        <v>244.79</v>
      </c>
      <c r="M136" s="16" t="n">
        <v>248.79</v>
      </c>
      <c r="N136" s="16" t="n">
        <v>252.79</v>
      </c>
      <c r="O136" s="16" t="n">
        <v>256.79</v>
      </c>
      <c r="P136" s="16" t="n">
        <v>260.79</v>
      </c>
      <c r="Q136" s="16" t="n">
        <v>264.79</v>
      </c>
      <c r="R136" s="16" t="n">
        <v>268.79</v>
      </c>
      <c r="S136" s="16" t="n">
        <v>272.79</v>
      </c>
      <c r="T136" s="17">
        <f t="shared" si="13"/>
        <v>0</v>
      </c>
      <c r="U136" s="17">
        <f t="shared" si="12"/>
        <v>0</v>
      </c>
      <c r="W136" s="131"/>
    </row>
    <row r="137" spans="1:26">
      <c r="A137" s="131" t="s">
        <v>389</v>
      </c>
      <c r="B137" s="131"/>
      <c r="C137" s="131"/>
      <c r="D137" s="11"/>
      <c r="E137" s="11" t="s">
        <v>997</v>
      </c>
      <c r="F137" s="11" t="s">
        <v>347</v>
      </c>
      <c r="G137" s="16" t="n">
        <v>277.79</v>
      </c>
      <c r="H137" s="16" t="n">
        <v>282.79</v>
      </c>
      <c r="I137" s="16" t="n">
        <v>287.79</v>
      </c>
      <c r="J137" s="16" t="n">
        <v>292.79</v>
      </c>
      <c r="K137" s="16" t="n">
        <v>297.79</v>
      </c>
      <c r="L137" s="16" t="n">
        <v>302.79</v>
      </c>
      <c r="M137" s="16" t="n">
        <v>307.79</v>
      </c>
      <c r="N137" s="16" t="n">
        <v>312.79</v>
      </c>
      <c r="O137" s="16" t="n">
        <v>317.79</v>
      </c>
      <c r="P137" s="16" t="n">
        <v>322.79</v>
      </c>
      <c r="Q137" s="16" t="n">
        <v>327.79</v>
      </c>
      <c r="R137" s="16" t="n">
        <v>332.79</v>
      </c>
      <c r="S137" s="16" t="n">
        <v>337.79</v>
      </c>
      <c r="T137" s="17">
        <f t="shared" si="13"/>
        <v>0</v>
      </c>
      <c r="U137" s="17">
        <f t="shared" si="12"/>
        <v>0</v>
      </c>
      <c r="W137" s="131"/>
    </row>
    <row r="138" spans="1:26">
      <c r="A138" s="131" t="s">
        <v>16</v>
      </c>
      <c r="B138" s="131"/>
      <c r="C138" s="131"/>
      <c r="D138" s="11">
        <v>9</v>
      </c>
      <c r="E138" s="152" t="s">
        <v>1138</v>
      </c>
      <c r="F138" s="153"/>
      <c r="G138" s="16" t="n">
        <v>330.79</v>
      </c>
      <c r="H138" s="16" t="n">
        <v>336.79</v>
      </c>
      <c r="I138" s="16" t="n">
        <v>342.79</v>
      </c>
      <c r="J138" s="16" t="n">
        <v>348.79</v>
      </c>
      <c r="K138" s="16" t="n">
        <v>354.79</v>
      </c>
      <c r="L138" s="16" t="n">
        <v>360.79</v>
      </c>
      <c r="M138" s="16" t="n">
        <v>366.79</v>
      </c>
      <c r="N138" s="16" t="n">
        <v>372.79</v>
      </c>
      <c r="O138" s="16" t="n">
        <v>378.79</v>
      </c>
      <c r="P138" s="16" t="n">
        <v>384.79</v>
      </c>
      <c r="Q138" s="16" t="n">
        <v>390.79</v>
      </c>
      <c r="R138" s="16" t="n">
        <v>396.79</v>
      </c>
      <c r="S138" s="16" t="n">
        <v>402.79</v>
      </c>
      <c r="T138" s="17">
        <f t="shared" si="13"/>
        <v>0</v>
      </c>
      <c r="U138" s="17">
        <f t="shared" si="12"/>
        <v>0</v>
      </c>
      <c r="W138" s="131"/>
    </row>
    <row r="139" spans="1:26" ht="30" customHeight="1">
      <c r="A139" s="131" t="s">
        <v>17</v>
      </c>
      <c r="B139" s="131"/>
      <c r="C139" s="131"/>
      <c r="D139" s="11">
        <v>10</v>
      </c>
      <c r="E139" s="152" t="s">
        <v>1157</v>
      </c>
      <c r="F139" s="153"/>
      <c r="G139" s="16" t="n">
        <v>383.79</v>
      </c>
      <c r="H139" s="16" t="n">
        <v>390.79</v>
      </c>
      <c r="I139" s="16" t="n">
        <v>397.79</v>
      </c>
      <c r="J139" s="16" t="n">
        <v>404.79</v>
      </c>
      <c r="K139" s="16" t="n">
        <v>411.79</v>
      </c>
      <c r="L139" s="16" t="n">
        <v>418.79</v>
      </c>
      <c r="M139" s="16" t="n">
        <v>425.79</v>
      </c>
      <c r="N139" s="16" t="n">
        <v>432.79</v>
      </c>
      <c r="O139" s="16" t="n">
        <v>439.79</v>
      </c>
      <c r="P139" s="16" t="n">
        <v>446.79</v>
      </c>
      <c r="Q139" s="16" t="n">
        <v>453.79</v>
      </c>
      <c r="R139" s="16" t="n">
        <v>460.79</v>
      </c>
      <c r="S139" s="16" t="n">
        <v>467.79</v>
      </c>
      <c r="T139" s="17">
        <f t="shared" si="13"/>
        <v>0</v>
      </c>
      <c r="U139" s="17">
        <f t="shared" si="12"/>
        <v>0</v>
      </c>
      <c r="W139" s="131"/>
    </row>
    <row r="140" spans="1:26">
      <c r="A140" s="131" t="s">
        <v>18</v>
      </c>
      <c r="B140" s="131"/>
      <c r="C140" s="131"/>
      <c r="D140" s="11">
        <v>11</v>
      </c>
      <c r="E140" s="152" t="s">
        <v>991</v>
      </c>
      <c r="F140" s="153"/>
      <c r="G140" s="16" t="n">
        <v>436.79</v>
      </c>
      <c r="H140" s="16" t="n">
        <v>444.79</v>
      </c>
      <c r="I140" s="16" t="n">
        <v>452.79</v>
      </c>
      <c r="J140" s="16" t="n">
        <v>460.79</v>
      </c>
      <c r="K140" s="16" t="n">
        <v>468.79</v>
      </c>
      <c r="L140" s="16" t="n">
        <v>476.79</v>
      </c>
      <c r="M140" s="16" t="n">
        <v>484.79</v>
      </c>
      <c r="N140" s="16" t="n">
        <v>492.79</v>
      </c>
      <c r="O140" s="16" t="n">
        <v>500.79</v>
      </c>
      <c r="P140" s="16" t="n">
        <v>508.79</v>
      </c>
      <c r="Q140" s="16" t="n">
        <v>516.79</v>
      </c>
      <c r="R140" s="16" t="n">
        <v>524.79</v>
      </c>
      <c r="S140" s="16" t="n">
        <v>532.79</v>
      </c>
      <c r="T140" s="17">
        <f t="shared" si="13"/>
        <v>0</v>
      </c>
      <c r="U140" s="17">
        <f t="shared" si="12"/>
        <v>0</v>
      </c>
      <c r="W140" s="131"/>
    </row>
    <row r="141" spans="1:26">
      <c r="A141" s="131" t="s">
        <v>19</v>
      </c>
      <c r="B141" s="131"/>
      <c r="C141" s="131"/>
      <c r="D141" s="11">
        <v>12</v>
      </c>
      <c r="E141" s="152" t="s">
        <v>1146</v>
      </c>
      <c r="F141" s="153"/>
      <c r="G141" s="16" t="n">
        <v>489.79</v>
      </c>
      <c r="H141" s="16" t="n">
        <v>498.79</v>
      </c>
      <c r="I141" s="16" t="n">
        <v>507.79</v>
      </c>
      <c r="J141" s="16" t="n">
        <v>516.79</v>
      </c>
      <c r="K141" s="16" t="n">
        <v>525.79</v>
      </c>
      <c r="L141" s="16" t="n">
        <v>534.79</v>
      </c>
      <c r="M141" s="16" t="n">
        <v>543.79</v>
      </c>
      <c r="N141" s="16" t="n">
        <v>552.79</v>
      </c>
      <c r="O141" s="16" t="n">
        <v>561.79</v>
      </c>
      <c r="P141" s="16" t="n">
        <v>570.79</v>
      </c>
      <c r="Q141" s="16" t="n">
        <v>579.79</v>
      </c>
      <c r="R141" s="16" t="n">
        <v>588.79</v>
      </c>
      <c r="S141" s="16" t="n">
        <v>597.79</v>
      </c>
      <c r="T141" s="17">
        <f t="shared" si="13"/>
        <v>0</v>
      </c>
      <c r="U141" s="17">
        <f t="shared" si="12"/>
        <v>0</v>
      </c>
      <c r="W141" s="131"/>
    </row>
    <row r="142" spans="1:26">
      <c r="A142" s="131" t="s">
        <v>20</v>
      </c>
      <c r="B142" s="131"/>
      <c r="C142" s="131"/>
      <c r="D142" s="11">
        <v>13</v>
      </c>
      <c r="E142" s="152" t="s">
        <v>1163</v>
      </c>
      <c r="F142" s="153"/>
      <c r="G142" s="16" t="n">
        <v>542.79</v>
      </c>
      <c r="H142" s="16" t="n">
        <v>552.79</v>
      </c>
      <c r="I142" s="16" t="n">
        <v>562.79</v>
      </c>
      <c r="J142" s="16" t="n">
        <v>572.79</v>
      </c>
      <c r="K142" s="16" t="n">
        <v>582.79</v>
      </c>
      <c r="L142" s="16" t="n">
        <v>592.79</v>
      </c>
      <c r="M142" s="16" t="n">
        <v>602.79</v>
      </c>
      <c r="N142" s="16" t="n">
        <v>612.79</v>
      </c>
      <c r="O142" s="16" t="n">
        <v>622.79</v>
      </c>
      <c r="P142" s="16" t="n">
        <v>632.79</v>
      </c>
      <c r="Q142" s="16" t="n">
        <v>642.79</v>
      </c>
      <c r="R142" s="16" t="n">
        <v>652.79</v>
      </c>
      <c r="S142" s="16" t="n">
        <v>662.79</v>
      </c>
      <c r="T142" s="17">
        <f t="shared" si="13"/>
        <v>0</v>
      </c>
      <c r="U142" s="17">
        <f t="shared" si="12"/>
        <v>0</v>
      </c>
      <c r="W142" s="131"/>
    </row>
    <row r="143" spans="1:26">
      <c r="A143" s="131" t="s">
        <v>21</v>
      </c>
      <c r="B143" s="131"/>
      <c r="C143" s="131"/>
      <c r="D143" s="11">
        <v>14</v>
      </c>
      <c r="E143" s="152" t="s">
        <v>1164</v>
      </c>
      <c r="F143" s="153"/>
      <c r="G143" s="16" t="n">
        <v>595.79</v>
      </c>
      <c r="H143" s="16" t="n">
        <v>606.79</v>
      </c>
      <c r="I143" s="16" t="n">
        <v>617.79</v>
      </c>
      <c r="J143" s="16" t="n">
        <v>628.79</v>
      </c>
      <c r="K143" s="16" t="n">
        <v>639.79</v>
      </c>
      <c r="L143" s="16" t="n">
        <v>650.79</v>
      </c>
      <c r="M143" s="16" t="n">
        <v>661.79</v>
      </c>
      <c r="N143" s="16" t="n">
        <v>672.79</v>
      </c>
      <c r="O143" s="16" t="n">
        <v>683.79</v>
      </c>
      <c r="P143" s="16" t="n">
        <v>694.79</v>
      </c>
      <c r="Q143" s="16" t="n">
        <v>705.79</v>
      </c>
      <c r="R143" s="16" t="n">
        <v>716.79</v>
      </c>
      <c r="S143" s="16" t="n">
        <v>727.79</v>
      </c>
      <c r="T143" s="17">
        <f t="shared" si="13"/>
        <v>0</v>
      </c>
      <c r="U143" s="17">
        <f t="shared" si="12"/>
        <v>0</v>
      </c>
      <c r="W143" s="131"/>
    </row>
    <row r="144" spans="1:26">
      <c r="A144" s="131" t="s">
        <v>22</v>
      </c>
      <c r="B144" s="131"/>
      <c r="C144" s="131"/>
      <c r="D144" s="11">
        <v>15</v>
      </c>
      <c r="E144" s="152" t="s">
        <v>994</v>
      </c>
      <c r="F144" s="153"/>
      <c r="G144" s="17">
        <f>SUM(G153:G164)</f>
        <v>0</v>
      </c>
      <c r="H144" s="17">
        <f t="shared" ref="H144:S144" si="17">SUM(H153:H164)</f>
        <v>0</v>
      </c>
      <c r="I144" s="17">
        <f t="shared" si="17"/>
        <v>0</v>
      </c>
      <c r="J144" s="17">
        <f t="shared" si="17"/>
        <v>0</v>
      </c>
      <c r="K144" s="17">
        <f t="shared" si="17"/>
        <v>0</v>
      </c>
      <c r="L144" s="17">
        <f t="shared" si="17"/>
        <v>0</v>
      </c>
      <c r="M144" s="17">
        <f t="shared" si="17"/>
        <v>0</v>
      </c>
      <c r="N144" s="17">
        <f t="shared" si="17"/>
        <v>0</v>
      </c>
      <c r="O144" s="17">
        <f t="shared" si="17"/>
        <v>0</v>
      </c>
      <c r="P144" s="17">
        <f t="shared" si="17"/>
        <v>0</v>
      </c>
      <c r="Q144" s="17">
        <f t="shared" si="17"/>
        <v>0</v>
      </c>
      <c r="R144" s="17">
        <f t="shared" si="17"/>
        <v>0</v>
      </c>
      <c r="S144" s="17">
        <f t="shared" si="17"/>
        <v>0</v>
      </c>
      <c r="T144" s="17">
        <f t="shared" si="13"/>
        <v>0</v>
      </c>
      <c r="U144" s="17">
        <f t="shared" si="12"/>
        <v>0</v>
      </c>
      <c r="W144" s="131"/>
    </row>
    <row r="145" spans="1:26" hidden="1">
      <c r="A145" s="131"/>
      <c r="B145" s="131"/>
      <c r="C145" s="131" t="s">
        <v>971</v>
      </c>
      <c r="D145" s="13"/>
      <c r="W145" s="131"/>
    </row>
    <row r="146" spans="1:26" hidden="1">
      <c r="A146" s="131"/>
      <c r="B146" s="131"/>
      <c r="C146" s="131" t="s">
        <v>974</v>
      </c>
      <c r="D146" s="131"/>
      <c r="E146" s="131"/>
      <c r="F146" s="131"/>
      <c r="G146" s="131"/>
      <c r="H146" s="131"/>
      <c r="I146" s="131"/>
      <c r="J146" s="131"/>
      <c r="K146" s="131"/>
      <c r="L146" s="131"/>
      <c r="M146" s="131"/>
      <c r="N146" s="131"/>
      <c r="O146" s="131"/>
      <c r="P146" s="131"/>
      <c r="Q146" s="131"/>
      <c r="R146" s="131"/>
      <c r="S146" s="131"/>
      <c r="T146" s="131"/>
      <c r="U146" s="131"/>
      <c r="V146" s="131"/>
      <c r="W146" s="131" t="s">
        <v>975</v>
      </c>
    </row>
    <row r="147" spans="1:26" hidden="1">
      <c r="A147" s="1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6" hidden="1">
      <c r="A148" s="131"/>
      <c r="B148" s="131"/>
      <c r="C148" s="131" t="s">
        <v>1094</v>
      </c>
      <c r="D148" s="131"/>
      <c r="E148" s="131"/>
      <c r="F148" s="131"/>
      <c r="G148" s="131"/>
      <c r="H148" s="131"/>
      <c r="I148" s="131"/>
      <c r="J148" s="131"/>
      <c r="K148" s="131"/>
      <c r="L148" s="131"/>
      <c r="M148" s="131"/>
      <c r="N148" s="131"/>
      <c r="O148" s="131"/>
      <c r="P148" s="131"/>
      <c r="Q148" s="131"/>
      <c r="R148" s="131"/>
      <c r="S148" s="131"/>
      <c r="T148" s="131"/>
      <c r="U148" s="131"/>
      <c r="V148" s="131"/>
      <c r="W148" s="131"/>
      <c r="X148" s="13"/>
      <c r="Y148" s="13"/>
      <c r="Z148" s="13"/>
    </row>
    <row r="149" spans="1:26" hidden="1">
      <c r="A149" s="131"/>
      <c r="B149" s="131"/>
      <c r="C149" s="131"/>
      <c r="D149" s="131"/>
      <c r="E149" s="131"/>
      <c r="F149" s="131"/>
      <c r="G149" s="131"/>
      <c r="H149" s="131"/>
      <c r="I149" s="131"/>
      <c r="J149" s="131"/>
      <c r="K149" s="131"/>
      <c r="L149" s="131"/>
      <c r="M149" s="131"/>
      <c r="N149" s="131"/>
      <c r="O149" s="131"/>
      <c r="P149" s="131"/>
      <c r="Q149" s="131"/>
      <c r="R149" s="131"/>
      <c r="S149" s="131"/>
      <c r="T149" s="131"/>
      <c r="U149" s="131"/>
      <c r="V149" s="131"/>
      <c r="W149" s="131"/>
      <c r="X149" s="13"/>
      <c r="Y149" s="13"/>
      <c r="Z149" s="13"/>
    </row>
    <row r="150" spans="1:26" hidden="1">
      <c r="A150" s="131"/>
      <c r="B150" s="131"/>
      <c r="C150" s="131"/>
      <c r="D150" s="131"/>
      <c r="E150" s="131"/>
      <c r="F150" s="131" t="s">
        <v>275</v>
      </c>
      <c r="G150" s="131" t="s">
        <v>1024</v>
      </c>
      <c r="H150" s="131" t="s">
        <v>1025</v>
      </c>
      <c r="I150" s="131" t="s">
        <v>1026</v>
      </c>
      <c r="J150" s="131" t="s">
        <v>1027</v>
      </c>
      <c r="K150" s="131" t="s">
        <v>1028</v>
      </c>
      <c r="L150" s="131" t="s">
        <v>1031</v>
      </c>
      <c r="M150" s="131" t="s">
        <v>1032</v>
      </c>
      <c r="N150" s="131" t="s">
        <v>242</v>
      </c>
      <c r="O150" s="131" t="s">
        <v>377</v>
      </c>
      <c r="P150" s="131" t="s">
        <v>348</v>
      </c>
      <c r="Q150" s="131" t="s">
        <v>349</v>
      </c>
      <c r="R150" s="131" t="s">
        <v>354</v>
      </c>
      <c r="S150" s="131" t="s">
        <v>355</v>
      </c>
      <c r="T150" s="131" t="s">
        <v>378</v>
      </c>
      <c r="U150" s="131" t="s">
        <v>379</v>
      </c>
      <c r="V150" s="131"/>
      <c r="W150" s="131"/>
      <c r="X150" s="13"/>
      <c r="Y150" s="13"/>
      <c r="Z150" s="13"/>
    </row>
    <row r="151" spans="1:26" hidden="1">
      <c r="A151" s="131"/>
      <c r="B151" s="131"/>
      <c r="C151" s="131" t="s">
        <v>972</v>
      </c>
      <c r="D151" s="131" t="s">
        <v>976</v>
      </c>
      <c r="E151" s="131" t="s">
        <v>976</v>
      </c>
      <c r="F151" s="131" t="s">
        <v>284</v>
      </c>
      <c r="G151" s="131"/>
      <c r="H151" s="131"/>
      <c r="I151" s="131"/>
      <c r="J151" s="131"/>
      <c r="K151" s="131"/>
      <c r="L151" s="131"/>
      <c r="M151" s="131"/>
      <c r="N151" s="131"/>
      <c r="O151" s="131"/>
      <c r="P151" s="131"/>
      <c r="Q151" s="131"/>
      <c r="R151" s="131"/>
      <c r="S151" s="131"/>
      <c r="T151" s="131"/>
      <c r="U151" s="131"/>
      <c r="V151" s="131" t="s">
        <v>971</v>
      </c>
      <c r="W151" s="131" t="s">
        <v>973</v>
      </c>
      <c r="X151" s="13"/>
      <c r="Y151" s="13"/>
      <c r="Z151" s="13"/>
    </row>
    <row r="152" spans="1:26" hidden="1">
      <c r="A152" s="131"/>
      <c r="B152" s="131"/>
      <c r="C152" s="131" t="s">
        <v>971</v>
      </c>
      <c r="D152" s="13"/>
      <c r="E152" s="13"/>
      <c r="F152" s="13"/>
      <c r="G152" s="13"/>
      <c r="H152" s="13"/>
      <c r="I152" s="13"/>
      <c r="J152" s="13"/>
      <c r="K152" s="13"/>
      <c r="L152" s="13"/>
      <c r="M152" s="13"/>
      <c r="N152" s="13"/>
      <c r="O152" s="13"/>
      <c r="P152" s="13"/>
      <c r="Q152" s="13"/>
      <c r="R152" s="13"/>
      <c r="S152" s="13"/>
      <c r="T152" s="13"/>
      <c r="U152" s="13"/>
      <c r="V152" s="13"/>
      <c r="W152" s="131"/>
      <c r="X152" s="13"/>
      <c r="Y152" s="13"/>
      <c r="Z152" s="13"/>
    </row>
    <row r="153" spans="1:26">
      <c r="A153" s="131" t="s">
        <v>22</v>
      </c>
      <c r="B153" s="131"/>
      <c r="C153" s="136"/>
      <c r="D153" s="11"/>
      <c r="E153" s="11"/>
      <c r="F153" s="20" t="s">
        <v>1334</v>
      </c>
      <c r="G153" s="16" t="n">
        <v>342.79</v>
      </c>
      <c r="H153" s="16" t="n">
        <v>353.79</v>
      </c>
      <c r="I153" s="16" t="n">
        <v>364.79</v>
      </c>
      <c r="J153" s="16" t="n">
        <v>375.79</v>
      </c>
      <c r="K153" s="16" t="n">
        <v>386.79</v>
      </c>
      <c r="L153" s="16" t="n">
        <v>397.79</v>
      </c>
      <c r="M153" s="16" t="n">
        <v>408.79</v>
      </c>
      <c r="N153" s="16" t="n">
        <v>419.79</v>
      </c>
      <c r="O153" s="16" t="n">
        <v>430.79</v>
      </c>
      <c r="P153" s="16" t="n">
        <v>441.79</v>
      </c>
      <c r="Q153" s="16" t="n">
        <v>452.79</v>
      </c>
      <c r="R153" s="16" t="n">
        <v>463.79</v>
      </c>
      <c r="S153" s="16" t="n">
        <v>474.79</v>
      </c>
      <c r="T153" s="17">
        <f>P153+Q153+R153+S153</f>
        <v>0</v>
      </c>
      <c r="U153" s="17">
        <f>G153+H153+I153+J153+K153+L153+M153+N153+O153+T153</f>
        <v>0</v>
      </c>
      <c r="V153" s="13"/>
      <c r="W153" s="131"/>
      <c r="X153" s="13"/>
      <c r="Y153" s="13"/>
      <c r="Z153" s="13"/>
    </row>
    <row r="154" ht="15.0" customHeight="true" hidden="false">
      <c r="A154" s="131" t="s">
        <v>22</v>
      </c>
      <c r="B154" s="131"/>
      <c r="C154" s="136"/>
      <c r="D154" s="11"/>
      <c r="E154" s="11"/>
      <c r="F154" s="20" t="s">
        <v>1324</v>
      </c>
      <c r="G154" s="16" t="n">
        <v>372.79</v>
      </c>
      <c r="H154" s="16" t="n">
        <v>384.79</v>
      </c>
      <c r="I154" s="16" t="n">
        <v>396.79</v>
      </c>
      <c r="J154" s="16" t="n">
        <v>408.79</v>
      </c>
      <c r="K154" s="16" t="n">
        <v>420.79</v>
      </c>
      <c r="L154" s="16" t="n">
        <v>432.79</v>
      </c>
      <c r="M154" s="16" t="n">
        <v>444.79</v>
      </c>
      <c r="N154" s="16" t="n">
        <v>456.79</v>
      </c>
      <c r="O154" s="16" t="n">
        <v>468.79</v>
      </c>
      <c r="P154" s="16" t="n">
        <v>480.79</v>
      </c>
      <c r="Q154" s="16" t="n">
        <v>492.79</v>
      </c>
      <c r="R154" s="16" t="n">
        <v>504.79</v>
      </c>
      <c r="S154" s="16" t="n">
        <v>516.79</v>
      </c>
      <c r="T154" s="17">
        <f>P154+Q154+R154+S154</f>
      </c>
      <c r="U154" s="17">
        <f>G154+H154+I154+J154+K154+L154+M154+N154+O154+T154</f>
      </c>
      <c r="V154" s="13"/>
      <c r="W154" s="131"/>
      <c r="X154" s="13"/>
      <c r="Y154" s="13"/>
      <c r="Z154" s="13"/>
    </row>
    <row r="155" ht="15.0" customHeight="true" hidden="false">
      <c r="A155" s="131" t="s">
        <v>22</v>
      </c>
      <c r="B155" s="131"/>
      <c r="C155" s="136"/>
      <c r="D155" s="11"/>
      <c r="E155" s="11"/>
      <c r="F155" s="20" t="s">
        <v>1325</v>
      </c>
      <c r="G155" s="16" t="n">
        <v>192.79</v>
      </c>
      <c r="H155" s="16" t="n">
        <v>198.79</v>
      </c>
      <c r="I155" s="16" t="n">
        <v>204.79</v>
      </c>
      <c r="J155" s="16" t="n">
        <v>210.79</v>
      </c>
      <c r="K155" s="16" t="n">
        <v>216.79</v>
      </c>
      <c r="L155" s="16" t="n">
        <v>222.79</v>
      </c>
      <c r="M155" s="16" t="n">
        <v>228.79</v>
      </c>
      <c r="N155" s="16" t="n">
        <v>234.79</v>
      </c>
      <c r="O155" s="16" t="n">
        <v>240.79</v>
      </c>
      <c r="P155" s="16" t="n">
        <v>246.79</v>
      </c>
      <c r="Q155" s="16" t="n">
        <v>252.79</v>
      </c>
      <c r="R155" s="16" t="n">
        <v>258.79</v>
      </c>
      <c r="S155" s="16" t="n">
        <v>264.79</v>
      </c>
      <c r="T155" s="17">
        <f>P155+Q155+R155+S155</f>
      </c>
      <c r="U155" s="17">
        <f>G155+H155+I155+J155+K155+L155+M155+N155+O155+T155</f>
      </c>
      <c r="V155" s="13"/>
      <c r="W155" s="131"/>
      <c r="X155" s="13"/>
      <c r="Y155" s="13"/>
      <c r="Z155" s="13"/>
    </row>
    <row r="156" ht="15.0" customHeight="true" hidden="false">
      <c r="A156" s="131" t="s">
        <v>22</v>
      </c>
      <c r="B156" s="131"/>
      <c r="C156" s="136"/>
      <c r="D156" s="11"/>
      <c r="E156" s="11"/>
      <c r="F156" s="20" t="s">
        <v>1326</v>
      </c>
      <c r="G156" s="16" t="n">
        <v>312.79</v>
      </c>
      <c r="H156" s="16" t="n">
        <v>322.79</v>
      </c>
      <c r="I156" s="16" t="n">
        <v>332.79</v>
      </c>
      <c r="J156" s="16" t="n">
        <v>342.79</v>
      </c>
      <c r="K156" s="16" t="n">
        <v>352.79</v>
      </c>
      <c r="L156" s="16" t="n">
        <v>362.79</v>
      </c>
      <c r="M156" s="16" t="n">
        <v>372.79</v>
      </c>
      <c r="N156" s="16" t="n">
        <v>382.79</v>
      </c>
      <c r="O156" s="16" t="n">
        <v>392.79</v>
      </c>
      <c r="P156" s="16" t="n">
        <v>402.79</v>
      </c>
      <c r="Q156" s="16" t="n">
        <v>412.79</v>
      </c>
      <c r="R156" s="16" t="n">
        <v>422.79</v>
      </c>
      <c r="S156" s="16" t="n">
        <v>432.79</v>
      </c>
      <c r="T156" s="17">
        <f>P156+Q156+R156+S156</f>
      </c>
      <c r="U156" s="17">
        <f>G156+H156+I156+J156+K156+L156+M156+N156+O156+T156</f>
      </c>
      <c r="V156" s="13"/>
      <c r="W156" s="131"/>
      <c r="X156" s="13"/>
      <c r="Y156" s="13"/>
      <c r="Z156" s="13"/>
    </row>
    <row r="157" ht="15.0" customHeight="true" hidden="false">
      <c r="A157" s="131" t="s">
        <v>22</v>
      </c>
      <c r="B157" s="131"/>
      <c r="C157" s="136"/>
      <c r="D157" s="11"/>
      <c r="E157" s="11"/>
      <c r="F157" s="20" t="s">
        <v>1327</v>
      </c>
      <c r="G157" s="16" t="n">
        <v>132.79</v>
      </c>
      <c r="H157" s="16" t="n">
        <v>136.79</v>
      </c>
      <c r="I157" s="16" t="n">
        <v>140.79</v>
      </c>
      <c r="J157" s="16" t="n">
        <v>144.79</v>
      </c>
      <c r="K157" s="16" t="n">
        <v>148.79</v>
      </c>
      <c r="L157" s="16" t="n">
        <v>152.79</v>
      </c>
      <c r="M157" s="16" t="n">
        <v>156.79</v>
      </c>
      <c r="N157" s="16" t="n">
        <v>160.79</v>
      </c>
      <c r="O157" s="16" t="n">
        <v>164.79</v>
      </c>
      <c r="P157" s="16" t="n">
        <v>168.79</v>
      </c>
      <c r="Q157" s="16" t="n">
        <v>172.79</v>
      </c>
      <c r="R157" s="16" t="n">
        <v>176.79</v>
      </c>
      <c r="S157" s="16" t="n">
        <v>180.79</v>
      </c>
      <c r="T157" s="17">
        <f>P157+Q157+R157+S157</f>
      </c>
      <c r="U157" s="17">
        <f>G157+H157+I157+J157+K157+L157+M157+N157+O157+T157</f>
      </c>
      <c r="V157" s="13"/>
      <c r="W157" s="131"/>
      <c r="X157" s="13"/>
      <c r="Y157" s="13"/>
      <c r="Z157" s="13"/>
    </row>
    <row r="158" ht="15.0" customHeight="true" hidden="false">
      <c r="A158" s="131" t="s">
        <v>22</v>
      </c>
      <c r="B158" s="131"/>
      <c r="C158" s="136"/>
      <c r="D158" s="11"/>
      <c r="E158" s="11"/>
      <c r="F158" s="20" t="s">
        <v>1328</v>
      </c>
      <c r="G158" s="16" t="n">
        <v>252.79</v>
      </c>
      <c r="H158" s="16" t="n">
        <v>260.79</v>
      </c>
      <c r="I158" s="16" t="n">
        <v>268.79</v>
      </c>
      <c r="J158" s="16" t="n">
        <v>276.79</v>
      </c>
      <c r="K158" s="16" t="n">
        <v>284.79</v>
      </c>
      <c r="L158" s="16" t="n">
        <v>292.79</v>
      </c>
      <c r="M158" s="16" t="n">
        <v>300.79</v>
      </c>
      <c r="N158" s="16" t="n">
        <v>308.79</v>
      </c>
      <c r="O158" s="16" t="n">
        <v>316.79</v>
      </c>
      <c r="P158" s="16" t="n">
        <v>324.79</v>
      </c>
      <c r="Q158" s="16" t="n">
        <v>332.79</v>
      </c>
      <c r="R158" s="16" t="n">
        <v>340.79</v>
      </c>
      <c r="S158" s="16" t="n">
        <v>348.79</v>
      </c>
      <c r="T158" s="17">
        <f>P158+Q158+R158+S158</f>
      </c>
      <c r="U158" s="17">
        <f>G158+H158+I158+J158+K158+L158+M158+N158+O158+T158</f>
      </c>
      <c r="V158" s="13"/>
      <c r="W158" s="131"/>
      <c r="X158" s="13"/>
      <c r="Y158" s="13"/>
      <c r="Z158" s="13"/>
    </row>
    <row r="159" ht="15.0" customHeight="true" hidden="false">
      <c r="A159" s="131" t="s">
        <v>22</v>
      </c>
      <c r="B159" s="131"/>
      <c r="C159" s="136"/>
      <c r="D159" s="11"/>
      <c r="E159" s="11"/>
      <c r="F159" s="20" t="s">
        <v>1329</v>
      </c>
      <c r="G159" s="16" t="n">
        <v>162.79</v>
      </c>
      <c r="H159" s="16" t="n">
        <v>167.79</v>
      </c>
      <c r="I159" s="16" t="n">
        <v>172.79</v>
      </c>
      <c r="J159" s="16" t="n">
        <v>177.79</v>
      </c>
      <c r="K159" s="16" t="n">
        <v>182.79</v>
      </c>
      <c r="L159" s="16" t="n">
        <v>187.79</v>
      </c>
      <c r="M159" s="16" t="n">
        <v>192.79</v>
      </c>
      <c r="N159" s="16" t="n">
        <v>197.79</v>
      </c>
      <c r="O159" s="16" t="n">
        <v>202.79</v>
      </c>
      <c r="P159" s="16" t="n">
        <v>207.79</v>
      </c>
      <c r="Q159" s="16" t="n">
        <v>212.79</v>
      </c>
      <c r="R159" s="16" t="n">
        <v>217.79</v>
      </c>
      <c r="S159" s="16" t="n">
        <v>222.79</v>
      </c>
      <c r="T159" s="17">
        <f>P159+Q159+R159+S159</f>
      </c>
      <c r="U159" s="17">
        <f>G159+H159+I159+J159+K159+L159+M159+N159+O159+T159</f>
      </c>
      <c r="V159" s="13"/>
      <c r="W159" s="131"/>
      <c r="X159" s="13"/>
      <c r="Y159" s="13"/>
      <c r="Z159" s="13"/>
    </row>
    <row r="160" ht="15.0" customHeight="true" hidden="false">
      <c r="A160" s="131" t="s">
        <v>22</v>
      </c>
      <c r="B160" s="131"/>
      <c r="C160" s="136"/>
      <c r="D160" s="11"/>
      <c r="E160" s="11"/>
      <c r="F160" s="20" t="s">
        <v>1330</v>
      </c>
      <c r="G160" s="16" t="n">
        <v>282.79</v>
      </c>
      <c r="H160" s="16" t="n">
        <v>291.79</v>
      </c>
      <c r="I160" s="16" t="n">
        <v>300.79</v>
      </c>
      <c r="J160" s="16" t="n">
        <v>309.79</v>
      </c>
      <c r="K160" s="16" t="n">
        <v>318.79</v>
      </c>
      <c r="L160" s="16" t="n">
        <v>327.79</v>
      </c>
      <c r="M160" s="16" t="n">
        <v>336.79</v>
      </c>
      <c r="N160" s="16" t="n">
        <v>345.79</v>
      </c>
      <c r="O160" s="16" t="n">
        <v>354.79</v>
      </c>
      <c r="P160" s="16" t="n">
        <v>363.79</v>
      </c>
      <c r="Q160" s="16" t="n">
        <v>372.79</v>
      </c>
      <c r="R160" s="16" t="n">
        <v>381.79</v>
      </c>
      <c r="S160" s="16" t="n">
        <v>390.79</v>
      </c>
      <c r="T160" s="17">
        <f>P160+Q160+R160+S160</f>
      </c>
      <c r="U160" s="17">
        <f>G160+H160+I160+J160+K160+L160+M160+N160+O160+T160</f>
      </c>
      <c r="V160" s="13"/>
      <c r="W160" s="131"/>
      <c r="X160" s="13"/>
      <c r="Y160" s="13"/>
      <c r="Z160" s="13"/>
    </row>
    <row r="161" ht="15.0" customHeight="true" hidden="false">
      <c r="A161" s="131" t="s">
        <v>22</v>
      </c>
      <c r="B161" s="131"/>
      <c r="C161" s="136"/>
      <c r="D161" s="11"/>
      <c r="E161" s="11"/>
      <c r="F161" s="20" t="s">
        <v>1331</v>
      </c>
      <c r="G161" s="16" t="n">
        <v>222.79</v>
      </c>
      <c r="H161" s="16" t="n">
        <v>229.79</v>
      </c>
      <c r="I161" s="16" t="n">
        <v>236.79</v>
      </c>
      <c r="J161" s="16" t="n">
        <v>243.79</v>
      </c>
      <c r="K161" s="16" t="n">
        <v>250.79</v>
      </c>
      <c r="L161" s="16" t="n">
        <v>257.79</v>
      </c>
      <c r="M161" s="16" t="n">
        <v>264.79</v>
      </c>
      <c r="N161" s="16" t="n">
        <v>271.79</v>
      </c>
      <c r="O161" s="16" t="n">
        <v>278.79</v>
      </c>
      <c r="P161" s="16" t="n">
        <v>285.79</v>
      </c>
      <c r="Q161" s="16" t="n">
        <v>292.79</v>
      </c>
      <c r="R161" s="16" t="n">
        <v>299.79</v>
      </c>
      <c r="S161" s="16" t="n">
        <v>306.79</v>
      </c>
      <c r="T161" s="17">
        <f>P161+Q161+R161+S161</f>
      </c>
      <c r="U161" s="17">
        <f>G161+H161+I161+J161+K161+L161+M161+N161+O161+T161</f>
      </c>
      <c r="V161" s="13"/>
      <c r="W161" s="131"/>
      <c r="X161" s="13"/>
      <c r="Y161" s="13"/>
      <c r="Z161" s="13"/>
    </row>
    <row r="162" ht="15.0" customHeight="true" hidden="false">
      <c r="A162" s="131" t="s">
        <v>22</v>
      </c>
      <c r="B162" s="131"/>
      <c r="C162" s="136"/>
      <c r="D162" s="11"/>
      <c r="E162" s="11"/>
      <c r="F162" s="20" t="s">
        <v>1332</v>
      </c>
      <c r="G162" s="16" t="n">
        <v>6.96</v>
      </c>
      <c r="H162" s="16" t="n">
        <v>9.69</v>
      </c>
      <c r="I162" s="16" t="n">
        <v>12.41</v>
      </c>
      <c r="J162" s="16" t="n">
        <v>15.14</v>
      </c>
      <c r="K162" s="16" t="n">
        <v>17.87</v>
      </c>
      <c r="L162" s="16" t="n">
        <v>20.59</v>
      </c>
      <c r="M162" s="16" t="n">
        <v>23.32</v>
      </c>
      <c r="N162" s="16" t="n">
        <v>26.05</v>
      </c>
      <c r="O162" s="16" t="n">
        <v>28.77</v>
      </c>
      <c r="P162" s="16" t="n">
        <v>31.5</v>
      </c>
      <c r="Q162" s="16" t="n">
        <v>34.23</v>
      </c>
      <c r="R162" s="16" t="n">
        <v>36.95</v>
      </c>
      <c r="S162" s="16" t="n">
        <v>39.68</v>
      </c>
      <c r="T162" s="17">
        <f>P162+Q162+R162+S162</f>
      </c>
      <c r="U162" s="17">
        <f>G162+H162+I162+J162+K162+L162+M162+N162+O162+T162</f>
      </c>
      <c r="V162" s="13"/>
      <c r="W162" s="131"/>
      <c r="X162" s="13"/>
      <c r="Y162" s="13"/>
      <c r="Z162" s="13"/>
    </row>
    <row r="163" ht="15.0" customHeight="true" hidden="false">
      <c r="A163" s="131" t="s">
        <v>22</v>
      </c>
      <c r="B163" s="131"/>
      <c r="C163" s="136"/>
      <c r="D163" s="11"/>
      <c r="E163" s="11"/>
      <c r="F163" s="20" t="s">
        <v>1333</v>
      </c>
      <c r="G163" s="16" t="n">
        <v>102.79</v>
      </c>
      <c r="H163" s="16" t="n">
        <v>105.79</v>
      </c>
      <c r="I163" s="16" t="n">
        <v>108.79</v>
      </c>
      <c r="J163" s="16" t="n">
        <v>111.79</v>
      </c>
      <c r="K163" s="16" t="n">
        <v>114.79</v>
      </c>
      <c r="L163" s="16" t="n">
        <v>117.79</v>
      </c>
      <c r="M163" s="16" t="n">
        <v>120.79</v>
      </c>
      <c r="N163" s="16" t="n">
        <v>123.79</v>
      </c>
      <c r="O163" s="16" t="n">
        <v>126.79</v>
      </c>
      <c r="P163" s="16" t="n">
        <v>129.79</v>
      </c>
      <c r="Q163" s="16" t="n">
        <v>132.79</v>
      </c>
      <c r="R163" s="16" t="n">
        <v>135.79</v>
      </c>
      <c r="S163" s="16" t="n">
        <v>138.79</v>
      </c>
      <c r="T163" s="17">
        <f>P163+Q163+R163+S163</f>
      </c>
      <c r="U163" s="17">
        <f>G163+H163+I163+J163+K163+L163+M163+N163+O163+T163</f>
      </c>
      <c r="V163" s="13"/>
      <c r="W163" s="131"/>
      <c r="X163" s="13"/>
      <c r="Y163" s="13"/>
      <c r="Z163" s="13"/>
    </row>
    <row r="164" spans="1:26">
      <c r="A164" s="131"/>
      <c r="B164" s="131"/>
      <c r="C164" s="131" t="s">
        <v>971</v>
      </c>
      <c r="D164" s="157" t="s">
        <v>559</v>
      </c>
      <c r="E164" s="158"/>
      <c r="F164" s="158"/>
      <c r="G164" s="158"/>
      <c r="H164" s="158"/>
      <c r="I164" s="158"/>
      <c r="J164" s="158"/>
      <c r="K164" s="158"/>
      <c r="L164" s="158"/>
      <c r="M164" s="158"/>
      <c r="N164" s="158"/>
      <c r="O164" s="158"/>
      <c r="P164" s="158"/>
      <c r="Q164" s="158"/>
      <c r="R164" s="158"/>
      <c r="S164" s="158"/>
      <c r="T164" s="158"/>
      <c r="U164" s="159"/>
      <c r="V164" s="13"/>
      <c r="W164" s="131"/>
      <c r="X164" s="13"/>
      <c r="Y164" s="13"/>
      <c r="Z164" s="13"/>
    </row>
    <row r="165" spans="1:26" hidden="1">
      <c r="A165" s="131"/>
      <c r="B165" s="131"/>
      <c r="C165" s="131" t="s">
        <v>974</v>
      </c>
      <c r="D165" s="131"/>
      <c r="E165" s="131"/>
      <c r="F165" s="131"/>
      <c r="G165" s="131"/>
      <c r="H165" s="131"/>
      <c r="I165" s="131"/>
      <c r="J165" s="131"/>
      <c r="K165" s="131"/>
      <c r="L165" s="131"/>
      <c r="M165" s="131"/>
      <c r="N165" s="131"/>
      <c r="O165" s="131"/>
      <c r="P165" s="131"/>
      <c r="Q165" s="131"/>
      <c r="R165" s="131"/>
      <c r="S165" s="131"/>
      <c r="T165" s="131"/>
      <c r="U165" s="131"/>
      <c r="V165" s="131"/>
      <c r="W165" s="131" t="s">
        <v>975</v>
      </c>
      <c r="X165" s="13"/>
      <c r="Y165" s="13"/>
      <c r="Z165" s="13"/>
    </row>
    <row r="166" spans="1:26" hidden="1">
      <c r="A166" s="1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6" hidden="1">
      <c r="A167" s="1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6" hidden="1"/>
    <row r="169" spans="1:26" s="37" customFormat="1" hidden="1">
      <c r="A169" s="132"/>
      <c r="B169" s="132"/>
      <c r="C169" s="132" t="s">
        <v>1093</v>
      </c>
      <c r="D169" s="132"/>
      <c r="E169" s="132"/>
      <c r="F169" s="132"/>
      <c r="G169" s="132"/>
      <c r="H169" s="132"/>
      <c r="I169" s="132"/>
      <c r="J169" s="132"/>
      <c r="K169" s="132"/>
      <c r="L169" s="132"/>
      <c r="M169" s="132"/>
      <c r="N169" s="132"/>
      <c r="O169" s="132"/>
      <c r="P169" s="132"/>
      <c r="Q169" s="132"/>
      <c r="R169" s="132"/>
      <c r="S169" s="132"/>
      <c r="T169" s="132"/>
      <c r="U169" s="132"/>
      <c r="V169" s="132"/>
      <c r="W169" s="132"/>
    </row>
    <row r="170" spans="1:26" s="37" customFormat="1" hidden="1">
      <c r="A170" s="132"/>
      <c r="B170" s="132"/>
      <c r="C170" s="132"/>
      <c r="D170" s="132"/>
      <c r="E170" s="132"/>
      <c r="F170" s="132"/>
      <c r="G170" s="132"/>
      <c r="H170" s="132"/>
      <c r="I170" s="132"/>
      <c r="J170" s="132"/>
      <c r="K170" s="132"/>
      <c r="L170" s="132"/>
      <c r="M170" s="132"/>
      <c r="N170" s="132"/>
      <c r="O170" s="132"/>
      <c r="P170" s="132"/>
      <c r="Q170" s="132"/>
      <c r="R170" s="132"/>
      <c r="S170" s="132"/>
      <c r="T170" s="132"/>
      <c r="U170" s="132"/>
      <c r="V170" s="132"/>
      <c r="W170" s="132"/>
    </row>
    <row r="171" spans="1:26" s="37" customFormat="1" hidden="1">
      <c r="A171" s="132"/>
      <c r="B171" s="132"/>
      <c r="C171" s="132"/>
      <c r="D171" s="132"/>
      <c r="E171" s="132"/>
      <c r="F171" s="132"/>
      <c r="G171" s="131" t="s">
        <v>1024</v>
      </c>
      <c r="H171" s="131" t="s">
        <v>1025</v>
      </c>
      <c r="I171" s="131" t="s">
        <v>1026</v>
      </c>
      <c r="J171" s="131" t="s">
        <v>1027</v>
      </c>
      <c r="K171" s="131" t="s">
        <v>1028</v>
      </c>
      <c r="L171" s="131" t="s">
        <v>1031</v>
      </c>
      <c r="M171" s="131" t="s">
        <v>1032</v>
      </c>
      <c r="N171" s="131" t="s">
        <v>242</v>
      </c>
      <c r="O171" s="131" t="s">
        <v>377</v>
      </c>
      <c r="P171" s="131" t="s">
        <v>348</v>
      </c>
      <c r="Q171" s="131" t="s">
        <v>349</v>
      </c>
      <c r="R171" s="131" t="s">
        <v>354</v>
      </c>
      <c r="S171" s="131" t="s">
        <v>355</v>
      </c>
      <c r="T171" s="131" t="s">
        <v>378</v>
      </c>
      <c r="U171" s="131" t="s">
        <v>379</v>
      </c>
      <c r="V171" s="132"/>
      <c r="W171" s="132"/>
    </row>
    <row r="172" spans="1:26" s="37" customFormat="1" hidden="1">
      <c r="A172" s="132"/>
      <c r="B172" s="132"/>
      <c r="C172" s="132" t="s">
        <v>972</v>
      </c>
      <c r="D172" s="132" t="s">
        <v>976</v>
      </c>
      <c r="E172" s="132" t="s">
        <v>976</v>
      </c>
      <c r="F172" s="132" t="s">
        <v>976</v>
      </c>
      <c r="G172" s="132"/>
      <c r="H172" s="132"/>
      <c r="I172" s="132"/>
      <c r="J172" s="132"/>
      <c r="K172" s="132"/>
      <c r="L172" s="132"/>
      <c r="M172" s="132"/>
      <c r="N172" s="132"/>
      <c r="O172" s="132"/>
      <c r="P172" s="132"/>
      <c r="Q172" s="132"/>
      <c r="R172" s="132"/>
      <c r="S172" s="132"/>
      <c r="T172" s="132"/>
      <c r="U172" s="132"/>
      <c r="V172" s="132" t="s">
        <v>971</v>
      </c>
      <c r="W172" s="132" t="s">
        <v>973</v>
      </c>
    </row>
    <row r="173" spans="1:26" s="37" customFormat="1" hidden="1">
      <c r="A173" s="132"/>
      <c r="B173" s="132"/>
      <c r="C173" s="132" t="s">
        <v>971</v>
      </c>
      <c r="W173" s="132"/>
    </row>
    <row r="174" spans="1:26" s="37" customFormat="1">
      <c r="A174" s="131" t="s">
        <v>23</v>
      </c>
      <c r="B174" s="132"/>
      <c r="C174" s="132"/>
      <c r="D174" s="11">
        <v>16</v>
      </c>
      <c r="E174" s="14" t="s">
        <v>1139</v>
      </c>
      <c r="F174" s="14" t="s">
        <v>1142</v>
      </c>
      <c r="G174" s="17">
        <f>G122+G123+G124+G127+G128+G132+G133+G134+G138+G139+G140+G141+G142+G143+G144</f>
        <v>0</v>
      </c>
      <c r="H174" s="17">
        <f t="shared" ref="H174:U174" si="18">H122+H123+H124+H127+H128+H132+H133+H134+H138+H139+H140+H141+H142+H143+H144</f>
        <v>0</v>
      </c>
      <c r="I174" s="17">
        <f t="shared" si="18"/>
        <v>0</v>
      </c>
      <c r="J174" s="17">
        <f t="shared" si="18"/>
        <v>0</v>
      </c>
      <c r="K174" s="17">
        <f t="shared" si="18"/>
        <v>0</v>
      </c>
      <c r="L174" s="17">
        <f t="shared" si="18"/>
        <v>0</v>
      </c>
      <c r="M174" s="17">
        <f t="shared" si="18"/>
        <v>0</v>
      </c>
      <c r="N174" s="17">
        <f t="shared" si="18"/>
        <v>0</v>
      </c>
      <c r="O174" s="17">
        <f t="shared" si="18"/>
        <v>0</v>
      </c>
      <c r="P174" s="17">
        <f t="shared" si="18"/>
        <v>0</v>
      </c>
      <c r="Q174" s="17">
        <f t="shared" si="18"/>
        <v>0</v>
      </c>
      <c r="R174" s="17">
        <f t="shared" si="18"/>
        <v>0</v>
      </c>
      <c r="S174" s="17">
        <f t="shared" si="18"/>
        <v>0</v>
      </c>
      <c r="T174" s="17">
        <f t="shared" si="18"/>
        <v>0</v>
      </c>
      <c r="U174" s="17">
        <f t="shared" si="18"/>
        <v>0</v>
      </c>
      <c r="W174" s="132"/>
    </row>
    <row r="175" spans="1:23" s="37" customFormat="1">
      <c r="A175" s="131" t="s">
        <v>24</v>
      </c>
      <c r="B175" s="132"/>
      <c r="C175" s="132"/>
      <c r="D175" s="11">
        <v>17</v>
      </c>
      <c r="E175" s="14" t="s">
        <v>1140</v>
      </c>
      <c r="F175" s="14" t="s">
        <v>1143</v>
      </c>
      <c r="G175" s="17">
        <f>G174-G107</f>
        <v>0</v>
      </c>
      <c r="H175" s="17">
        <f t="shared" ref="H175:U175" si="19">H174-H107</f>
        <v>0</v>
      </c>
      <c r="I175" s="17">
        <f t="shared" si="19"/>
        <v>0</v>
      </c>
      <c r="J175" s="17">
        <f t="shared" si="19"/>
        <v>0</v>
      </c>
      <c r="K175" s="17">
        <f t="shared" si="19"/>
        <v>0</v>
      </c>
      <c r="L175" s="17">
        <f t="shared" si="19"/>
        <v>0</v>
      </c>
      <c r="M175" s="17">
        <f t="shared" si="19"/>
        <v>0</v>
      </c>
      <c r="N175" s="17">
        <f t="shared" si="19"/>
        <v>0</v>
      </c>
      <c r="O175" s="17">
        <f t="shared" si="19"/>
        <v>0</v>
      </c>
      <c r="P175" s="17">
        <f t="shared" si="19"/>
        <v>0</v>
      </c>
      <c r="Q175" s="17">
        <f t="shared" si="19"/>
        <v>0</v>
      </c>
      <c r="R175" s="17">
        <f t="shared" si="19"/>
        <v>0</v>
      </c>
      <c r="S175" s="17">
        <f t="shared" si="19"/>
        <v>0</v>
      </c>
      <c r="T175" s="17">
        <f t="shared" si="19"/>
        <v>0</v>
      </c>
      <c r="U175" s="17">
        <f t="shared" si="19"/>
        <v>0</v>
      </c>
      <c r="W175" s="132"/>
    </row>
    <row r="176" spans="1:23" s="37" customFormat="1" ht="30" customHeight="1">
      <c r="A176" s="131" t="s">
        <v>25</v>
      </c>
      <c r="B176" s="132"/>
      <c r="C176" s="132"/>
      <c r="D176" s="11">
        <v>18</v>
      </c>
      <c r="E176" s="14" t="s">
        <v>1141</v>
      </c>
      <c r="F176" s="14" t="s">
        <v>1165</v>
      </c>
      <c r="G176" s="61">
        <f t="shared" ref="G176:U176" si="20">ROUND((IF(G107&gt;0,G175/G107,0)),4)</f>
        <v>0</v>
      </c>
      <c r="H176" s="61">
        <f t="shared" si="20"/>
        <v>0</v>
      </c>
      <c r="I176" s="61">
        <f t="shared" si="20"/>
        <v>0</v>
      </c>
      <c r="J176" s="61">
        <f t="shared" si="20"/>
        <v>0</v>
      </c>
      <c r="K176" s="61">
        <f t="shared" si="20"/>
        <v>0</v>
      </c>
      <c r="L176" s="61">
        <f t="shared" si="20"/>
        <v>0</v>
      </c>
      <c r="M176" s="61">
        <f t="shared" si="20"/>
        <v>0</v>
      </c>
      <c r="N176" s="61">
        <f t="shared" si="20"/>
        <v>0</v>
      </c>
      <c r="O176" s="61">
        <f t="shared" si="20"/>
        <v>0</v>
      </c>
      <c r="P176" s="61">
        <f t="shared" si="20"/>
        <v>0</v>
      </c>
      <c r="Q176" s="61">
        <f t="shared" si="20"/>
        <v>0</v>
      </c>
      <c r="R176" s="61">
        <f t="shared" si="20"/>
        <v>0</v>
      </c>
      <c r="S176" s="61">
        <f t="shared" si="20"/>
        <v>0</v>
      </c>
      <c r="T176" s="61">
        <f t="shared" si="20"/>
        <v>0</v>
      </c>
      <c r="U176" s="61">
        <f t="shared" si="20"/>
        <v>0</v>
      </c>
      <c r="W176" s="132"/>
    </row>
    <row r="177" spans="1:23" s="37" customFormat="1">
      <c r="A177" s="131" t="s">
        <v>26</v>
      </c>
      <c r="B177" s="132"/>
      <c r="C177" s="132"/>
      <c r="D177" s="11">
        <v>19</v>
      </c>
      <c r="E177" s="14" t="s">
        <v>1144</v>
      </c>
      <c r="F177" s="14" t="s">
        <v>1166</v>
      </c>
      <c r="G177" s="17">
        <f>G175</f>
        <v>0</v>
      </c>
      <c r="H177" s="17">
        <f>G177+H175</f>
        <v>0</v>
      </c>
      <c r="I177" s="17">
        <f t="shared" ref="I177:S177" si="21">H177+I175</f>
        <v>0</v>
      </c>
      <c r="J177" s="17">
        <f t="shared" si="21"/>
        <v>0</v>
      </c>
      <c r="K177" s="17">
        <f t="shared" si="21"/>
        <v>0</v>
      </c>
      <c r="L177" s="17">
        <f t="shared" si="21"/>
        <v>0</v>
      </c>
      <c r="M177" s="17">
        <f t="shared" si="21"/>
        <v>0</v>
      </c>
      <c r="N177" s="17">
        <f t="shared" si="21"/>
        <v>0</v>
      </c>
      <c r="O177" s="17">
        <f t="shared" si="21"/>
        <v>0</v>
      </c>
      <c r="P177" s="17">
        <f t="shared" si="21"/>
        <v>0</v>
      </c>
      <c r="Q177" s="17">
        <f t="shared" si="21"/>
        <v>0</v>
      </c>
      <c r="R177" s="17">
        <f t="shared" si="21"/>
        <v>0</v>
      </c>
      <c r="S177" s="17">
        <f t="shared" si="21"/>
        <v>0</v>
      </c>
      <c r="T177" s="17">
        <f>T175+O177</f>
        <v>0</v>
      </c>
      <c r="U177" s="17">
        <f>S177</f>
        <v>0</v>
      </c>
      <c r="W177" s="132"/>
    </row>
    <row r="178" spans="1:23" s="37" customFormat="1" ht="45.75" customHeight="1">
      <c r="A178" s="131" t="s">
        <v>27</v>
      </c>
      <c r="B178" s="132"/>
      <c r="C178" s="132"/>
      <c r="D178" s="11">
        <v>20</v>
      </c>
      <c r="E178" s="14" t="s">
        <v>1145</v>
      </c>
      <c r="F178" s="14" t="s">
        <v>1167</v>
      </c>
      <c r="G178" s="61">
        <f t="shared" ref="G178:U178" si="22">ROUND((IF(G108&gt;0,G177/G108,0)),4)</f>
        <v>0</v>
      </c>
      <c r="H178" s="61">
        <f t="shared" si="22"/>
        <v>0</v>
      </c>
      <c r="I178" s="61">
        <f t="shared" si="22"/>
        <v>0</v>
      </c>
      <c r="J178" s="61">
        <f t="shared" si="22"/>
        <v>0</v>
      </c>
      <c r="K178" s="61">
        <f t="shared" si="22"/>
        <v>0</v>
      </c>
      <c r="L178" s="61">
        <f t="shared" si="22"/>
        <v>0</v>
      </c>
      <c r="M178" s="61">
        <f t="shared" si="22"/>
        <v>0</v>
      </c>
      <c r="N178" s="61">
        <f t="shared" si="22"/>
        <v>0</v>
      </c>
      <c r="O178" s="61">
        <f t="shared" si="22"/>
        <v>0</v>
      </c>
      <c r="P178" s="61">
        <f t="shared" si="22"/>
        <v>0</v>
      </c>
      <c r="Q178" s="61">
        <f t="shared" si="22"/>
        <v>0</v>
      </c>
      <c r="R178" s="61">
        <f t="shared" si="22"/>
        <v>0</v>
      </c>
      <c r="S178" s="61">
        <f t="shared" si="22"/>
        <v>0</v>
      </c>
      <c r="T178" s="61">
        <f t="shared" si="22"/>
        <v>0</v>
      </c>
      <c r="U178" s="61">
        <f t="shared" si="22"/>
        <v>0</v>
      </c>
      <c r="W178" s="132"/>
    </row>
    <row r="179" spans="1:23" s="37" customFormat="1">
      <c r="A179" s="132"/>
      <c r="B179" s="132"/>
      <c r="C179" s="132"/>
      <c r="D179" s="157" t="s">
        <v>261</v>
      </c>
      <c r="E179" s="158"/>
      <c r="F179" s="158"/>
      <c r="G179" s="158"/>
      <c r="H179" s="158"/>
      <c r="I179" s="158"/>
      <c r="J179" s="158"/>
      <c r="K179" s="158"/>
      <c r="L179" s="158"/>
      <c r="M179" s="158"/>
      <c r="N179" s="158"/>
      <c r="O179" s="158"/>
      <c r="P179" s="158"/>
      <c r="Q179" s="158"/>
      <c r="R179" s="158"/>
      <c r="S179" s="158"/>
      <c r="T179" s="158"/>
      <c r="U179" s="159"/>
      <c r="W179" s="132"/>
    </row>
    <row r="180" spans="1:23" s="37" customFormat="1">
      <c r="A180" s="132"/>
      <c r="B180" s="132"/>
      <c r="C180" s="132" t="s">
        <v>971</v>
      </c>
      <c r="W180" s="132"/>
    </row>
    <row r="181" spans="1:23">
      <c r="A181" s="131"/>
      <c r="B181" s="131"/>
      <c r="C181" s="131" t="s">
        <v>974</v>
      </c>
      <c r="D181" s="131"/>
      <c r="E181" s="131"/>
      <c r="F181" s="131"/>
      <c r="G181" s="131"/>
      <c r="H181" s="131"/>
      <c r="I181" s="131"/>
      <c r="J181" s="131"/>
      <c r="K181" s="131"/>
      <c r="L181" s="131"/>
      <c r="M181" s="131"/>
      <c r="N181" s="131"/>
      <c r="O181" s="131"/>
      <c r="P181" s="131"/>
      <c r="Q181" s="131"/>
      <c r="R181" s="131"/>
      <c r="S181" s="131"/>
      <c r="T181" s="131"/>
      <c r="U181" s="131"/>
      <c r="V181" s="131"/>
      <c r="W181" s="131" t="s">
        <v>975</v>
      </c>
    </row>
  </sheetData>
  <sheetProtection password="A44A" sheet="1" objects="1" scenarios="1"/>
  <mergeCells count="49">
    <mergeCell ref="D1:U1"/>
    <mergeCell ref="D10:F10"/>
    <mergeCell ref="D11:F11"/>
    <mergeCell ref="D8:I8"/>
    <mergeCell ref="D12:I12"/>
    <mergeCell ref="G11:I11"/>
    <mergeCell ref="G10:I10"/>
    <mergeCell ref="D22:U22"/>
    <mergeCell ref="D24:F24"/>
    <mergeCell ref="D23:U23"/>
    <mergeCell ref="E26:F26"/>
    <mergeCell ref="E27:F27"/>
    <mergeCell ref="E28:F28"/>
    <mergeCell ref="E33:F33"/>
    <mergeCell ref="D28:D32"/>
    <mergeCell ref="D34:D37"/>
    <mergeCell ref="E75:F75"/>
    <mergeCell ref="E76:F76"/>
    <mergeCell ref="E65:F65"/>
    <mergeCell ref="E70:F70"/>
    <mergeCell ref="E77:F77"/>
    <mergeCell ref="E78:F78"/>
    <mergeCell ref="E79:F79"/>
    <mergeCell ref="E73:F73"/>
    <mergeCell ref="D65:D69"/>
    <mergeCell ref="D70:D72"/>
    <mergeCell ref="E74:F74"/>
    <mergeCell ref="D57:U57"/>
    <mergeCell ref="E127:F127"/>
    <mergeCell ref="E122:F122"/>
    <mergeCell ref="D99:U99"/>
    <mergeCell ref="E124:F124"/>
    <mergeCell ref="E123:F123"/>
    <mergeCell ref="E140:F140"/>
    <mergeCell ref="E141:F141"/>
    <mergeCell ref="E144:F144"/>
    <mergeCell ref="E142:F142"/>
    <mergeCell ref="E143:F143"/>
    <mergeCell ref="E134:F134"/>
    <mergeCell ref="E132:F132"/>
    <mergeCell ref="E133:F133"/>
    <mergeCell ref="E138:F138"/>
    <mergeCell ref="E128:F128"/>
    <mergeCell ref="E139:F139"/>
    <mergeCell ref="D120:F120"/>
    <mergeCell ref="D119:U119"/>
    <mergeCell ref="D118:U118"/>
    <mergeCell ref="D179:U179"/>
    <mergeCell ref="D164:U164"/>
  </mergeCells>
  <phoneticPr fontId="2" type="noConversion"/>
  <dataValidations count="900">
    <dataValidation type="decimal" allowBlank="1" showInputMessage="1" showErrorMessage="1" errorTitle="Input Error" error="Please enter a numeric value between 0 and 99999999999999999" sqref="G26">
      <formula1>0</formula1>
      <formula2>99999999999999900</formula2>
    </dataValidation>
    <dataValidation type="decimal" allowBlank="1" showInputMessage="1" showErrorMessage="1" errorTitle="Input Error" error="Please enter a numeric value between 0 and 99999999999999999" sqref="H26">
      <formula1>0</formula1>
      <formula2>99999999999999900</formula2>
    </dataValidation>
    <dataValidation type="decimal" allowBlank="1" showInputMessage="1" showErrorMessage="1" errorTitle="Input Error" error="Please enter a numeric value between 0 and 99999999999999999" sqref="I26">
      <formula1>0</formula1>
      <formula2>99999999999999900</formula2>
    </dataValidation>
    <dataValidation type="decimal" allowBlank="1" showInputMessage="1" showErrorMessage="1" errorTitle="Input Error" error="Please enter a numeric value between 0 and 99999999999999999" sqref="J26">
      <formula1>0</formula1>
      <formula2>99999999999999900</formula2>
    </dataValidation>
    <dataValidation type="decimal" allowBlank="1" showInputMessage="1" showErrorMessage="1" errorTitle="Input Error" error="Please enter a numeric value between 0 and 99999999999999999" sqref="K26">
      <formula1>0</formula1>
      <formula2>99999999999999900</formula2>
    </dataValidation>
    <dataValidation type="decimal" allowBlank="1" showInputMessage="1" showErrorMessage="1" errorTitle="Input Error" error="Please enter a numeric value between 0 and 99999999999999999" sqref="L26">
      <formula1>0</formula1>
      <formula2>99999999999999900</formula2>
    </dataValidation>
    <dataValidation type="decimal" allowBlank="1" showInputMessage="1" showErrorMessage="1" errorTitle="Input Error" error="Please enter a numeric value between 0 and 99999999999999999" sqref="M26">
      <formula1>0</formula1>
      <formula2>99999999999999900</formula2>
    </dataValidation>
    <dataValidation type="decimal" allowBlank="1" showInputMessage="1" showErrorMessage="1" errorTitle="Input Error" error="Please enter a numeric value between 0 and 99999999999999999" sqref="N26">
      <formula1>0</formula1>
      <formula2>99999999999999900</formula2>
    </dataValidation>
    <dataValidation type="decimal" allowBlank="1" showInputMessage="1" showErrorMessage="1" errorTitle="Input Error" error="Please enter a numeric value between 0 and 99999999999999999" sqref="O26">
      <formula1>0</formula1>
      <formula2>99999999999999900</formula2>
    </dataValidation>
    <dataValidation type="decimal" allowBlank="1" showInputMessage="1" showErrorMessage="1" errorTitle="Input Error" error="Please enter a numeric value between 0 and 99999999999999999" sqref="P26">
      <formula1>0</formula1>
      <formula2>99999999999999900</formula2>
    </dataValidation>
    <dataValidation type="decimal" allowBlank="1" showInputMessage="1" showErrorMessage="1" errorTitle="Input Error" error="Please enter a numeric value between 0 and 99999999999999999" sqref="Q26">
      <formula1>0</formula1>
      <formula2>99999999999999900</formula2>
    </dataValidation>
    <dataValidation type="decimal" allowBlank="1" showInputMessage="1" showErrorMessage="1" errorTitle="Input Error" error="Please enter a numeric value between 0 and 99999999999999999" sqref="R26">
      <formula1>0</formula1>
      <formula2>99999999999999900</formula2>
    </dataValidation>
    <dataValidation type="decimal" allowBlank="1" showInputMessage="1" showErrorMessage="1" errorTitle="Input Error" error="Please enter a numeric value between 0 and 99999999999999999" sqref="S26">
      <formula1>0</formula1>
      <formula2>99999999999999900</formula2>
    </dataValidation>
    <dataValidation type="decimal" allowBlank="1" showInputMessage="1" showErrorMessage="1" errorTitle="Input Error" error="Please enter a numeric value between 0 and 99999999999999999" sqref="T26">
      <formula1>0</formula1>
      <formula2>99999999999999900</formula2>
    </dataValidation>
    <dataValidation type="decimal" allowBlank="1" showInputMessage="1" showErrorMessage="1" errorTitle="Input Error" error="Please enter a numeric value between 0 and 99999999999999999" sqref="U26">
      <formula1>0</formula1>
      <formula2>99999999999999900</formula2>
    </dataValidation>
    <dataValidation type="decimal" allowBlank="1" showInputMessage="1" showErrorMessage="1" errorTitle="Input Error" error="Please enter a numeric value between 0 and 99999999999999999" sqref="G27">
      <formula1>0</formula1>
      <formula2>99999999999999900</formula2>
    </dataValidation>
    <dataValidation type="decimal" allowBlank="1" showInputMessage="1" showErrorMessage="1" errorTitle="Input Error" error="Please enter a numeric value between 0 and 99999999999999999" sqref="H27">
      <formula1>0</formula1>
      <formula2>99999999999999900</formula2>
    </dataValidation>
    <dataValidation type="decimal" allowBlank="1" showInputMessage="1" showErrorMessage="1" errorTitle="Input Error" error="Please enter a numeric value between 0 and 99999999999999999" sqref="I27">
      <formula1>0</formula1>
      <formula2>99999999999999900</formula2>
    </dataValidation>
    <dataValidation type="decimal" allowBlank="1" showInputMessage="1" showErrorMessage="1" errorTitle="Input Error" error="Please enter a numeric value between 0 and 99999999999999999" sqref="J27">
      <formula1>0</formula1>
      <formula2>99999999999999900</formula2>
    </dataValidation>
    <dataValidation type="decimal" allowBlank="1" showInputMessage="1" showErrorMessage="1" errorTitle="Input Error" error="Please enter a numeric value between 0 and 99999999999999999" sqref="K27">
      <formula1>0</formula1>
      <formula2>99999999999999900</formula2>
    </dataValidation>
    <dataValidation type="decimal" allowBlank="1" showInputMessage="1" showErrorMessage="1" errorTitle="Input Error" error="Please enter a numeric value between 0 and 99999999999999999" sqref="L27">
      <formula1>0</formula1>
      <formula2>99999999999999900</formula2>
    </dataValidation>
    <dataValidation type="decimal" allowBlank="1" showInputMessage="1" showErrorMessage="1" errorTitle="Input Error" error="Please enter a numeric value between 0 and 99999999999999999" sqref="M27">
      <formula1>0</formula1>
      <formula2>99999999999999900</formula2>
    </dataValidation>
    <dataValidation type="decimal" allowBlank="1" showInputMessage="1" showErrorMessage="1" errorTitle="Input Error" error="Please enter a numeric value between 0 and 99999999999999999" sqref="N27">
      <formula1>0</formula1>
      <formula2>99999999999999900</formula2>
    </dataValidation>
    <dataValidation type="decimal" allowBlank="1" showInputMessage="1" showErrorMessage="1" errorTitle="Input Error" error="Please enter a numeric value between 0 and 99999999999999999" sqref="O27">
      <formula1>0</formula1>
      <formula2>99999999999999900</formula2>
    </dataValidation>
    <dataValidation type="decimal" allowBlank="1" showInputMessage="1" showErrorMessage="1" errorTitle="Input Error" error="Please enter a numeric value between 0 and 99999999999999999" sqref="P27">
      <formula1>0</formula1>
      <formula2>99999999999999900</formula2>
    </dataValidation>
    <dataValidation type="decimal" allowBlank="1" showInputMessage="1" showErrorMessage="1" errorTitle="Input Error" error="Please enter a numeric value between 0 and 99999999999999999" sqref="Q27">
      <formula1>0</formula1>
      <formula2>99999999999999900</formula2>
    </dataValidation>
    <dataValidation type="decimal" allowBlank="1" showInputMessage="1" showErrorMessage="1" errorTitle="Input Error" error="Please enter a numeric value between 0 and 99999999999999999" sqref="R27">
      <formula1>0</formula1>
      <formula2>99999999999999900</formula2>
    </dataValidation>
    <dataValidation type="decimal" allowBlank="1" showInputMessage="1" showErrorMessage="1" errorTitle="Input Error" error="Please enter a numeric value between 0 and 99999999999999999" sqref="S27">
      <formula1>0</formula1>
      <formula2>99999999999999900</formula2>
    </dataValidation>
    <dataValidation type="decimal" allowBlank="1" showInputMessage="1" showErrorMessage="1" errorTitle="Input Error" error="Please enter a numeric value between 0 and 99999999999999999" sqref="T27">
      <formula1>0</formula1>
      <formula2>99999999999999900</formula2>
    </dataValidation>
    <dataValidation type="decimal" allowBlank="1" showInputMessage="1" showErrorMessage="1" errorTitle="Input Error" error="Please enter a numeric value between 0 and 99999999999999999" sqref="U27">
      <formula1>0</formula1>
      <formula2>99999999999999900</formula2>
    </dataValidation>
    <dataValidation type="decimal" allowBlank="1" showInputMessage="1" showErrorMessage="1" errorTitle="Input Error" error="Please enter a numeric value between 0 and 99999999999999999" sqref="G28">
      <formula1>0</formula1>
      <formula2>99999999999999900</formula2>
    </dataValidation>
    <dataValidation type="decimal" allowBlank="1" showInputMessage="1" showErrorMessage="1" errorTitle="Input Error" error="Please enter a numeric value between 0 and 99999999999999999" sqref="H28">
      <formula1>0</formula1>
      <formula2>99999999999999900</formula2>
    </dataValidation>
    <dataValidation type="decimal" allowBlank="1" showInputMessage="1" showErrorMessage="1" errorTitle="Input Error" error="Please enter a numeric value between 0 and 99999999999999999" sqref="I28">
      <formula1>0</formula1>
      <formula2>99999999999999900</formula2>
    </dataValidation>
    <dataValidation type="decimal" allowBlank="1" showInputMessage="1" showErrorMessage="1" errorTitle="Input Error" error="Please enter a numeric value between 0 and 99999999999999999" sqref="J28">
      <formula1>0</formula1>
      <formula2>99999999999999900</formula2>
    </dataValidation>
    <dataValidation type="decimal" allowBlank="1" showInputMessage="1" showErrorMessage="1" errorTitle="Input Error" error="Please enter a numeric value between 0 and 99999999999999999" sqref="K28">
      <formula1>0</formula1>
      <formula2>99999999999999900</formula2>
    </dataValidation>
    <dataValidation type="decimal" allowBlank="1" showInputMessage="1" showErrorMessage="1" errorTitle="Input Error" error="Please enter a numeric value between 0 and 99999999999999999" sqref="L28">
      <formula1>0</formula1>
      <formula2>99999999999999900</formula2>
    </dataValidation>
    <dataValidation type="decimal" allowBlank="1" showInputMessage="1" showErrorMessage="1" errorTitle="Input Error" error="Please enter a numeric value between 0 and 99999999999999999" sqref="M28">
      <formula1>0</formula1>
      <formula2>99999999999999900</formula2>
    </dataValidation>
    <dataValidation type="decimal" allowBlank="1" showInputMessage="1" showErrorMessage="1" errorTitle="Input Error" error="Please enter a numeric value between 0 and 99999999999999999" sqref="N28">
      <formula1>0</formula1>
      <formula2>99999999999999900</formula2>
    </dataValidation>
    <dataValidation type="decimal" allowBlank="1" showInputMessage="1" showErrorMessage="1" errorTitle="Input Error" error="Please enter a numeric value between 0 and 99999999999999999" sqref="O28">
      <formula1>0</formula1>
      <formula2>99999999999999900</formula2>
    </dataValidation>
    <dataValidation type="decimal" allowBlank="1" showInputMessage="1" showErrorMessage="1" errorTitle="Input Error" error="Please enter a numeric value between 0 and 99999999999999999" sqref="P28">
      <formula1>0</formula1>
      <formula2>99999999999999900</formula2>
    </dataValidation>
    <dataValidation type="decimal" allowBlank="1" showInputMessage="1" showErrorMessage="1" errorTitle="Input Error" error="Please enter a numeric value between 0 and 99999999999999999" sqref="Q28">
      <formula1>0</formula1>
      <formula2>99999999999999900</formula2>
    </dataValidation>
    <dataValidation type="decimal" allowBlank="1" showInputMessage="1" showErrorMessage="1" errorTitle="Input Error" error="Please enter a numeric value between 0 and 99999999999999999" sqref="R28">
      <formula1>0</formula1>
      <formula2>99999999999999900</formula2>
    </dataValidation>
    <dataValidation type="decimal" allowBlank="1" showInputMessage="1" showErrorMessage="1" errorTitle="Input Error" error="Please enter a numeric value between 0 and 99999999999999999" sqref="S28">
      <formula1>0</formula1>
      <formula2>99999999999999900</formula2>
    </dataValidation>
    <dataValidation type="decimal" allowBlank="1" showInputMessage="1" showErrorMessage="1" errorTitle="Input Error" error="Please enter a numeric value between 0 and 99999999999999999" sqref="T28">
      <formula1>0</formula1>
      <formula2>99999999999999900</formula2>
    </dataValidation>
    <dataValidation type="decimal" allowBlank="1" showInputMessage="1" showErrorMessage="1" errorTitle="Input Error" error="Please enter a numeric value between 0 and 99999999999999999" sqref="U28">
      <formula1>0</formula1>
      <formula2>99999999999999900</formula2>
    </dataValidation>
    <dataValidation type="decimal" allowBlank="1" showInputMessage="1" showErrorMessage="1" errorTitle="Input Error" error="Please enter a numeric value between 0 and 99999999999999999" sqref="G29">
      <formula1>0</formula1>
      <formula2>99999999999999900</formula2>
    </dataValidation>
    <dataValidation type="decimal" allowBlank="1" showInputMessage="1" showErrorMessage="1" errorTitle="Input Error" error="Please enter a numeric value between 0 and 99999999999999999" sqref="H29">
      <formula1>0</formula1>
      <formula2>99999999999999900</formula2>
    </dataValidation>
    <dataValidation type="decimal" allowBlank="1" showInputMessage="1" showErrorMessage="1" errorTitle="Input Error" error="Please enter a numeric value between 0 and 99999999999999999" sqref="I29">
      <formula1>0</formula1>
      <formula2>99999999999999900</formula2>
    </dataValidation>
    <dataValidation type="decimal" allowBlank="1" showInputMessage="1" showErrorMessage="1" errorTitle="Input Error" error="Please enter a numeric value between 0 and 99999999999999999" sqref="J29">
      <formula1>0</formula1>
      <formula2>99999999999999900</formula2>
    </dataValidation>
    <dataValidation type="decimal" allowBlank="1" showInputMessage="1" showErrorMessage="1" errorTitle="Input Error" error="Please enter a numeric value between 0 and 99999999999999999" sqref="K29">
      <formula1>0</formula1>
      <formula2>99999999999999900</formula2>
    </dataValidation>
    <dataValidation type="decimal" allowBlank="1" showInputMessage="1" showErrorMessage="1" errorTitle="Input Error" error="Please enter a numeric value between 0 and 99999999999999999" sqref="L29">
      <formula1>0</formula1>
      <formula2>99999999999999900</formula2>
    </dataValidation>
    <dataValidation type="decimal" allowBlank="1" showInputMessage="1" showErrorMessage="1" errorTitle="Input Error" error="Please enter a numeric value between 0 and 99999999999999999" sqref="M29">
      <formula1>0</formula1>
      <formula2>99999999999999900</formula2>
    </dataValidation>
    <dataValidation type="decimal" allowBlank="1" showInputMessage="1" showErrorMessage="1" errorTitle="Input Error" error="Please enter a numeric value between 0 and 99999999999999999" sqref="N29">
      <formula1>0</formula1>
      <formula2>99999999999999900</formula2>
    </dataValidation>
    <dataValidation type="decimal" allowBlank="1" showInputMessage="1" showErrorMessage="1" errorTitle="Input Error" error="Please enter a numeric value between 0 and 99999999999999999" sqref="O29">
      <formula1>0</formula1>
      <formula2>99999999999999900</formula2>
    </dataValidation>
    <dataValidation type="decimal" allowBlank="1" showInputMessage="1" showErrorMessage="1" errorTitle="Input Error" error="Please enter a numeric value between 0 and 99999999999999999" sqref="P29">
      <formula1>0</formula1>
      <formula2>99999999999999900</formula2>
    </dataValidation>
    <dataValidation type="decimal" allowBlank="1" showInputMessage="1" showErrorMessage="1" errorTitle="Input Error" error="Please enter a numeric value between 0 and 99999999999999999" sqref="Q29">
      <formula1>0</formula1>
      <formula2>99999999999999900</formula2>
    </dataValidation>
    <dataValidation type="decimal" allowBlank="1" showInputMessage="1" showErrorMessage="1" errorTitle="Input Error" error="Please enter a numeric value between 0 and 99999999999999999" sqref="R29">
      <formula1>0</formula1>
      <formula2>99999999999999900</formula2>
    </dataValidation>
    <dataValidation type="decimal" allowBlank="1" showInputMessage="1" showErrorMessage="1" errorTitle="Input Error" error="Please enter a numeric value between 0 and 99999999999999999" sqref="S29">
      <formula1>0</formula1>
      <formula2>99999999999999900</formula2>
    </dataValidation>
    <dataValidation type="decimal" allowBlank="1" showInputMessage="1" showErrorMessage="1" errorTitle="Input Error" error="Please enter a numeric value between 0 and 99999999999999999" sqref="T29">
      <formula1>0</formula1>
      <formula2>99999999999999900</formula2>
    </dataValidation>
    <dataValidation type="decimal" allowBlank="1" showInputMessage="1" showErrorMessage="1" errorTitle="Input Error" error="Please enter a numeric value between 0 and 99999999999999999" sqref="U29">
      <formula1>0</formula1>
      <formula2>99999999999999900</formula2>
    </dataValidation>
    <dataValidation type="decimal" allowBlank="1" showInputMessage="1" showErrorMessage="1" errorTitle="Input Error" error="Please enter a numeric value between 0 and 99999999999999999" sqref="G30">
      <formula1>0</formula1>
      <formula2>99999999999999900</formula2>
    </dataValidation>
    <dataValidation type="decimal" allowBlank="1" showInputMessage="1" showErrorMessage="1" errorTitle="Input Error" error="Please enter a numeric value between 0 and 99999999999999999" sqref="H30">
      <formula1>0</formula1>
      <formula2>99999999999999900</formula2>
    </dataValidation>
    <dataValidation type="decimal" allowBlank="1" showInputMessage="1" showErrorMessage="1" errorTitle="Input Error" error="Please enter a numeric value between 0 and 99999999999999999" sqref="I30">
      <formula1>0</formula1>
      <formula2>99999999999999900</formula2>
    </dataValidation>
    <dataValidation type="decimal" allowBlank="1" showInputMessage="1" showErrorMessage="1" errorTitle="Input Error" error="Please enter a numeric value between 0 and 99999999999999999" sqref="J30">
      <formula1>0</formula1>
      <formula2>99999999999999900</formula2>
    </dataValidation>
    <dataValidation type="decimal" allowBlank="1" showInputMessage="1" showErrorMessage="1" errorTitle="Input Error" error="Please enter a numeric value between 0 and 99999999999999999" sqref="K30">
      <formula1>0</formula1>
      <formula2>99999999999999900</formula2>
    </dataValidation>
    <dataValidation type="decimal" allowBlank="1" showInputMessage="1" showErrorMessage="1" errorTitle="Input Error" error="Please enter a numeric value between 0 and 99999999999999999" sqref="L30">
      <formula1>0</formula1>
      <formula2>99999999999999900</formula2>
    </dataValidation>
    <dataValidation type="decimal" allowBlank="1" showInputMessage="1" showErrorMessage="1" errorTitle="Input Error" error="Please enter a numeric value between 0 and 99999999999999999" sqref="M30">
      <formula1>0</formula1>
      <formula2>99999999999999900</formula2>
    </dataValidation>
    <dataValidation type="decimal" allowBlank="1" showInputMessage="1" showErrorMessage="1" errorTitle="Input Error" error="Please enter a numeric value between 0 and 99999999999999999" sqref="N30">
      <formula1>0</formula1>
      <formula2>99999999999999900</formula2>
    </dataValidation>
    <dataValidation type="decimal" allowBlank="1" showInputMessage="1" showErrorMessage="1" errorTitle="Input Error" error="Please enter a numeric value between 0 and 99999999999999999" sqref="O30">
      <formula1>0</formula1>
      <formula2>99999999999999900</formula2>
    </dataValidation>
    <dataValidation type="decimal" allowBlank="1" showInputMessage="1" showErrorMessage="1" errorTitle="Input Error" error="Please enter a numeric value between 0 and 99999999999999999" sqref="P30">
      <formula1>0</formula1>
      <formula2>99999999999999900</formula2>
    </dataValidation>
    <dataValidation type="decimal" allowBlank="1" showInputMessage="1" showErrorMessage="1" errorTitle="Input Error" error="Please enter a numeric value between 0 and 99999999999999999" sqref="Q30">
      <formula1>0</formula1>
      <formula2>99999999999999900</formula2>
    </dataValidation>
    <dataValidation type="decimal" allowBlank="1" showInputMessage="1" showErrorMessage="1" errorTitle="Input Error" error="Please enter a numeric value between 0 and 99999999999999999" sqref="R30">
      <formula1>0</formula1>
      <formula2>99999999999999900</formula2>
    </dataValidation>
    <dataValidation type="decimal" allowBlank="1" showInputMessage="1" showErrorMessage="1" errorTitle="Input Error" error="Please enter a numeric value between 0 and 99999999999999999" sqref="S30">
      <formula1>0</formula1>
      <formula2>99999999999999900</formula2>
    </dataValidation>
    <dataValidation type="decimal" allowBlank="1" showInputMessage="1" showErrorMessage="1" errorTitle="Input Error" error="Please enter a numeric value between 0 and 99999999999999999" sqref="T30">
      <formula1>0</formula1>
      <formula2>99999999999999900</formula2>
    </dataValidation>
    <dataValidation type="decimal" allowBlank="1" showInputMessage="1" showErrorMessage="1" errorTitle="Input Error" error="Please enter a numeric value between 0 and 99999999999999999" sqref="U30">
      <formula1>0</formula1>
      <formula2>99999999999999900</formula2>
    </dataValidation>
    <dataValidation type="decimal" allowBlank="1" showInputMessage="1" showErrorMessage="1" errorTitle="Input Error" error="Please enter a numeric value between 0 and 99999999999999999" sqref="G31">
      <formula1>0</formula1>
      <formula2>99999999999999900</formula2>
    </dataValidation>
    <dataValidation type="decimal" allowBlank="1" showInputMessage="1" showErrorMessage="1" errorTitle="Input Error" error="Please enter a numeric value between 0 and 99999999999999999" sqref="H31">
      <formula1>0</formula1>
      <formula2>99999999999999900</formula2>
    </dataValidation>
    <dataValidation type="decimal" allowBlank="1" showInputMessage="1" showErrorMessage="1" errorTitle="Input Error" error="Please enter a numeric value between 0 and 99999999999999999" sqref="I31">
      <formula1>0</formula1>
      <formula2>99999999999999900</formula2>
    </dataValidation>
    <dataValidation type="decimal" allowBlank="1" showInputMessage="1" showErrorMessage="1" errorTitle="Input Error" error="Please enter a numeric value between 0 and 99999999999999999" sqref="J31">
      <formula1>0</formula1>
      <formula2>99999999999999900</formula2>
    </dataValidation>
    <dataValidation type="decimal" allowBlank="1" showInputMessage="1" showErrorMessage="1" errorTitle="Input Error" error="Please enter a numeric value between 0 and 99999999999999999" sqref="K31">
      <formula1>0</formula1>
      <formula2>99999999999999900</formula2>
    </dataValidation>
    <dataValidation type="decimal" allowBlank="1" showInputMessage="1" showErrorMessage="1" errorTitle="Input Error" error="Please enter a numeric value between 0 and 99999999999999999" sqref="L31">
      <formula1>0</formula1>
      <formula2>99999999999999900</formula2>
    </dataValidation>
    <dataValidation type="decimal" allowBlank="1" showInputMessage="1" showErrorMessage="1" errorTitle="Input Error" error="Please enter a numeric value between 0 and 99999999999999999" sqref="M31">
      <formula1>0</formula1>
      <formula2>99999999999999900</formula2>
    </dataValidation>
    <dataValidation type="decimal" allowBlank="1" showInputMessage="1" showErrorMessage="1" errorTitle="Input Error" error="Please enter a numeric value between 0 and 99999999999999999" sqref="N31">
      <formula1>0</formula1>
      <formula2>99999999999999900</formula2>
    </dataValidation>
    <dataValidation type="decimal" allowBlank="1" showInputMessage="1" showErrorMessage="1" errorTitle="Input Error" error="Please enter a numeric value between 0 and 99999999999999999" sqref="O31">
      <formula1>0</formula1>
      <formula2>99999999999999900</formula2>
    </dataValidation>
    <dataValidation type="decimal" allowBlank="1" showInputMessage="1" showErrorMessage="1" errorTitle="Input Error" error="Please enter a numeric value between 0 and 99999999999999999" sqref="P31">
      <formula1>0</formula1>
      <formula2>99999999999999900</formula2>
    </dataValidation>
    <dataValidation type="decimal" allowBlank="1" showInputMessage="1" showErrorMessage="1" errorTitle="Input Error" error="Please enter a numeric value between 0 and 99999999999999999" sqref="Q31">
      <formula1>0</formula1>
      <formula2>99999999999999900</formula2>
    </dataValidation>
    <dataValidation type="decimal" allowBlank="1" showInputMessage="1" showErrorMessage="1" errorTitle="Input Error" error="Please enter a numeric value between 0 and 99999999999999999" sqref="R31">
      <formula1>0</formula1>
      <formula2>99999999999999900</formula2>
    </dataValidation>
    <dataValidation type="decimal" allowBlank="1" showInputMessage="1" showErrorMessage="1" errorTitle="Input Error" error="Please enter a numeric value between 0 and 99999999999999999" sqref="S31">
      <formula1>0</formula1>
      <formula2>99999999999999900</formula2>
    </dataValidation>
    <dataValidation type="decimal" allowBlank="1" showInputMessage="1" showErrorMessage="1" errorTitle="Input Error" error="Please enter a numeric value between 0 and 99999999999999999" sqref="T31">
      <formula1>0</formula1>
      <formula2>99999999999999900</formula2>
    </dataValidation>
    <dataValidation type="decimal" allowBlank="1" showInputMessage="1" showErrorMessage="1" errorTitle="Input Error" error="Please enter a numeric value between 0 and 99999999999999999" sqref="U31">
      <formula1>0</formula1>
      <formula2>99999999999999900</formula2>
    </dataValidation>
    <dataValidation type="decimal" allowBlank="1" showInputMessage="1" showErrorMessage="1" errorTitle="Input Error" error="Please enter a numeric value between 0 and 99999999999999999" sqref="G32">
      <formula1>0</formula1>
      <formula2>99999999999999900</formula2>
    </dataValidation>
    <dataValidation type="decimal" allowBlank="1" showInputMessage="1" showErrorMessage="1" errorTitle="Input Error" error="Please enter a numeric value between 0 and 99999999999999999" sqref="H32">
      <formula1>0</formula1>
      <formula2>99999999999999900</formula2>
    </dataValidation>
    <dataValidation type="decimal" allowBlank="1" showInputMessage="1" showErrorMessage="1" errorTitle="Input Error" error="Please enter a numeric value between 0 and 99999999999999999" sqref="I32">
      <formula1>0</formula1>
      <formula2>99999999999999900</formula2>
    </dataValidation>
    <dataValidation type="decimal" allowBlank="1" showInputMessage="1" showErrorMessage="1" errorTitle="Input Error" error="Please enter a numeric value between 0 and 99999999999999999" sqref="J32">
      <formula1>0</formula1>
      <formula2>99999999999999900</formula2>
    </dataValidation>
    <dataValidation type="decimal" allowBlank="1" showInputMessage="1" showErrorMessage="1" errorTitle="Input Error" error="Please enter a numeric value between 0 and 99999999999999999" sqref="K32">
      <formula1>0</formula1>
      <formula2>99999999999999900</formula2>
    </dataValidation>
    <dataValidation type="decimal" allowBlank="1" showInputMessage="1" showErrorMessage="1" errorTitle="Input Error" error="Please enter a numeric value between 0 and 99999999999999999" sqref="L32">
      <formula1>0</formula1>
      <formula2>99999999999999900</formula2>
    </dataValidation>
    <dataValidation type="decimal" allowBlank="1" showInputMessage="1" showErrorMessage="1" errorTitle="Input Error" error="Please enter a numeric value between 0 and 99999999999999999" sqref="M32">
      <formula1>0</formula1>
      <formula2>99999999999999900</formula2>
    </dataValidation>
    <dataValidation type="decimal" allowBlank="1" showInputMessage="1" showErrorMessage="1" errorTitle="Input Error" error="Please enter a numeric value between 0 and 99999999999999999" sqref="N32">
      <formula1>0</formula1>
      <formula2>99999999999999900</formula2>
    </dataValidation>
    <dataValidation type="decimal" allowBlank="1" showInputMessage="1" showErrorMessage="1" errorTitle="Input Error" error="Please enter a numeric value between 0 and 99999999999999999" sqref="O32">
      <formula1>0</formula1>
      <formula2>99999999999999900</formula2>
    </dataValidation>
    <dataValidation type="decimal" allowBlank="1" showInputMessage="1" showErrorMessage="1" errorTitle="Input Error" error="Please enter a numeric value between 0 and 99999999999999999" sqref="P32">
      <formula1>0</formula1>
      <formula2>99999999999999900</formula2>
    </dataValidation>
    <dataValidation type="decimal" allowBlank="1" showInputMessage="1" showErrorMessage="1" errorTitle="Input Error" error="Please enter a numeric value between 0 and 99999999999999999" sqref="Q32">
      <formula1>0</formula1>
      <formula2>99999999999999900</formula2>
    </dataValidation>
    <dataValidation type="decimal" allowBlank="1" showInputMessage="1" showErrorMessage="1" errorTitle="Input Error" error="Please enter a numeric value between 0 and 99999999999999999" sqref="R32">
      <formula1>0</formula1>
      <formula2>99999999999999900</formula2>
    </dataValidation>
    <dataValidation type="decimal" allowBlank="1" showInputMessage="1" showErrorMessage="1" errorTitle="Input Error" error="Please enter a numeric value between 0 and 99999999999999999" sqref="S32">
      <formula1>0</formula1>
      <formula2>99999999999999900</formula2>
    </dataValidation>
    <dataValidation type="decimal" allowBlank="1" showInputMessage="1" showErrorMessage="1" errorTitle="Input Error" error="Please enter a numeric value between 0 and 99999999999999999" sqref="T32">
      <formula1>0</formula1>
      <formula2>99999999999999900</formula2>
    </dataValidation>
    <dataValidation type="decimal" allowBlank="1" showInputMessage="1" showErrorMessage="1" errorTitle="Input Error" error="Please enter a numeric value between 0 and 99999999999999999" sqref="U32">
      <formula1>0</formula1>
      <formula2>99999999999999900</formula2>
    </dataValidation>
    <dataValidation type="decimal" allowBlank="1" showInputMessage="1" showErrorMessage="1" errorTitle="Input Error" error="Please enter a numeric value between 0 and 99999999999999999" sqref="G33">
      <formula1>0</formula1>
      <formula2>99999999999999900</formula2>
    </dataValidation>
    <dataValidation type="decimal" allowBlank="1" showInputMessage="1" showErrorMessage="1" errorTitle="Input Error" error="Please enter a numeric value between 0 and 99999999999999999" sqref="H33">
      <formula1>0</formula1>
      <formula2>99999999999999900</formula2>
    </dataValidation>
    <dataValidation type="decimal" allowBlank="1" showInputMessage="1" showErrorMessage="1" errorTitle="Input Error" error="Please enter a numeric value between 0 and 99999999999999999" sqref="I33">
      <formula1>0</formula1>
      <formula2>99999999999999900</formula2>
    </dataValidation>
    <dataValidation type="decimal" allowBlank="1" showInputMessage="1" showErrorMessage="1" errorTitle="Input Error" error="Please enter a numeric value between 0 and 99999999999999999" sqref="J33">
      <formula1>0</formula1>
      <formula2>99999999999999900</formula2>
    </dataValidation>
    <dataValidation type="decimal" allowBlank="1" showInputMessage="1" showErrorMessage="1" errorTitle="Input Error" error="Please enter a numeric value between 0 and 99999999999999999" sqref="K33">
      <formula1>0</formula1>
      <formula2>99999999999999900</formula2>
    </dataValidation>
    <dataValidation type="decimal" allowBlank="1" showInputMessage="1" showErrorMessage="1" errorTitle="Input Error" error="Please enter a numeric value between 0 and 99999999999999999" sqref="L33">
      <formula1>0</formula1>
      <formula2>99999999999999900</formula2>
    </dataValidation>
    <dataValidation type="decimal" allowBlank="1" showInputMessage="1" showErrorMessage="1" errorTitle="Input Error" error="Please enter a numeric value between 0 and 99999999999999999" sqref="M33">
      <formula1>0</formula1>
      <formula2>99999999999999900</formula2>
    </dataValidation>
    <dataValidation type="decimal" allowBlank="1" showInputMessage="1" showErrorMessage="1" errorTitle="Input Error" error="Please enter a numeric value between 0 and 99999999999999999" sqref="N33">
      <formula1>0</formula1>
      <formula2>99999999999999900</formula2>
    </dataValidation>
    <dataValidation type="decimal" allowBlank="1" showInputMessage="1" showErrorMessage="1" errorTitle="Input Error" error="Please enter a numeric value between 0 and 99999999999999999" sqref="O33">
      <formula1>0</formula1>
      <formula2>99999999999999900</formula2>
    </dataValidation>
    <dataValidation type="decimal" allowBlank="1" showInputMessage="1" showErrorMessage="1" errorTitle="Input Error" error="Please enter a numeric value between 0 and 99999999999999999" sqref="P33">
      <formula1>0</formula1>
      <formula2>99999999999999900</formula2>
    </dataValidation>
    <dataValidation type="decimal" allowBlank="1" showInputMessage="1" showErrorMessage="1" errorTitle="Input Error" error="Please enter a numeric value between 0 and 99999999999999999" sqref="Q33">
      <formula1>0</formula1>
      <formula2>99999999999999900</formula2>
    </dataValidation>
    <dataValidation type="decimal" allowBlank="1" showInputMessage="1" showErrorMessage="1" errorTitle="Input Error" error="Please enter a numeric value between 0 and 99999999999999999" sqref="R33">
      <formula1>0</formula1>
      <formula2>99999999999999900</formula2>
    </dataValidation>
    <dataValidation type="decimal" allowBlank="1" showInputMessage="1" showErrorMessage="1" errorTitle="Input Error" error="Please enter a numeric value between 0 and 99999999999999999" sqref="S33">
      <formula1>0</formula1>
      <formula2>99999999999999900</formula2>
    </dataValidation>
    <dataValidation type="decimal" allowBlank="1" showInputMessage="1" showErrorMessage="1" errorTitle="Input Error" error="Please enter a numeric value between 0 and 99999999999999999" sqref="T33">
      <formula1>0</formula1>
      <formula2>99999999999999900</formula2>
    </dataValidation>
    <dataValidation type="decimal" allowBlank="1" showInputMessage="1" showErrorMessage="1" errorTitle="Input Error" error="Please enter a numeric value between 0 and 99999999999999999" sqref="U33">
      <formula1>0</formula1>
      <formula2>99999999999999900</formula2>
    </dataValidation>
    <dataValidation type="decimal" allowBlank="1" showInputMessage="1" showErrorMessage="1" errorTitle="Input Error" error="Please enter a numeric value between 0 and 99999999999999999" sqref="G34">
      <formula1>0</formula1>
      <formula2>99999999999999900</formula2>
    </dataValidation>
    <dataValidation type="decimal" allowBlank="1" showInputMessage="1" showErrorMessage="1" errorTitle="Input Error" error="Please enter a numeric value between 0 and 99999999999999999" sqref="H34">
      <formula1>0</formula1>
      <formula2>99999999999999900</formula2>
    </dataValidation>
    <dataValidation type="decimal" allowBlank="1" showInputMessage="1" showErrorMessage="1" errorTitle="Input Error" error="Please enter a numeric value between 0 and 99999999999999999" sqref="I34">
      <formula1>0</formula1>
      <formula2>99999999999999900</formula2>
    </dataValidation>
    <dataValidation type="decimal" allowBlank="1" showInputMessage="1" showErrorMessage="1" errorTitle="Input Error" error="Please enter a numeric value between 0 and 99999999999999999" sqref="J34">
      <formula1>0</formula1>
      <formula2>99999999999999900</formula2>
    </dataValidation>
    <dataValidation type="decimal" allowBlank="1" showInputMessage="1" showErrorMessage="1" errorTitle="Input Error" error="Please enter a numeric value between 0 and 99999999999999999" sqref="K34">
      <formula1>0</formula1>
      <formula2>99999999999999900</formula2>
    </dataValidation>
    <dataValidation type="decimal" allowBlank="1" showInputMessage="1" showErrorMessage="1" errorTitle="Input Error" error="Please enter a numeric value between 0 and 99999999999999999" sqref="L34">
      <formula1>0</formula1>
      <formula2>99999999999999900</formula2>
    </dataValidation>
    <dataValidation type="decimal" allowBlank="1" showInputMessage="1" showErrorMessage="1" errorTitle="Input Error" error="Please enter a numeric value between 0 and 99999999999999999" sqref="M34">
      <formula1>0</formula1>
      <formula2>99999999999999900</formula2>
    </dataValidation>
    <dataValidation type="decimal" allowBlank="1" showInputMessage="1" showErrorMessage="1" errorTitle="Input Error" error="Please enter a numeric value between 0 and 99999999999999999" sqref="N34">
      <formula1>0</formula1>
      <formula2>99999999999999900</formula2>
    </dataValidation>
    <dataValidation type="decimal" allowBlank="1" showInputMessage="1" showErrorMessage="1" errorTitle="Input Error" error="Please enter a numeric value between 0 and 99999999999999999" sqref="O34">
      <formula1>0</formula1>
      <formula2>99999999999999900</formula2>
    </dataValidation>
    <dataValidation type="decimal" allowBlank="1" showInputMessage="1" showErrorMessage="1" errorTitle="Input Error" error="Please enter a numeric value between 0 and 99999999999999999" sqref="P34">
      <formula1>0</formula1>
      <formula2>99999999999999900</formula2>
    </dataValidation>
    <dataValidation type="decimal" allowBlank="1" showInputMessage="1" showErrorMessage="1" errorTitle="Input Error" error="Please enter a numeric value between 0 and 99999999999999999" sqref="Q34">
      <formula1>0</formula1>
      <formula2>99999999999999900</formula2>
    </dataValidation>
    <dataValidation type="decimal" allowBlank="1" showInputMessage="1" showErrorMessage="1" errorTitle="Input Error" error="Please enter a numeric value between 0 and 99999999999999999" sqref="R34">
      <formula1>0</formula1>
      <formula2>99999999999999900</formula2>
    </dataValidation>
    <dataValidation type="decimal" allowBlank="1" showInputMessage="1" showErrorMessage="1" errorTitle="Input Error" error="Please enter a numeric value between 0 and 99999999999999999" sqref="S34">
      <formula1>0</formula1>
      <formula2>99999999999999900</formula2>
    </dataValidation>
    <dataValidation type="decimal" allowBlank="1" showInputMessage="1" showErrorMessage="1" errorTitle="Input Error" error="Please enter a numeric value between 0 and 99999999999999999" sqref="T34">
      <formula1>0</formula1>
      <formula2>99999999999999900</formula2>
    </dataValidation>
    <dataValidation type="decimal" allowBlank="1" showInputMessage="1" showErrorMessage="1" errorTitle="Input Error" error="Please enter a numeric value between 0 and 99999999999999999" sqref="U34">
      <formula1>0</formula1>
      <formula2>99999999999999900</formula2>
    </dataValidation>
    <dataValidation type="decimal" allowBlank="1" showInputMessage="1" showErrorMessage="1" errorTitle="Input Error" error="Please enter a numeric value between 0 and 99999999999999999" sqref="G35">
      <formula1>0</formula1>
      <formula2>99999999999999900</formula2>
    </dataValidation>
    <dataValidation type="decimal" allowBlank="1" showInputMessage="1" showErrorMessage="1" errorTitle="Input Error" error="Please enter a numeric value between 0 and 99999999999999999" sqref="H35">
      <formula1>0</formula1>
      <formula2>99999999999999900</formula2>
    </dataValidation>
    <dataValidation type="decimal" allowBlank="1" showInputMessage="1" showErrorMessage="1" errorTitle="Input Error" error="Please enter a numeric value between 0 and 99999999999999999" sqref="I35">
      <formula1>0</formula1>
      <formula2>99999999999999900</formula2>
    </dataValidation>
    <dataValidation type="decimal" allowBlank="1" showInputMessage="1" showErrorMessage="1" errorTitle="Input Error" error="Please enter a numeric value between 0 and 99999999999999999" sqref="J35">
      <formula1>0</formula1>
      <formula2>99999999999999900</formula2>
    </dataValidation>
    <dataValidation type="decimal" allowBlank="1" showInputMessage="1" showErrorMessage="1" errorTitle="Input Error" error="Please enter a numeric value between 0 and 99999999999999999" sqref="K35">
      <formula1>0</formula1>
      <formula2>99999999999999900</formula2>
    </dataValidation>
    <dataValidation type="decimal" allowBlank="1" showInputMessage="1" showErrorMessage="1" errorTitle="Input Error" error="Please enter a numeric value between 0 and 99999999999999999" sqref="L35">
      <formula1>0</formula1>
      <formula2>99999999999999900</formula2>
    </dataValidation>
    <dataValidation type="decimal" allowBlank="1" showInputMessage="1" showErrorMessage="1" errorTitle="Input Error" error="Please enter a numeric value between 0 and 99999999999999999" sqref="M35">
      <formula1>0</formula1>
      <formula2>99999999999999900</formula2>
    </dataValidation>
    <dataValidation type="decimal" allowBlank="1" showInputMessage="1" showErrorMessage="1" errorTitle="Input Error" error="Please enter a numeric value between 0 and 99999999999999999" sqref="N35">
      <formula1>0</formula1>
      <formula2>99999999999999900</formula2>
    </dataValidation>
    <dataValidation type="decimal" allowBlank="1" showInputMessage="1" showErrorMessage="1" errorTitle="Input Error" error="Please enter a numeric value between 0 and 99999999999999999" sqref="O35">
      <formula1>0</formula1>
      <formula2>99999999999999900</formula2>
    </dataValidation>
    <dataValidation type="decimal" allowBlank="1" showInputMessage="1" showErrorMessage="1" errorTitle="Input Error" error="Please enter a numeric value between 0 and 99999999999999999" sqref="P35">
      <formula1>0</formula1>
      <formula2>99999999999999900</formula2>
    </dataValidation>
    <dataValidation type="decimal" allowBlank="1" showInputMessage="1" showErrorMessage="1" errorTitle="Input Error" error="Please enter a numeric value between 0 and 99999999999999999" sqref="Q35">
      <formula1>0</formula1>
      <formula2>99999999999999900</formula2>
    </dataValidation>
    <dataValidation type="decimal" allowBlank="1" showInputMessage="1" showErrorMessage="1" errorTitle="Input Error" error="Please enter a numeric value between 0 and 99999999999999999" sqref="R35">
      <formula1>0</formula1>
      <formula2>99999999999999900</formula2>
    </dataValidation>
    <dataValidation type="decimal" allowBlank="1" showInputMessage="1" showErrorMessage="1" errorTitle="Input Error" error="Please enter a numeric value between 0 and 99999999999999999" sqref="S35">
      <formula1>0</formula1>
      <formula2>99999999999999900</formula2>
    </dataValidation>
    <dataValidation type="decimal" allowBlank="1" showInputMessage="1" showErrorMessage="1" errorTitle="Input Error" error="Please enter a numeric value between 0 and 99999999999999999" sqref="T35">
      <formula1>0</formula1>
      <formula2>99999999999999900</formula2>
    </dataValidation>
    <dataValidation type="decimal" allowBlank="1" showInputMessage="1" showErrorMessage="1" errorTitle="Input Error" error="Please enter a numeric value between 0 and 99999999999999999" sqref="U35">
      <formula1>0</formula1>
      <formula2>99999999999999900</formula2>
    </dataValidation>
    <dataValidation type="decimal" allowBlank="1" showInputMessage="1" showErrorMessage="1" errorTitle="Input Error" error="Please enter a numeric value between 0 and 99999999999999999" sqref="G36">
      <formula1>0</formula1>
      <formula2>99999999999999900</formula2>
    </dataValidation>
    <dataValidation type="decimal" allowBlank="1" showInputMessage="1" showErrorMessage="1" errorTitle="Input Error" error="Please enter a numeric value between 0 and 99999999999999999" sqref="H36">
      <formula1>0</formula1>
      <formula2>99999999999999900</formula2>
    </dataValidation>
    <dataValidation type="decimal" allowBlank="1" showInputMessage="1" showErrorMessage="1" errorTitle="Input Error" error="Please enter a numeric value between 0 and 99999999999999999" sqref="I36">
      <formula1>0</formula1>
      <formula2>99999999999999900</formula2>
    </dataValidation>
    <dataValidation type="decimal" allowBlank="1" showInputMessage="1" showErrorMessage="1" errorTitle="Input Error" error="Please enter a numeric value between 0 and 99999999999999999" sqref="J36">
      <formula1>0</formula1>
      <formula2>99999999999999900</formula2>
    </dataValidation>
    <dataValidation type="decimal" allowBlank="1" showInputMessage="1" showErrorMessage="1" errorTitle="Input Error" error="Please enter a numeric value between 0 and 99999999999999999" sqref="K36">
      <formula1>0</formula1>
      <formula2>99999999999999900</formula2>
    </dataValidation>
    <dataValidation type="decimal" allowBlank="1" showInputMessage="1" showErrorMessage="1" errorTitle="Input Error" error="Please enter a numeric value between 0 and 99999999999999999" sqref="L36">
      <formula1>0</formula1>
      <formula2>99999999999999900</formula2>
    </dataValidation>
    <dataValidation type="decimal" allowBlank="1" showInputMessage="1" showErrorMessage="1" errorTitle="Input Error" error="Please enter a numeric value between 0 and 99999999999999999" sqref="M36">
      <formula1>0</formula1>
      <formula2>99999999999999900</formula2>
    </dataValidation>
    <dataValidation type="decimal" allowBlank="1" showInputMessage="1" showErrorMessage="1" errorTitle="Input Error" error="Please enter a numeric value between 0 and 99999999999999999" sqref="N36">
      <formula1>0</formula1>
      <formula2>99999999999999900</formula2>
    </dataValidation>
    <dataValidation type="decimal" allowBlank="1" showInputMessage="1" showErrorMessage="1" errorTitle="Input Error" error="Please enter a numeric value between 0 and 99999999999999999" sqref="O36">
      <formula1>0</formula1>
      <formula2>99999999999999900</formula2>
    </dataValidation>
    <dataValidation type="decimal" allowBlank="1" showInputMessage="1" showErrorMessage="1" errorTitle="Input Error" error="Please enter a numeric value between 0 and 99999999999999999" sqref="P36">
      <formula1>0</formula1>
      <formula2>99999999999999900</formula2>
    </dataValidation>
    <dataValidation type="decimal" allowBlank="1" showInputMessage="1" showErrorMessage="1" errorTitle="Input Error" error="Please enter a numeric value between 0 and 99999999999999999" sqref="Q36">
      <formula1>0</formula1>
      <formula2>99999999999999900</formula2>
    </dataValidation>
    <dataValidation type="decimal" allowBlank="1" showInputMessage="1" showErrorMessage="1" errorTitle="Input Error" error="Please enter a numeric value between 0 and 99999999999999999" sqref="R36">
      <formula1>0</formula1>
      <formula2>99999999999999900</formula2>
    </dataValidation>
    <dataValidation type="decimal" allowBlank="1" showInputMessage="1" showErrorMessage="1" errorTitle="Input Error" error="Please enter a numeric value between 0 and 99999999999999999" sqref="S36">
      <formula1>0</formula1>
      <formula2>99999999999999900</formula2>
    </dataValidation>
    <dataValidation type="decimal" allowBlank="1" showInputMessage="1" showErrorMessage="1" errorTitle="Input Error" error="Please enter a numeric value between 0 and 99999999999999999" sqref="T36">
      <formula1>0</formula1>
      <formula2>99999999999999900</formula2>
    </dataValidation>
    <dataValidation type="decimal" allowBlank="1" showInputMessage="1" showErrorMessage="1" errorTitle="Input Error" error="Please enter a numeric value between 0 and 99999999999999999" sqref="U36">
      <formula1>0</formula1>
      <formula2>99999999999999900</formula2>
    </dataValidation>
    <dataValidation type="decimal" allowBlank="1" showInputMessage="1" showErrorMessage="1" errorTitle="Input Error" error="Please enter a numeric value between 0 and 99999999999999999" sqref="G37">
      <formula1>0</formula1>
      <formula2>99999999999999900</formula2>
    </dataValidation>
    <dataValidation type="decimal" allowBlank="1" showInputMessage="1" showErrorMessage="1" errorTitle="Input Error" error="Please enter a numeric value between 0 and 99999999999999999" sqref="H37">
      <formula1>0</formula1>
      <formula2>99999999999999900</formula2>
    </dataValidation>
    <dataValidation type="decimal" allowBlank="1" showInputMessage="1" showErrorMessage="1" errorTitle="Input Error" error="Please enter a numeric value between 0 and 99999999999999999" sqref="I37">
      <formula1>0</formula1>
      <formula2>99999999999999900</formula2>
    </dataValidation>
    <dataValidation type="decimal" allowBlank="1" showInputMessage="1" showErrorMessage="1" errorTitle="Input Error" error="Please enter a numeric value between 0 and 99999999999999999" sqref="J37">
      <formula1>0</formula1>
      <formula2>99999999999999900</formula2>
    </dataValidation>
    <dataValidation type="decimal" allowBlank="1" showInputMessage="1" showErrorMessage="1" errorTitle="Input Error" error="Please enter a numeric value between 0 and 99999999999999999" sqref="K37">
      <formula1>0</formula1>
      <formula2>99999999999999900</formula2>
    </dataValidation>
    <dataValidation type="decimal" allowBlank="1" showInputMessage="1" showErrorMessage="1" errorTitle="Input Error" error="Please enter a numeric value between 0 and 99999999999999999" sqref="L37">
      <formula1>0</formula1>
      <formula2>99999999999999900</formula2>
    </dataValidation>
    <dataValidation type="decimal" allowBlank="1" showInputMessage="1" showErrorMessage="1" errorTitle="Input Error" error="Please enter a numeric value between 0 and 99999999999999999" sqref="M37">
      <formula1>0</formula1>
      <formula2>99999999999999900</formula2>
    </dataValidation>
    <dataValidation type="decimal" allowBlank="1" showInputMessage="1" showErrorMessage="1" errorTitle="Input Error" error="Please enter a numeric value between 0 and 99999999999999999" sqref="N37">
      <formula1>0</formula1>
      <formula2>99999999999999900</formula2>
    </dataValidation>
    <dataValidation type="decimal" allowBlank="1" showInputMessage="1" showErrorMessage="1" errorTitle="Input Error" error="Please enter a numeric value between 0 and 99999999999999999" sqref="O37">
      <formula1>0</formula1>
      <formula2>99999999999999900</formula2>
    </dataValidation>
    <dataValidation type="decimal" allowBlank="1" showInputMessage="1" showErrorMessage="1" errorTitle="Input Error" error="Please enter a numeric value between 0 and 99999999999999999" sqref="P37">
      <formula1>0</formula1>
      <formula2>99999999999999900</formula2>
    </dataValidation>
    <dataValidation type="decimal" allowBlank="1" showInputMessage="1" showErrorMessage="1" errorTitle="Input Error" error="Please enter a numeric value between 0 and 99999999999999999" sqref="Q37">
      <formula1>0</formula1>
      <formula2>99999999999999900</formula2>
    </dataValidation>
    <dataValidation type="decimal" allowBlank="1" showInputMessage="1" showErrorMessage="1" errorTitle="Input Error" error="Please enter a numeric value between 0 and 99999999999999999" sqref="R37">
      <formula1>0</formula1>
      <formula2>99999999999999900</formula2>
    </dataValidation>
    <dataValidation type="decimal" allowBlank="1" showInputMessage="1" showErrorMessage="1" errorTitle="Input Error" error="Please enter a numeric value between 0 and 99999999999999999" sqref="S37">
      <formula1>0</formula1>
      <formula2>99999999999999900</formula2>
    </dataValidation>
    <dataValidation type="decimal" allowBlank="1" showInputMessage="1" showErrorMessage="1" errorTitle="Input Error" error="Please enter a numeric value between 0 and 99999999999999999" sqref="T37">
      <formula1>0</formula1>
      <formula2>99999999999999900</formula2>
    </dataValidation>
    <dataValidation type="decimal" allowBlank="1" showInputMessage="1" showErrorMessage="1" errorTitle="Input Error" error="Please enter a numeric value between 0 and 99999999999999999" sqref="U37">
      <formula1>0</formula1>
      <formula2>99999999999999900</formula2>
    </dataValidation>
    <dataValidation type="decimal" allowBlank="1" showInputMessage="1" showErrorMessage="1" errorTitle="Input Error" error="Please enter a numeric value between 0 and 99999999999999999" sqref="G46">
      <formula1>0</formula1>
      <formula2>99999999999999900</formula2>
    </dataValidation>
    <dataValidation type="decimal" allowBlank="1" showInputMessage="1" showErrorMessage="1" errorTitle="Input Error" error="Please enter a numeric value between 0 and 99999999999999999" sqref="H46">
      <formula1>0</formula1>
      <formula2>99999999999999900</formula2>
    </dataValidation>
    <dataValidation type="decimal" allowBlank="1" showInputMessage="1" showErrorMessage="1" errorTitle="Input Error" error="Please enter a numeric value between 0 and 99999999999999999" sqref="I46">
      <formula1>0</formula1>
      <formula2>99999999999999900</formula2>
    </dataValidation>
    <dataValidation type="decimal" allowBlank="1" showInputMessage="1" showErrorMessage="1" errorTitle="Input Error" error="Please enter a numeric value between 0 and 99999999999999999" sqref="J46">
      <formula1>0</formula1>
      <formula2>99999999999999900</formula2>
    </dataValidation>
    <dataValidation type="decimal" allowBlank="1" showInputMessage="1" showErrorMessage="1" errorTitle="Input Error" error="Please enter a numeric value between 0 and 99999999999999999" sqref="K46">
      <formula1>0</formula1>
      <formula2>99999999999999900</formula2>
    </dataValidation>
    <dataValidation type="decimal" allowBlank="1" showInputMessage="1" showErrorMessage="1" errorTitle="Input Error" error="Please enter a numeric value between 0 and 99999999999999999" sqref="L46">
      <formula1>0</formula1>
      <formula2>99999999999999900</formula2>
    </dataValidation>
    <dataValidation type="decimal" allowBlank="1" showInputMessage="1" showErrorMessage="1" errorTitle="Input Error" error="Please enter a numeric value between 0 and 99999999999999999" sqref="M46">
      <formula1>0</formula1>
      <formula2>99999999999999900</formula2>
    </dataValidation>
    <dataValidation type="decimal" allowBlank="1" showInputMessage="1" showErrorMessage="1" errorTitle="Input Error" error="Please enter a numeric value between 0 and 99999999999999999" sqref="N46">
      <formula1>0</formula1>
      <formula2>99999999999999900</formula2>
    </dataValidation>
    <dataValidation type="decimal" allowBlank="1" showInputMessage="1" showErrorMessage="1" errorTitle="Input Error" error="Please enter a numeric value between 0 and 99999999999999999" sqref="O46">
      <formula1>0</formula1>
      <formula2>99999999999999900</formula2>
    </dataValidation>
    <dataValidation type="decimal" allowBlank="1" showInputMessage="1" showErrorMessage="1" errorTitle="Input Error" error="Please enter a numeric value between 0 and 99999999999999999" sqref="P46">
      <formula1>0</formula1>
      <formula2>99999999999999900</formula2>
    </dataValidation>
    <dataValidation type="decimal" allowBlank="1" showInputMessage="1" showErrorMessage="1" errorTitle="Input Error" error="Please enter a numeric value between 0 and 99999999999999999" sqref="Q46">
      <formula1>0</formula1>
      <formula2>99999999999999900</formula2>
    </dataValidation>
    <dataValidation type="decimal" allowBlank="1" showInputMessage="1" showErrorMessage="1" errorTitle="Input Error" error="Please enter a numeric value between 0 and 99999999999999999" sqref="R46">
      <formula1>0</formula1>
      <formula2>99999999999999900</formula2>
    </dataValidation>
    <dataValidation type="decimal" allowBlank="1" showInputMessage="1" showErrorMessage="1" errorTitle="Input Error" error="Please enter a numeric value between 0 and 99999999999999999" sqref="S46">
      <formula1>0</formula1>
      <formula2>99999999999999900</formula2>
    </dataValidation>
    <dataValidation type="decimal" allowBlank="1" showInputMessage="1" showErrorMessage="1" errorTitle="Input Error" error="Please enter a numeric value between 0 and 99999999999999999" sqref="T46">
      <formula1>0</formula1>
      <formula2>99999999999999900</formula2>
    </dataValidation>
    <dataValidation type="decimal" allowBlank="1" showInputMessage="1" showErrorMessage="1" errorTitle="Input Error" error="Please enter a numeric value between 0 and 99999999999999999" sqref="U46">
      <formula1>0</formula1>
      <formula2>99999999999999900</formula2>
    </dataValidation>
    <dataValidation type="decimal" allowBlank="1" showInputMessage="1" showErrorMessage="1" errorTitle="Input Error" error="Please enter a numeric value between 0 and 99999999999999999" sqref="G55">
      <formula1>0</formula1>
      <formula2>99999999999999900</formula2>
    </dataValidation>
    <dataValidation type="decimal" allowBlank="1" showInputMessage="1" showErrorMessage="1" errorTitle="Input Error" error="Please enter a numeric value between 0 and 99999999999999999" sqref="H55">
      <formula1>0</formula1>
      <formula2>99999999999999900</formula2>
    </dataValidation>
    <dataValidation type="decimal" allowBlank="1" showInputMessage="1" showErrorMessage="1" errorTitle="Input Error" error="Please enter a numeric value between 0 and 99999999999999999" sqref="I55">
      <formula1>0</formula1>
      <formula2>99999999999999900</formula2>
    </dataValidation>
    <dataValidation type="decimal" allowBlank="1" showInputMessage="1" showErrorMessage="1" errorTitle="Input Error" error="Please enter a numeric value between 0 and 99999999999999999" sqref="J55">
      <formula1>0</formula1>
      <formula2>99999999999999900</formula2>
    </dataValidation>
    <dataValidation type="decimal" allowBlank="1" showInputMessage="1" showErrorMessage="1" errorTitle="Input Error" error="Please enter a numeric value between 0 and 99999999999999999" sqref="K55">
      <formula1>0</formula1>
      <formula2>99999999999999900</formula2>
    </dataValidation>
    <dataValidation type="decimal" allowBlank="1" showInputMessage="1" showErrorMessage="1" errorTitle="Input Error" error="Please enter a numeric value between 0 and 99999999999999999" sqref="L55">
      <formula1>0</formula1>
      <formula2>99999999999999900</formula2>
    </dataValidation>
    <dataValidation type="decimal" allowBlank="1" showInputMessage="1" showErrorMessage="1" errorTitle="Input Error" error="Please enter a numeric value between 0 and 99999999999999999" sqref="M55">
      <formula1>0</formula1>
      <formula2>99999999999999900</formula2>
    </dataValidation>
    <dataValidation type="decimal" allowBlank="1" showInputMessage="1" showErrorMessage="1" errorTitle="Input Error" error="Please enter a numeric value between 0 and 99999999999999999" sqref="N55">
      <formula1>0</formula1>
      <formula2>99999999999999900</formula2>
    </dataValidation>
    <dataValidation type="decimal" allowBlank="1" showInputMessage="1" showErrorMessage="1" errorTitle="Input Error" error="Please enter a numeric value between 0 and 99999999999999999" sqref="O55">
      <formula1>0</formula1>
      <formula2>99999999999999900</formula2>
    </dataValidation>
    <dataValidation type="decimal" allowBlank="1" showInputMessage="1" showErrorMessage="1" errorTitle="Input Error" error="Please enter a numeric value between 0 and 99999999999999999" sqref="P55">
      <formula1>0</formula1>
      <formula2>99999999999999900</formula2>
    </dataValidation>
    <dataValidation type="decimal" allowBlank="1" showInputMessage="1" showErrorMessage="1" errorTitle="Input Error" error="Please enter a numeric value between 0 and 99999999999999999" sqref="Q55">
      <formula1>0</formula1>
      <formula2>99999999999999900</formula2>
    </dataValidation>
    <dataValidation type="decimal" allowBlank="1" showInputMessage="1" showErrorMessage="1" errorTitle="Input Error" error="Please enter a numeric value between 0 and 99999999999999999" sqref="R55">
      <formula1>0</formula1>
      <formula2>99999999999999900</formula2>
    </dataValidation>
    <dataValidation type="decimal" allowBlank="1" showInputMessage="1" showErrorMessage="1" errorTitle="Input Error" error="Please enter a numeric value between 0 and 99999999999999999" sqref="S55">
      <formula1>0</formula1>
      <formula2>99999999999999900</formula2>
    </dataValidation>
    <dataValidation type="decimal" allowBlank="1" showInputMessage="1" showErrorMessage="1" errorTitle="Input Error" error="Please enter a numeric value between 0 and 99999999999999999" sqref="T55">
      <formula1>0</formula1>
      <formula2>99999999999999900</formula2>
    </dataValidation>
    <dataValidation type="decimal" allowBlank="1" showInputMessage="1" showErrorMessage="1" errorTitle="Input Error" error="Please enter a numeric value between 0 and 99999999999999999" sqref="U55">
      <formula1>0</formula1>
      <formula2>99999999999999900</formula2>
    </dataValidation>
    <dataValidation type="decimal" allowBlank="1" showInputMessage="1" showErrorMessage="1" errorTitle="Input Error" error="Please enter a numeric value between 0 and 99999999999999999" sqref="G56">
      <formula1>0</formula1>
      <formula2>99999999999999900</formula2>
    </dataValidation>
    <dataValidation type="decimal" allowBlank="1" showInputMessage="1" showErrorMessage="1" errorTitle="Input Error" error="Please enter a numeric value between 0 and 99999999999999999" sqref="H56">
      <formula1>0</formula1>
      <formula2>99999999999999900</formula2>
    </dataValidation>
    <dataValidation type="decimal" allowBlank="1" showInputMessage="1" showErrorMessage="1" errorTitle="Input Error" error="Please enter a numeric value between 0 and 99999999999999999" sqref="I56">
      <formula1>0</formula1>
      <formula2>99999999999999900</formula2>
    </dataValidation>
    <dataValidation type="decimal" allowBlank="1" showInputMessage="1" showErrorMessage="1" errorTitle="Input Error" error="Please enter a numeric value between 0 and 99999999999999999" sqref="J56">
      <formula1>0</formula1>
      <formula2>99999999999999900</formula2>
    </dataValidation>
    <dataValidation type="decimal" allowBlank="1" showInputMessage="1" showErrorMessage="1" errorTitle="Input Error" error="Please enter a numeric value between 0 and 99999999999999999" sqref="K56">
      <formula1>0</formula1>
      <formula2>99999999999999900</formula2>
    </dataValidation>
    <dataValidation type="decimal" allowBlank="1" showInputMessage="1" showErrorMessage="1" errorTitle="Input Error" error="Please enter a numeric value between 0 and 99999999999999999" sqref="L56">
      <formula1>0</formula1>
      <formula2>99999999999999900</formula2>
    </dataValidation>
    <dataValidation type="decimal" allowBlank="1" showInputMessage="1" showErrorMessage="1" errorTitle="Input Error" error="Please enter a numeric value between 0 and 99999999999999999" sqref="M56">
      <formula1>0</formula1>
      <formula2>99999999999999900</formula2>
    </dataValidation>
    <dataValidation type="decimal" allowBlank="1" showInputMessage="1" showErrorMessage="1" errorTitle="Input Error" error="Please enter a numeric value between 0 and 99999999999999999" sqref="N56">
      <formula1>0</formula1>
      <formula2>99999999999999900</formula2>
    </dataValidation>
    <dataValidation type="decimal" allowBlank="1" showInputMessage="1" showErrorMessage="1" errorTitle="Input Error" error="Please enter a numeric value between 0 and 99999999999999999" sqref="O56">
      <formula1>0</formula1>
      <formula2>99999999999999900</formula2>
    </dataValidation>
    <dataValidation type="decimal" allowBlank="1" showInputMessage="1" showErrorMessage="1" errorTitle="Input Error" error="Please enter a numeric value between 0 and 99999999999999999" sqref="P56">
      <formula1>0</formula1>
      <formula2>99999999999999900</formula2>
    </dataValidation>
    <dataValidation type="decimal" allowBlank="1" showInputMessage="1" showErrorMessage="1" errorTitle="Input Error" error="Please enter a numeric value between 0 and 99999999999999999" sqref="Q56">
      <formula1>0</formula1>
      <formula2>99999999999999900</formula2>
    </dataValidation>
    <dataValidation type="decimal" allowBlank="1" showInputMessage="1" showErrorMessage="1" errorTitle="Input Error" error="Please enter a numeric value between 0 and 99999999999999999" sqref="R56">
      <formula1>0</formula1>
      <formula2>99999999999999900</formula2>
    </dataValidation>
    <dataValidation type="decimal" allowBlank="1" showInputMessage="1" showErrorMessage="1" errorTitle="Input Error" error="Please enter a numeric value between 0 and 99999999999999999" sqref="S56">
      <formula1>0</formula1>
      <formula2>99999999999999900</formula2>
    </dataValidation>
    <dataValidation type="decimal" allowBlank="1" showInputMessage="1" showErrorMessage="1" errorTitle="Input Error" error="Please enter a numeric value between 0 and 99999999999999999" sqref="T56">
      <formula1>0</formula1>
      <formula2>99999999999999900</formula2>
    </dataValidation>
    <dataValidation type="decimal" allowBlank="1" showInputMessage="1" showErrorMessage="1" errorTitle="Input Error" error="Please enter a numeric value between 0 and 99999999999999999" sqref="U56">
      <formula1>0</formula1>
      <formula2>99999999999999900</formula2>
    </dataValidation>
    <dataValidation type="decimal" allowBlank="1" showInputMessage="1" showErrorMessage="1" errorTitle="Input Error" error="Please enter a numeric value between 0 and 99999999999999999" sqref="G57">
      <formula1>0</formula1>
      <formula2>99999999999999900</formula2>
    </dataValidation>
    <dataValidation type="decimal" allowBlank="1" showInputMessage="1" showErrorMessage="1" errorTitle="Input Error" error="Please enter a numeric value between 0 and 99999999999999999" sqref="H57">
      <formula1>0</formula1>
      <formula2>99999999999999900</formula2>
    </dataValidation>
    <dataValidation type="decimal" allowBlank="1" showInputMessage="1" showErrorMessage="1" errorTitle="Input Error" error="Please enter a numeric value between 0 and 99999999999999999" sqref="I57">
      <formula1>0</formula1>
      <formula2>99999999999999900</formula2>
    </dataValidation>
    <dataValidation type="decimal" allowBlank="1" showInputMessage="1" showErrorMessage="1" errorTitle="Input Error" error="Please enter a numeric value between 0 and 99999999999999999" sqref="J57">
      <formula1>0</formula1>
      <formula2>99999999999999900</formula2>
    </dataValidation>
    <dataValidation type="decimal" allowBlank="1" showInputMessage="1" showErrorMessage="1" errorTitle="Input Error" error="Please enter a numeric value between 0 and 99999999999999999" sqref="K57">
      <formula1>0</formula1>
      <formula2>99999999999999900</formula2>
    </dataValidation>
    <dataValidation type="decimal" allowBlank="1" showInputMessage="1" showErrorMessage="1" errorTitle="Input Error" error="Please enter a numeric value between 0 and 99999999999999999" sqref="L57">
      <formula1>0</formula1>
      <formula2>99999999999999900</formula2>
    </dataValidation>
    <dataValidation type="decimal" allowBlank="1" showInputMessage="1" showErrorMessage="1" errorTitle="Input Error" error="Please enter a numeric value between 0 and 99999999999999999" sqref="M57">
      <formula1>0</formula1>
      <formula2>99999999999999900</formula2>
    </dataValidation>
    <dataValidation type="decimal" allowBlank="1" showInputMessage="1" showErrorMessage="1" errorTitle="Input Error" error="Please enter a numeric value between 0 and 99999999999999999" sqref="N57">
      <formula1>0</formula1>
      <formula2>99999999999999900</formula2>
    </dataValidation>
    <dataValidation type="decimal" allowBlank="1" showInputMessage="1" showErrorMessage="1" errorTitle="Input Error" error="Please enter a numeric value between 0 and 99999999999999999" sqref="O57">
      <formula1>0</formula1>
      <formula2>99999999999999900</formula2>
    </dataValidation>
    <dataValidation type="decimal" allowBlank="1" showInputMessage="1" showErrorMessage="1" errorTitle="Input Error" error="Please enter a numeric value between 0 and 99999999999999999" sqref="P57">
      <formula1>0</formula1>
      <formula2>99999999999999900</formula2>
    </dataValidation>
    <dataValidation type="decimal" allowBlank="1" showInputMessage="1" showErrorMessage="1" errorTitle="Input Error" error="Please enter a numeric value between 0 and 99999999999999999" sqref="Q57">
      <formula1>0</formula1>
      <formula2>99999999999999900</formula2>
    </dataValidation>
    <dataValidation type="decimal" allowBlank="1" showInputMessage="1" showErrorMessage="1" errorTitle="Input Error" error="Please enter a numeric value between 0 and 99999999999999999" sqref="R57">
      <formula1>0</formula1>
      <formula2>99999999999999900</formula2>
    </dataValidation>
    <dataValidation type="decimal" allowBlank="1" showInputMessage="1" showErrorMessage="1" errorTitle="Input Error" error="Please enter a numeric value between 0 and 99999999999999999" sqref="S57">
      <formula1>0</formula1>
      <formula2>99999999999999900</formula2>
    </dataValidation>
    <dataValidation type="decimal" allowBlank="1" showInputMessage="1" showErrorMessage="1" errorTitle="Input Error" error="Please enter a numeric value between 0 and 99999999999999999" sqref="T57">
      <formula1>0</formula1>
      <formula2>99999999999999900</formula2>
    </dataValidation>
    <dataValidation type="decimal" allowBlank="1" showInputMessage="1" showErrorMessage="1" errorTitle="Input Error" error="Please enter a numeric value between 0 and 99999999999999999" sqref="U57">
      <formula1>0</formula1>
      <formula2>99999999999999900</formula2>
    </dataValidation>
    <dataValidation type="decimal" allowBlank="1" showInputMessage="1" showErrorMessage="1" errorTitle="Input Error" error="Please enter a numeric value between 0 and 99999999999999999" sqref="G58">
      <formula1>0</formula1>
      <formula2>99999999999999900</formula2>
    </dataValidation>
    <dataValidation type="decimal" allowBlank="1" showInputMessage="1" showErrorMessage="1" errorTitle="Input Error" error="Please enter a numeric value between 0 and 99999999999999999" sqref="H58">
      <formula1>0</formula1>
      <formula2>99999999999999900</formula2>
    </dataValidation>
    <dataValidation type="decimal" allowBlank="1" showInputMessage="1" showErrorMessage="1" errorTitle="Input Error" error="Please enter a numeric value between 0 and 99999999999999999" sqref="I58">
      <formula1>0</formula1>
      <formula2>99999999999999900</formula2>
    </dataValidation>
    <dataValidation type="decimal" allowBlank="1" showInputMessage="1" showErrorMessage="1" errorTitle="Input Error" error="Please enter a numeric value between 0 and 99999999999999999" sqref="J58">
      <formula1>0</formula1>
      <formula2>99999999999999900</formula2>
    </dataValidation>
    <dataValidation type="decimal" allowBlank="1" showInputMessage="1" showErrorMessage="1" errorTitle="Input Error" error="Please enter a numeric value between 0 and 99999999999999999" sqref="K58">
      <formula1>0</formula1>
      <formula2>99999999999999900</formula2>
    </dataValidation>
    <dataValidation type="decimal" allowBlank="1" showInputMessage="1" showErrorMessage="1" errorTitle="Input Error" error="Please enter a numeric value between 0 and 99999999999999999" sqref="L58">
      <formula1>0</formula1>
      <formula2>99999999999999900</formula2>
    </dataValidation>
    <dataValidation type="decimal" allowBlank="1" showInputMessage="1" showErrorMessage="1" errorTitle="Input Error" error="Please enter a numeric value between 0 and 99999999999999999" sqref="M58">
      <formula1>0</formula1>
      <formula2>99999999999999900</formula2>
    </dataValidation>
    <dataValidation type="decimal" allowBlank="1" showInputMessage="1" showErrorMessage="1" errorTitle="Input Error" error="Please enter a numeric value between 0 and 99999999999999999" sqref="N58">
      <formula1>0</formula1>
      <formula2>99999999999999900</formula2>
    </dataValidation>
    <dataValidation type="decimal" allowBlank="1" showInputMessage="1" showErrorMessage="1" errorTitle="Input Error" error="Please enter a numeric value between 0 and 99999999999999999" sqref="O58">
      <formula1>0</formula1>
      <formula2>99999999999999900</formula2>
    </dataValidation>
    <dataValidation type="decimal" allowBlank="1" showInputMessage="1" showErrorMessage="1" errorTitle="Input Error" error="Please enter a numeric value between 0 and 99999999999999999" sqref="P58">
      <formula1>0</formula1>
      <formula2>99999999999999900</formula2>
    </dataValidation>
    <dataValidation type="decimal" allowBlank="1" showInputMessage="1" showErrorMessage="1" errorTitle="Input Error" error="Please enter a numeric value between 0 and 99999999999999999" sqref="Q58">
      <formula1>0</formula1>
      <formula2>99999999999999900</formula2>
    </dataValidation>
    <dataValidation type="decimal" allowBlank="1" showInputMessage="1" showErrorMessage="1" errorTitle="Input Error" error="Please enter a numeric value between 0 and 99999999999999999" sqref="R58">
      <formula1>0</formula1>
      <formula2>99999999999999900</formula2>
    </dataValidation>
    <dataValidation type="decimal" allowBlank="1" showInputMessage="1" showErrorMessage="1" errorTitle="Input Error" error="Please enter a numeric value between 0 and 99999999999999999" sqref="S58">
      <formula1>0</formula1>
      <formula2>99999999999999900</formula2>
    </dataValidation>
    <dataValidation type="decimal" allowBlank="1" showInputMessage="1" showErrorMessage="1" errorTitle="Input Error" error="Please enter a numeric value between 0 and 99999999999999999" sqref="T58">
      <formula1>0</formula1>
      <formula2>99999999999999900</formula2>
    </dataValidation>
    <dataValidation type="decimal" allowBlank="1" showInputMessage="1" showErrorMessage="1" errorTitle="Input Error" error="Please enter a numeric value between 0 and 99999999999999999" sqref="U58">
      <formula1>0</formula1>
      <formula2>99999999999999900</formula2>
    </dataValidation>
    <dataValidation type="decimal" allowBlank="1" showInputMessage="1" showErrorMessage="1" errorTitle="Input Error" error="Please enter a numeric value between 0 and 99999999999999999" sqref="G59">
      <formula1>0</formula1>
      <formula2>99999999999999900</formula2>
    </dataValidation>
    <dataValidation type="decimal" allowBlank="1" showInputMessage="1" showErrorMessage="1" errorTitle="Input Error" error="Please enter a numeric value between 0 and 99999999999999999" sqref="H59">
      <formula1>0</formula1>
      <formula2>99999999999999900</formula2>
    </dataValidation>
    <dataValidation type="decimal" allowBlank="1" showInputMessage="1" showErrorMessage="1" errorTitle="Input Error" error="Please enter a numeric value between 0 and 99999999999999999" sqref="I59">
      <formula1>0</formula1>
      <formula2>99999999999999900</formula2>
    </dataValidation>
    <dataValidation type="decimal" allowBlank="1" showInputMessage="1" showErrorMessage="1" errorTitle="Input Error" error="Please enter a numeric value between 0 and 99999999999999999" sqref="J59">
      <formula1>0</formula1>
      <formula2>99999999999999900</formula2>
    </dataValidation>
    <dataValidation type="decimal" allowBlank="1" showInputMessage="1" showErrorMessage="1" errorTitle="Input Error" error="Please enter a numeric value between 0 and 99999999999999999" sqref="K59">
      <formula1>0</formula1>
      <formula2>99999999999999900</formula2>
    </dataValidation>
    <dataValidation type="decimal" allowBlank="1" showInputMessage="1" showErrorMessage="1" errorTitle="Input Error" error="Please enter a numeric value between 0 and 99999999999999999" sqref="L59">
      <formula1>0</formula1>
      <formula2>99999999999999900</formula2>
    </dataValidation>
    <dataValidation type="decimal" allowBlank="1" showInputMessage="1" showErrorMessage="1" errorTitle="Input Error" error="Please enter a numeric value between 0 and 99999999999999999" sqref="M59">
      <formula1>0</formula1>
      <formula2>99999999999999900</formula2>
    </dataValidation>
    <dataValidation type="decimal" allowBlank="1" showInputMessage="1" showErrorMessage="1" errorTitle="Input Error" error="Please enter a numeric value between 0 and 99999999999999999" sqref="N59">
      <formula1>0</formula1>
      <formula2>99999999999999900</formula2>
    </dataValidation>
    <dataValidation type="decimal" allowBlank="1" showInputMessage="1" showErrorMessage="1" errorTitle="Input Error" error="Please enter a numeric value between 0 and 99999999999999999" sqref="O59">
      <formula1>0</formula1>
      <formula2>99999999999999900</formula2>
    </dataValidation>
    <dataValidation type="decimal" allowBlank="1" showInputMessage="1" showErrorMessage="1" errorTitle="Input Error" error="Please enter a numeric value between 0 and 99999999999999999" sqref="P59">
      <formula1>0</formula1>
      <formula2>99999999999999900</formula2>
    </dataValidation>
    <dataValidation type="decimal" allowBlank="1" showInputMessage="1" showErrorMessage="1" errorTitle="Input Error" error="Please enter a numeric value between 0 and 99999999999999999" sqref="Q59">
      <formula1>0</formula1>
      <formula2>99999999999999900</formula2>
    </dataValidation>
    <dataValidation type="decimal" allowBlank="1" showInputMessage="1" showErrorMessage="1" errorTitle="Input Error" error="Please enter a numeric value between 0 and 99999999999999999" sqref="R59">
      <formula1>0</formula1>
      <formula2>99999999999999900</formula2>
    </dataValidation>
    <dataValidation type="decimal" allowBlank="1" showInputMessage="1" showErrorMessage="1" errorTitle="Input Error" error="Please enter a numeric value between 0 and 99999999999999999" sqref="S59">
      <formula1>0</formula1>
      <formula2>99999999999999900</formula2>
    </dataValidation>
    <dataValidation type="decimal" allowBlank="1" showInputMessage="1" showErrorMessage="1" errorTitle="Input Error" error="Please enter a numeric value between 0 and 99999999999999999" sqref="T59">
      <formula1>0</formula1>
      <formula2>99999999999999900</formula2>
    </dataValidation>
    <dataValidation type="decimal" allowBlank="1" showInputMessage="1" showErrorMessage="1" errorTitle="Input Error" error="Please enter a numeric value between 0 and 99999999999999999" sqref="U59">
      <formula1>0</formula1>
      <formula2>99999999999999900</formula2>
    </dataValidation>
    <dataValidation type="decimal" allowBlank="1" showInputMessage="1" showErrorMessage="1" errorTitle="Input Error" error="Please enter a numeric value between 0 and 99999999999999999" sqref="G60">
      <formula1>0</formula1>
      <formula2>99999999999999900</formula2>
    </dataValidation>
    <dataValidation type="decimal" allowBlank="1" showInputMessage="1" showErrorMessage="1" errorTitle="Input Error" error="Please enter a numeric value between 0 and 99999999999999999" sqref="H60">
      <formula1>0</formula1>
      <formula2>99999999999999900</formula2>
    </dataValidation>
    <dataValidation type="decimal" allowBlank="1" showInputMessage="1" showErrorMessage="1" errorTitle="Input Error" error="Please enter a numeric value between 0 and 99999999999999999" sqref="I60">
      <formula1>0</formula1>
      <formula2>99999999999999900</formula2>
    </dataValidation>
    <dataValidation type="decimal" allowBlank="1" showInputMessage="1" showErrorMessage="1" errorTitle="Input Error" error="Please enter a numeric value between 0 and 99999999999999999" sqref="J60">
      <formula1>0</formula1>
      <formula2>99999999999999900</formula2>
    </dataValidation>
    <dataValidation type="decimal" allowBlank="1" showInputMessage="1" showErrorMessage="1" errorTitle="Input Error" error="Please enter a numeric value between 0 and 99999999999999999" sqref="K60">
      <formula1>0</formula1>
      <formula2>99999999999999900</formula2>
    </dataValidation>
    <dataValidation type="decimal" allowBlank="1" showInputMessage="1" showErrorMessage="1" errorTitle="Input Error" error="Please enter a numeric value between 0 and 99999999999999999" sqref="L60">
      <formula1>0</formula1>
      <formula2>99999999999999900</formula2>
    </dataValidation>
    <dataValidation type="decimal" allowBlank="1" showInputMessage="1" showErrorMessage="1" errorTitle="Input Error" error="Please enter a numeric value between 0 and 99999999999999999" sqref="M60">
      <formula1>0</formula1>
      <formula2>99999999999999900</formula2>
    </dataValidation>
    <dataValidation type="decimal" allowBlank="1" showInputMessage="1" showErrorMessage="1" errorTitle="Input Error" error="Please enter a numeric value between 0 and 99999999999999999" sqref="N60">
      <formula1>0</formula1>
      <formula2>99999999999999900</formula2>
    </dataValidation>
    <dataValidation type="decimal" allowBlank="1" showInputMessage="1" showErrorMessage="1" errorTitle="Input Error" error="Please enter a numeric value between 0 and 99999999999999999" sqref="O60">
      <formula1>0</formula1>
      <formula2>99999999999999900</formula2>
    </dataValidation>
    <dataValidation type="decimal" allowBlank="1" showInputMessage="1" showErrorMessage="1" errorTitle="Input Error" error="Please enter a numeric value between 0 and 99999999999999999" sqref="P60">
      <formula1>0</formula1>
      <formula2>99999999999999900</formula2>
    </dataValidation>
    <dataValidation type="decimal" allowBlank="1" showInputMessage="1" showErrorMessage="1" errorTitle="Input Error" error="Please enter a numeric value between 0 and 99999999999999999" sqref="Q60">
      <formula1>0</formula1>
      <formula2>99999999999999900</formula2>
    </dataValidation>
    <dataValidation type="decimal" allowBlank="1" showInputMessage="1" showErrorMessage="1" errorTitle="Input Error" error="Please enter a numeric value between 0 and 99999999999999999" sqref="R60">
      <formula1>0</formula1>
      <formula2>99999999999999900</formula2>
    </dataValidation>
    <dataValidation type="decimal" allowBlank="1" showInputMessage="1" showErrorMessage="1" errorTitle="Input Error" error="Please enter a numeric value between 0 and 99999999999999999" sqref="S60">
      <formula1>0</formula1>
      <formula2>99999999999999900</formula2>
    </dataValidation>
    <dataValidation type="decimal" allowBlank="1" showInputMessage="1" showErrorMessage="1" errorTitle="Input Error" error="Please enter a numeric value between 0 and 99999999999999999" sqref="T60">
      <formula1>0</formula1>
      <formula2>99999999999999900</formula2>
    </dataValidation>
    <dataValidation type="decimal" allowBlank="1" showInputMessage="1" showErrorMessage="1" errorTitle="Input Error" error="Please enter a numeric value between 0 and 99999999999999999" sqref="U60">
      <formula1>0</formula1>
      <formula2>99999999999999900</formula2>
    </dataValidation>
    <dataValidation type="decimal" allowBlank="1" showInputMessage="1" showErrorMessage="1" errorTitle="Input Error" error="Please enter a numeric value between 0 and 99999999999999999" sqref="G61">
      <formula1>0</formula1>
      <formula2>99999999999999900</formula2>
    </dataValidation>
    <dataValidation type="decimal" allowBlank="1" showInputMessage="1" showErrorMessage="1" errorTitle="Input Error" error="Please enter a numeric value between 0 and 99999999999999999" sqref="H61">
      <formula1>0</formula1>
      <formula2>99999999999999900</formula2>
    </dataValidation>
    <dataValidation type="decimal" allowBlank="1" showInputMessage="1" showErrorMessage="1" errorTitle="Input Error" error="Please enter a numeric value between 0 and 99999999999999999" sqref="I61">
      <formula1>0</formula1>
      <formula2>99999999999999900</formula2>
    </dataValidation>
    <dataValidation type="decimal" allowBlank="1" showInputMessage="1" showErrorMessage="1" errorTitle="Input Error" error="Please enter a numeric value between 0 and 99999999999999999" sqref="J61">
      <formula1>0</formula1>
      <formula2>99999999999999900</formula2>
    </dataValidation>
    <dataValidation type="decimal" allowBlank="1" showInputMessage="1" showErrorMessage="1" errorTitle="Input Error" error="Please enter a numeric value between 0 and 99999999999999999" sqref="K61">
      <formula1>0</formula1>
      <formula2>99999999999999900</formula2>
    </dataValidation>
    <dataValidation type="decimal" allowBlank="1" showInputMessage="1" showErrorMessage="1" errorTitle="Input Error" error="Please enter a numeric value between 0 and 99999999999999999" sqref="L61">
      <formula1>0</formula1>
      <formula2>99999999999999900</formula2>
    </dataValidation>
    <dataValidation type="decimal" allowBlank="1" showInputMessage="1" showErrorMessage="1" errorTitle="Input Error" error="Please enter a numeric value between 0 and 99999999999999999" sqref="M61">
      <formula1>0</formula1>
      <formula2>99999999999999900</formula2>
    </dataValidation>
    <dataValidation type="decimal" allowBlank="1" showInputMessage="1" showErrorMessage="1" errorTitle="Input Error" error="Please enter a numeric value between 0 and 99999999999999999" sqref="N61">
      <formula1>0</formula1>
      <formula2>99999999999999900</formula2>
    </dataValidation>
    <dataValidation type="decimal" allowBlank="1" showInputMessage="1" showErrorMessage="1" errorTitle="Input Error" error="Please enter a numeric value between 0 and 99999999999999999" sqref="O61">
      <formula1>0</formula1>
      <formula2>99999999999999900</formula2>
    </dataValidation>
    <dataValidation type="decimal" allowBlank="1" showInputMessage="1" showErrorMessage="1" errorTitle="Input Error" error="Please enter a numeric value between 0 and 99999999999999999" sqref="P61">
      <formula1>0</formula1>
      <formula2>99999999999999900</formula2>
    </dataValidation>
    <dataValidation type="decimal" allowBlank="1" showInputMessage="1" showErrorMessage="1" errorTitle="Input Error" error="Please enter a numeric value between 0 and 99999999999999999" sqref="Q61">
      <formula1>0</formula1>
      <formula2>99999999999999900</formula2>
    </dataValidation>
    <dataValidation type="decimal" allowBlank="1" showInputMessage="1" showErrorMessage="1" errorTitle="Input Error" error="Please enter a numeric value between 0 and 99999999999999999" sqref="R61">
      <formula1>0</formula1>
      <formula2>99999999999999900</formula2>
    </dataValidation>
    <dataValidation type="decimal" allowBlank="1" showInputMessage="1" showErrorMessage="1" errorTitle="Input Error" error="Please enter a numeric value between 0 and 99999999999999999" sqref="S61">
      <formula1>0</formula1>
      <formula2>99999999999999900</formula2>
    </dataValidation>
    <dataValidation type="decimal" allowBlank="1" showInputMessage="1" showErrorMessage="1" errorTitle="Input Error" error="Please enter a numeric value between 0 and 99999999999999999" sqref="T61">
      <formula1>0</formula1>
      <formula2>99999999999999900</formula2>
    </dataValidation>
    <dataValidation type="decimal" allowBlank="1" showInputMessage="1" showErrorMessage="1" errorTitle="Input Error" error="Please enter a numeric value between 0 and 99999999999999999" sqref="U61">
      <formula1>0</formula1>
      <formula2>99999999999999900</formula2>
    </dataValidation>
    <dataValidation type="decimal" allowBlank="1" showInputMessage="1" showErrorMessage="1" errorTitle="Input Error" error="Please enter a numeric value between 0 and 99999999999999999" sqref="G62">
      <formula1>0</formula1>
      <formula2>99999999999999900</formula2>
    </dataValidation>
    <dataValidation type="decimal" allowBlank="1" showInputMessage="1" showErrorMessage="1" errorTitle="Input Error" error="Please enter a numeric value between 0 and 99999999999999999" sqref="H62">
      <formula1>0</formula1>
      <formula2>99999999999999900</formula2>
    </dataValidation>
    <dataValidation type="decimal" allowBlank="1" showInputMessage="1" showErrorMessage="1" errorTitle="Input Error" error="Please enter a numeric value between 0 and 99999999999999999" sqref="I62">
      <formula1>0</formula1>
      <formula2>99999999999999900</formula2>
    </dataValidation>
    <dataValidation type="decimal" allowBlank="1" showInputMessage="1" showErrorMessage="1" errorTitle="Input Error" error="Please enter a numeric value between 0 and 99999999999999999" sqref="J62">
      <formula1>0</formula1>
      <formula2>99999999999999900</formula2>
    </dataValidation>
    <dataValidation type="decimal" allowBlank="1" showInputMessage="1" showErrorMessage="1" errorTitle="Input Error" error="Please enter a numeric value between 0 and 99999999999999999" sqref="K62">
      <formula1>0</formula1>
      <formula2>99999999999999900</formula2>
    </dataValidation>
    <dataValidation type="decimal" allowBlank="1" showInputMessage="1" showErrorMessage="1" errorTitle="Input Error" error="Please enter a numeric value between 0 and 99999999999999999" sqref="L62">
      <formula1>0</formula1>
      <formula2>99999999999999900</formula2>
    </dataValidation>
    <dataValidation type="decimal" allowBlank="1" showInputMessage="1" showErrorMessage="1" errorTitle="Input Error" error="Please enter a numeric value between 0 and 99999999999999999" sqref="M62">
      <formula1>0</formula1>
      <formula2>99999999999999900</formula2>
    </dataValidation>
    <dataValidation type="decimal" allowBlank="1" showInputMessage="1" showErrorMessage="1" errorTitle="Input Error" error="Please enter a numeric value between 0 and 99999999999999999" sqref="N62">
      <formula1>0</formula1>
      <formula2>99999999999999900</formula2>
    </dataValidation>
    <dataValidation type="decimal" allowBlank="1" showInputMessage="1" showErrorMessage="1" errorTitle="Input Error" error="Please enter a numeric value between 0 and 99999999999999999" sqref="O62">
      <formula1>0</formula1>
      <formula2>99999999999999900</formula2>
    </dataValidation>
    <dataValidation type="decimal" allowBlank="1" showInputMessage="1" showErrorMessage="1" errorTitle="Input Error" error="Please enter a numeric value between 0 and 99999999999999999" sqref="P62">
      <formula1>0</formula1>
      <formula2>99999999999999900</formula2>
    </dataValidation>
    <dataValidation type="decimal" allowBlank="1" showInputMessage="1" showErrorMessage="1" errorTitle="Input Error" error="Please enter a numeric value between 0 and 99999999999999999" sqref="Q62">
      <formula1>0</formula1>
      <formula2>99999999999999900</formula2>
    </dataValidation>
    <dataValidation type="decimal" allowBlank="1" showInputMessage="1" showErrorMessage="1" errorTitle="Input Error" error="Please enter a numeric value between 0 and 99999999999999999" sqref="R62">
      <formula1>0</formula1>
      <formula2>99999999999999900</formula2>
    </dataValidation>
    <dataValidation type="decimal" allowBlank="1" showInputMessage="1" showErrorMessage="1" errorTitle="Input Error" error="Please enter a numeric value between 0 and 99999999999999999" sqref="S62">
      <formula1>0</formula1>
      <formula2>99999999999999900</formula2>
    </dataValidation>
    <dataValidation type="decimal" allowBlank="1" showInputMessage="1" showErrorMessage="1" errorTitle="Input Error" error="Please enter a numeric value between 0 and 99999999999999999" sqref="T62">
      <formula1>0</formula1>
      <formula2>99999999999999900</formula2>
    </dataValidation>
    <dataValidation type="decimal" allowBlank="1" showInputMessage="1" showErrorMessage="1" errorTitle="Input Error" error="Please enter a numeric value between 0 and 99999999999999999" sqref="U62">
      <formula1>0</formula1>
      <formula2>99999999999999900</formula2>
    </dataValidation>
    <dataValidation type="decimal" allowBlank="1" showInputMessage="1" showErrorMessage="1" errorTitle="Input Error" error="Please enter a numeric value between 0 and 99999999999999999" sqref="G63">
      <formula1>0</formula1>
      <formula2>99999999999999900</formula2>
    </dataValidation>
    <dataValidation type="decimal" allowBlank="1" showInputMessage="1" showErrorMessage="1" errorTitle="Input Error" error="Please enter a numeric value between 0 and 99999999999999999" sqref="H63">
      <formula1>0</formula1>
      <formula2>99999999999999900</formula2>
    </dataValidation>
    <dataValidation type="decimal" allowBlank="1" showInputMessage="1" showErrorMessage="1" errorTitle="Input Error" error="Please enter a numeric value between 0 and 99999999999999999" sqref="I63">
      <formula1>0</formula1>
      <formula2>99999999999999900</formula2>
    </dataValidation>
    <dataValidation type="decimal" allowBlank="1" showInputMessage="1" showErrorMessage="1" errorTitle="Input Error" error="Please enter a numeric value between 0 and 99999999999999999" sqref="J63">
      <formula1>0</formula1>
      <formula2>99999999999999900</formula2>
    </dataValidation>
    <dataValidation type="decimal" allowBlank="1" showInputMessage="1" showErrorMessage="1" errorTitle="Input Error" error="Please enter a numeric value between 0 and 99999999999999999" sqref="K63">
      <formula1>0</formula1>
      <formula2>99999999999999900</formula2>
    </dataValidation>
    <dataValidation type="decimal" allowBlank="1" showInputMessage="1" showErrorMessage="1" errorTitle="Input Error" error="Please enter a numeric value between 0 and 99999999999999999" sqref="L63">
      <formula1>0</formula1>
      <formula2>99999999999999900</formula2>
    </dataValidation>
    <dataValidation type="decimal" allowBlank="1" showInputMessage="1" showErrorMessage="1" errorTitle="Input Error" error="Please enter a numeric value between 0 and 99999999999999999" sqref="M63">
      <formula1>0</formula1>
      <formula2>99999999999999900</formula2>
    </dataValidation>
    <dataValidation type="decimal" allowBlank="1" showInputMessage="1" showErrorMessage="1" errorTitle="Input Error" error="Please enter a numeric value between 0 and 99999999999999999" sqref="N63">
      <formula1>0</formula1>
      <formula2>99999999999999900</formula2>
    </dataValidation>
    <dataValidation type="decimal" allowBlank="1" showInputMessage="1" showErrorMessage="1" errorTitle="Input Error" error="Please enter a numeric value between 0 and 99999999999999999" sqref="O63">
      <formula1>0</formula1>
      <formula2>99999999999999900</formula2>
    </dataValidation>
    <dataValidation type="decimal" allowBlank="1" showInputMessage="1" showErrorMessage="1" errorTitle="Input Error" error="Please enter a numeric value between 0 and 99999999999999999" sqref="P63">
      <formula1>0</formula1>
      <formula2>99999999999999900</formula2>
    </dataValidation>
    <dataValidation type="decimal" allowBlank="1" showInputMessage="1" showErrorMessage="1" errorTitle="Input Error" error="Please enter a numeric value between 0 and 99999999999999999" sqref="Q63">
      <formula1>0</formula1>
      <formula2>99999999999999900</formula2>
    </dataValidation>
    <dataValidation type="decimal" allowBlank="1" showInputMessage="1" showErrorMessage="1" errorTitle="Input Error" error="Please enter a numeric value between 0 and 99999999999999999" sqref="R63">
      <formula1>0</formula1>
      <formula2>99999999999999900</formula2>
    </dataValidation>
    <dataValidation type="decimal" allowBlank="1" showInputMessage="1" showErrorMessage="1" errorTitle="Input Error" error="Please enter a numeric value between 0 and 99999999999999999" sqref="S63">
      <formula1>0</formula1>
      <formula2>99999999999999900</formula2>
    </dataValidation>
    <dataValidation type="decimal" allowBlank="1" showInputMessage="1" showErrorMessage="1" errorTitle="Input Error" error="Please enter a numeric value between 0 and 99999999999999999" sqref="T63">
      <formula1>0</formula1>
      <formula2>99999999999999900</formula2>
    </dataValidation>
    <dataValidation type="decimal" allowBlank="1" showInputMessage="1" showErrorMessage="1" errorTitle="Input Error" error="Please enter a numeric value between 0 and 99999999999999999" sqref="U63">
      <formula1>0</formula1>
      <formula2>99999999999999900</formula2>
    </dataValidation>
    <dataValidation type="decimal" allowBlank="1" showInputMessage="1" showErrorMessage="1" errorTitle="Input Error" error="Please enter a numeric value between 0 and 99999999999999999" sqref="G64">
      <formula1>0</formula1>
      <formula2>99999999999999900</formula2>
    </dataValidation>
    <dataValidation type="decimal" allowBlank="1" showInputMessage="1" showErrorMessage="1" errorTitle="Input Error" error="Please enter a numeric value between 0 and 99999999999999999" sqref="H64">
      <formula1>0</formula1>
      <formula2>99999999999999900</formula2>
    </dataValidation>
    <dataValidation type="decimal" allowBlank="1" showInputMessage="1" showErrorMessage="1" errorTitle="Input Error" error="Please enter a numeric value between 0 and 99999999999999999" sqref="I64">
      <formula1>0</formula1>
      <formula2>99999999999999900</formula2>
    </dataValidation>
    <dataValidation type="decimal" allowBlank="1" showInputMessage="1" showErrorMessage="1" errorTitle="Input Error" error="Please enter a numeric value between 0 and 99999999999999999" sqref="J64">
      <formula1>0</formula1>
      <formula2>99999999999999900</formula2>
    </dataValidation>
    <dataValidation type="decimal" allowBlank="1" showInputMessage="1" showErrorMessage="1" errorTitle="Input Error" error="Please enter a numeric value between 0 and 99999999999999999" sqref="K64">
      <formula1>0</formula1>
      <formula2>99999999999999900</formula2>
    </dataValidation>
    <dataValidation type="decimal" allowBlank="1" showInputMessage="1" showErrorMessage="1" errorTitle="Input Error" error="Please enter a numeric value between 0 and 99999999999999999" sqref="L64">
      <formula1>0</formula1>
      <formula2>99999999999999900</formula2>
    </dataValidation>
    <dataValidation type="decimal" allowBlank="1" showInputMessage="1" showErrorMessage="1" errorTitle="Input Error" error="Please enter a numeric value between 0 and 99999999999999999" sqref="M64">
      <formula1>0</formula1>
      <formula2>99999999999999900</formula2>
    </dataValidation>
    <dataValidation type="decimal" allowBlank="1" showInputMessage="1" showErrorMessage="1" errorTitle="Input Error" error="Please enter a numeric value between 0 and 99999999999999999" sqref="N64">
      <formula1>0</formula1>
      <formula2>99999999999999900</formula2>
    </dataValidation>
    <dataValidation type="decimal" allowBlank="1" showInputMessage="1" showErrorMessage="1" errorTitle="Input Error" error="Please enter a numeric value between 0 and 99999999999999999" sqref="O64">
      <formula1>0</formula1>
      <formula2>99999999999999900</formula2>
    </dataValidation>
    <dataValidation type="decimal" allowBlank="1" showInputMessage="1" showErrorMessage="1" errorTitle="Input Error" error="Please enter a numeric value between 0 and 99999999999999999" sqref="P64">
      <formula1>0</formula1>
      <formula2>99999999999999900</formula2>
    </dataValidation>
    <dataValidation type="decimal" allowBlank="1" showInputMessage="1" showErrorMessage="1" errorTitle="Input Error" error="Please enter a numeric value between 0 and 99999999999999999" sqref="Q64">
      <formula1>0</formula1>
      <formula2>99999999999999900</formula2>
    </dataValidation>
    <dataValidation type="decimal" allowBlank="1" showInputMessage="1" showErrorMessage="1" errorTitle="Input Error" error="Please enter a numeric value between 0 and 99999999999999999" sqref="R64">
      <formula1>0</formula1>
      <formula2>99999999999999900</formula2>
    </dataValidation>
    <dataValidation type="decimal" allowBlank="1" showInputMessage="1" showErrorMessage="1" errorTitle="Input Error" error="Please enter a numeric value between 0 and 99999999999999999" sqref="S64">
      <formula1>0</formula1>
      <formula2>99999999999999900</formula2>
    </dataValidation>
    <dataValidation type="decimal" allowBlank="1" showInputMessage="1" showErrorMessage="1" errorTitle="Input Error" error="Please enter a numeric value between 0 and 99999999999999999" sqref="T64">
      <formula1>0</formula1>
      <formula2>99999999999999900</formula2>
    </dataValidation>
    <dataValidation type="decimal" allowBlank="1" showInputMessage="1" showErrorMessage="1" errorTitle="Input Error" error="Please enter a numeric value between 0 and 99999999999999999" sqref="U64">
      <formula1>0</formula1>
      <formula2>99999999999999900</formula2>
    </dataValidation>
    <dataValidation type="decimal" allowBlank="1" showInputMessage="1" showErrorMessage="1" errorTitle="Input Error" error="Please enter a numeric value between 0 and 99999999999999999" sqref="G65">
      <formula1>0</formula1>
      <formula2>99999999999999900</formula2>
    </dataValidation>
    <dataValidation type="decimal" allowBlank="1" showInputMessage="1" showErrorMessage="1" errorTitle="Input Error" error="Please enter a numeric value between 0 and 99999999999999999" sqref="H65">
      <formula1>0</formula1>
      <formula2>99999999999999900</formula2>
    </dataValidation>
    <dataValidation type="decimal" allowBlank="1" showInputMessage="1" showErrorMessage="1" errorTitle="Input Error" error="Please enter a numeric value between 0 and 99999999999999999" sqref="I65">
      <formula1>0</formula1>
      <formula2>99999999999999900</formula2>
    </dataValidation>
    <dataValidation type="decimal" allowBlank="1" showInputMessage="1" showErrorMessage="1" errorTitle="Input Error" error="Please enter a numeric value between 0 and 99999999999999999" sqref="J65">
      <formula1>0</formula1>
      <formula2>99999999999999900</formula2>
    </dataValidation>
    <dataValidation type="decimal" allowBlank="1" showInputMessage="1" showErrorMessage="1" errorTitle="Input Error" error="Please enter a numeric value between 0 and 99999999999999999" sqref="K65">
      <formula1>0</formula1>
      <formula2>99999999999999900</formula2>
    </dataValidation>
    <dataValidation type="decimal" allowBlank="1" showInputMessage="1" showErrorMessage="1" errorTitle="Input Error" error="Please enter a numeric value between 0 and 99999999999999999" sqref="L65">
      <formula1>0</formula1>
      <formula2>99999999999999900</formula2>
    </dataValidation>
    <dataValidation type="decimal" allowBlank="1" showInputMessage="1" showErrorMessage="1" errorTitle="Input Error" error="Please enter a numeric value between 0 and 99999999999999999" sqref="M65">
      <formula1>0</formula1>
      <formula2>99999999999999900</formula2>
    </dataValidation>
    <dataValidation type="decimal" allowBlank="1" showInputMessage="1" showErrorMessage="1" errorTitle="Input Error" error="Please enter a numeric value between 0 and 99999999999999999" sqref="N65">
      <formula1>0</formula1>
      <formula2>99999999999999900</formula2>
    </dataValidation>
    <dataValidation type="decimal" allowBlank="1" showInputMessage="1" showErrorMessage="1" errorTitle="Input Error" error="Please enter a numeric value between 0 and 99999999999999999" sqref="O65">
      <formula1>0</formula1>
      <formula2>99999999999999900</formula2>
    </dataValidation>
    <dataValidation type="decimal" allowBlank="1" showInputMessage="1" showErrorMessage="1" errorTitle="Input Error" error="Please enter a numeric value between 0 and 99999999999999999" sqref="P65">
      <formula1>0</formula1>
      <formula2>99999999999999900</formula2>
    </dataValidation>
    <dataValidation type="decimal" allowBlank="1" showInputMessage="1" showErrorMessage="1" errorTitle="Input Error" error="Please enter a numeric value between 0 and 99999999999999999" sqref="Q65">
      <formula1>0</formula1>
      <formula2>99999999999999900</formula2>
    </dataValidation>
    <dataValidation type="decimal" allowBlank="1" showInputMessage="1" showErrorMessage="1" errorTitle="Input Error" error="Please enter a numeric value between 0 and 99999999999999999" sqref="R65">
      <formula1>0</formula1>
      <formula2>99999999999999900</formula2>
    </dataValidation>
    <dataValidation type="decimal" allowBlank="1" showInputMessage="1" showErrorMessage="1" errorTitle="Input Error" error="Please enter a numeric value between 0 and 99999999999999999" sqref="S65">
      <formula1>0</formula1>
      <formula2>99999999999999900</formula2>
    </dataValidation>
    <dataValidation type="decimal" allowBlank="1" showInputMessage="1" showErrorMessage="1" errorTitle="Input Error" error="Please enter a numeric value between 0 and 99999999999999999" sqref="T65">
      <formula1>0</formula1>
      <formula2>99999999999999900</formula2>
    </dataValidation>
    <dataValidation type="decimal" allowBlank="1" showInputMessage="1" showErrorMessage="1" errorTitle="Input Error" error="Please enter a numeric value between 0 and 99999999999999999" sqref="U65">
      <formula1>0</formula1>
      <formula2>99999999999999900</formula2>
    </dataValidation>
    <dataValidation type="decimal" allowBlank="1" showInputMessage="1" showErrorMessage="1" errorTitle="Input Error" error="Please enter a numeric value between 0 and 99999999999999999" sqref="G66">
      <formula1>0</formula1>
      <formula2>99999999999999900</formula2>
    </dataValidation>
    <dataValidation type="decimal" allowBlank="1" showInputMessage="1" showErrorMessage="1" errorTitle="Input Error" error="Please enter a numeric value between 0 and 99999999999999999" sqref="H66">
      <formula1>0</formula1>
      <formula2>99999999999999900</formula2>
    </dataValidation>
    <dataValidation type="decimal" allowBlank="1" showInputMessage="1" showErrorMessage="1" errorTitle="Input Error" error="Please enter a numeric value between 0 and 99999999999999999" sqref="I66">
      <formula1>0</formula1>
      <formula2>99999999999999900</formula2>
    </dataValidation>
    <dataValidation type="decimal" allowBlank="1" showInputMessage="1" showErrorMessage="1" errorTitle="Input Error" error="Please enter a numeric value between 0 and 99999999999999999" sqref="J66">
      <formula1>0</formula1>
      <formula2>99999999999999900</formula2>
    </dataValidation>
    <dataValidation type="decimal" allowBlank="1" showInputMessage="1" showErrorMessage="1" errorTitle="Input Error" error="Please enter a numeric value between 0 and 99999999999999999" sqref="K66">
      <formula1>0</formula1>
      <formula2>99999999999999900</formula2>
    </dataValidation>
    <dataValidation type="decimal" allowBlank="1" showInputMessage="1" showErrorMessage="1" errorTitle="Input Error" error="Please enter a numeric value between 0 and 99999999999999999" sqref="L66">
      <formula1>0</formula1>
      <formula2>99999999999999900</formula2>
    </dataValidation>
    <dataValidation type="decimal" allowBlank="1" showInputMessage="1" showErrorMessage="1" errorTitle="Input Error" error="Please enter a numeric value between 0 and 99999999999999999" sqref="M66">
      <formula1>0</formula1>
      <formula2>99999999999999900</formula2>
    </dataValidation>
    <dataValidation type="decimal" allowBlank="1" showInputMessage="1" showErrorMessage="1" errorTitle="Input Error" error="Please enter a numeric value between 0 and 99999999999999999" sqref="N66">
      <formula1>0</formula1>
      <formula2>99999999999999900</formula2>
    </dataValidation>
    <dataValidation type="decimal" allowBlank="1" showInputMessage="1" showErrorMessage="1" errorTitle="Input Error" error="Please enter a numeric value between 0 and 99999999999999999" sqref="O66">
      <formula1>0</formula1>
      <formula2>99999999999999900</formula2>
    </dataValidation>
    <dataValidation type="decimal" allowBlank="1" showInputMessage="1" showErrorMessage="1" errorTitle="Input Error" error="Please enter a numeric value between 0 and 99999999999999999" sqref="P66">
      <formula1>0</formula1>
      <formula2>99999999999999900</formula2>
    </dataValidation>
    <dataValidation type="decimal" allowBlank="1" showInputMessage="1" showErrorMessage="1" errorTitle="Input Error" error="Please enter a numeric value between 0 and 99999999999999999" sqref="Q66">
      <formula1>0</formula1>
      <formula2>99999999999999900</formula2>
    </dataValidation>
    <dataValidation type="decimal" allowBlank="1" showInputMessage="1" showErrorMessage="1" errorTitle="Input Error" error="Please enter a numeric value between 0 and 99999999999999999" sqref="R66">
      <formula1>0</formula1>
      <formula2>99999999999999900</formula2>
    </dataValidation>
    <dataValidation type="decimal" allowBlank="1" showInputMessage="1" showErrorMessage="1" errorTitle="Input Error" error="Please enter a numeric value between 0 and 99999999999999999" sqref="S66">
      <formula1>0</formula1>
      <formula2>99999999999999900</formula2>
    </dataValidation>
    <dataValidation type="decimal" allowBlank="1" showInputMessage="1" showErrorMessage="1" errorTitle="Input Error" error="Please enter a numeric value between 0 and 99999999999999999" sqref="T66">
      <formula1>0</formula1>
      <formula2>99999999999999900</formula2>
    </dataValidation>
    <dataValidation type="decimal" allowBlank="1" showInputMessage="1" showErrorMessage="1" errorTitle="Input Error" error="Please enter a numeric value between 0 and 99999999999999999" sqref="U66">
      <formula1>0</formula1>
      <formula2>99999999999999900</formula2>
    </dataValidation>
    <dataValidation type="decimal" allowBlank="1" showInputMessage="1" showErrorMessage="1" errorTitle="Input Error" error="Please enter a numeric value between 0 and 99999999999999999" sqref="G67">
      <formula1>0</formula1>
      <formula2>99999999999999900</formula2>
    </dataValidation>
    <dataValidation type="decimal" allowBlank="1" showInputMessage="1" showErrorMessage="1" errorTitle="Input Error" error="Please enter a numeric value between 0 and 99999999999999999" sqref="H67">
      <formula1>0</formula1>
      <formula2>99999999999999900</formula2>
    </dataValidation>
    <dataValidation type="decimal" allowBlank="1" showInputMessage="1" showErrorMessage="1" errorTitle="Input Error" error="Please enter a numeric value between 0 and 99999999999999999" sqref="I67">
      <formula1>0</formula1>
      <formula2>99999999999999900</formula2>
    </dataValidation>
    <dataValidation type="decimal" allowBlank="1" showInputMessage="1" showErrorMessage="1" errorTitle="Input Error" error="Please enter a numeric value between 0 and 99999999999999999" sqref="J67">
      <formula1>0</formula1>
      <formula2>99999999999999900</formula2>
    </dataValidation>
    <dataValidation type="decimal" allowBlank="1" showInputMessage="1" showErrorMessage="1" errorTitle="Input Error" error="Please enter a numeric value between 0 and 99999999999999999" sqref="K67">
      <formula1>0</formula1>
      <formula2>99999999999999900</formula2>
    </dataValidation>
    <dataValidation type="decimal" allowBlank="1" showInputMessage="1" showErrorMessage="1" errorTitle="Input Error" error="Please enter a numeric value between 0 and 99999999999999999" sqref="L67">
      <formula1>0</formula1>
      <formula2>99999999999999900</formula2>
    </dataValidation>
    <dataValidation type="decimal" allowBlank="1" showInputMessage="1" showErrorMessage="1" errorTitle="Input Error" error="Please enter a numeric value between 0 and 99999999999999999" sqref="M67">
      <formula1>0</formula1>
      <formula2>99999999999999900</formula2>
    </dataValidation>
    <dataValidation type="decimal" allowBlank="1" showInputMessage="1" showErrorMessage="1" errorTitle="Input Error" error="Please enter a numeric value between 0 and 99999999999999999" sqref="N67">
      <formula1>0</formula1>
      <formula2>99999999999999900</formula2>
    </dataValidation>
    <dataValidation type="decimal" allowBlank="1" showInputMessage="1" showErrorMessage="1" errorTitle="Input Error" error="Please enter a numeric value between 0 and 99999999999999999" sqref="O67">
      <formula1>0</formula1>
      <formula2>99999999999999900</formula2>
    </dataValidation>
    <dataValidation type="decimal" allowBlank="1" showInputMessage="1" showErrorMessage="1" errorTitle="Input Error" error="Please enter a numeric value between 0 and 99999999999999999" sqref="P67">
      <formula1>0</formula1>
      <formula2>99999999999999900</formula2>
    </dataValidation>
    <dataValidation type="decimal" allowBlank="1" showInputMessage="1" showErrorMessage="1" errorTitle="Input Error" error="Please enter a numeric value between 0 and 99999999999999999" sqref="Q67">
      <formula1>0</formula1>
      <formula2>99999999999999900</formula2>
    </dataValidation>
    <dataValidation type="decimal" allowBlank="1" showInputMessage="1" showErrorMessage="1" errorTitle="Input Error" error="Please enter a numeric value between 0 and 99999999999999999" sqref="R67">
      <formula1>0</formula1>
      <formula2>99999999999999900</formula2>
    </dataValidation>
    <dataValidation type="decimal" allowBlank="1" showInputMessage="1" showErrorMessage="1" errorTitle="Input Error" error="Please enter a numeric value between 0 and 99999999999999999" sqref="S67">
      <formula1>0</formula1>
      <formula2>99999999999999900</formula2>
    </dataValidation>
    <dataValidation type="decimal" allowBlank="1" showInputMessage="1" showErrorMessage="1" errorTitle="Input Error" error="Please enter a numeric value between 0 and 99999999999999999" sqref="T67">
      <formula1>0</formula1>
      <formula2>99999999999999900</formula2>
    </dataValidation>
    <dataValidation type="decimal" allowBlank="1" showInputMessage="1" showErrorMessage="1" errorTitle="Input Error" error="Please enter a numeric value between 0 and 99999999999999999" sqref="U67">
      <formula1>0</formula1>
      <formula2>99999999999999900</formula2>
    </dataValidation>
    <dataValidation type="decimal" allowBlank="1" showInputMessage="1" showErrorMessage="1" errorTitle="Input Error" error="Please enter a numeric value between 0 and 99999999999999999" sqref="G68">
      <formula1>0</formula1>
      <formula2>99999999999999900</formula2>
    </dataValidation>
    <dataValidation type="decimal" allowBlank="1" showInputMessage="1" showErrorMessage="1" errorTitle="Input Error" error="Please enter a numeric value between 0 and 99999999999999999" sqref="H68">
      <formula1>0</formula1>
      <formula2>99999999999999900</formula2>
    </dataValidation>
    <dataValidation type="decimal" allowBlank="1" showInputMessage="1" showErrorMessage="1" errorTitle="Input Error" error="Please enter a numeric value between 0 and 99999999999999999" sqref="I68">
      <formula1>0</formula1>
      <formula2>99999999999999900</formula2>
    </dataValidation>
    <dataValidation type="decimal" allowBlank="1" showInputMessage="1" showErrorMessage="1" errorTitle="Input Error" error="Please enter a numeric value between 0 and 99999999999999999" sqref="J68">
      <formula1>0</formula1>
      <formula2>99999999999999900</formula2>
    </dataValidation>
    <dataValidation type="decimal" allowBlank="1" showInputMessage="1" showErrorMessage="1" errorTitle="Input Error" error="Please enter a numeric value between 0 and 99999999999999999" sqref="K68">
      <formula1>0</formula1>
      <formula2>99999999999999900</formula2>
    </dataValidation>
    <dataValidation type="decimal" allowBlank="1" showInputMessage="1" showErrorMessage="1" errorTitle="Input Error" error="Please enter a numeric value between 0 and 99999999999999999" sqref="L68">
      <formula1>0</formula1>
      <formula2>99999999999999900</formula2>
    </dataValidation>
    <dataValidation type="decimal" allowBlank="1" showInputMessage="1" showErrorMessage="1" errorTitle="Input Error" error="Please enter a numeric value between 0 and 99999999999999999" sqref="M68">
      <formula1>0</formula1>
      <formula2>99999999999999900</formula2>
    </dataValidation>
    <dataValidation type="decimal" allowBlank="1" showInputMessage="1" showErrorMessage="1" errorTitle="Input Error" error="Please enter a numeric value between 0 and 99999999999999999" sqref="N68">
      <formula1>0</formula1>
      <formula2>99999999999999900</formula2>
    </dataValidation>
    <dataValidation type="decimal" allowBlank="1" showInputMessage="1" showErrorMessage="1" errorTitle="Input Error" error="Please enter a numeric value between 0 and 99999999999999999" sqref="O68">
      <formula1>0</formula1>
      <formula2>99999999999999900</formula2>
    </dataValidation>
    <dataValidation type="decimal" allowBlank="1" showInputMessage="1" showErrorMessage="1" errorTitle="Input Error" error="Please enter a numeric value between 0 and 99999999999999999" sqref="P68">
      <formula1>0</formula1>
      <formula2>99999999999999900</formula2>
    </dataValidation>
    <dataValidation type="decimal" allowBlank="1" showInputMessage="1" showErrorMessage="1" errorTitle="Input Error" error="Please enter a numeric value between 0 and 99999999999999999" sqref="Q68">
      <formula1>0</formula1>
      <formula2>99999999999999900</formula2>
    </dataValidation>
    <dataValidation type="decimal" allowBlank="1" showInputMessage="1" showErrorMessage="1" errorTitle="Input Error" error="Please enter a numeric value between 0 and 99999999999999999" sqref="R68">
      <formula1>0</formula1>
      <formula2>99999999999999900</formula2>
    </dataValidation>
    <dataValidation type="decimal" allowBlank="1" showInputMessage="1" showErrorMessage="1" errorTitle="Input Error" error="Please enter a numeric value between 0 and 99999999999999999" sqref="S68">
      <formula1>0</formula1>
      <formula2>99999999999999900</formula2>
    </dataValidation>
    <dataValidation type="decimal" allowBlank="1" showInputMessage="1" showErrorMessage="1" errorTitle="Input Error" error="Please enter a numeric value between 0 and 99999999999999999" sqref="T68">
      <formula1>0</formula1>
      <formula2>99999999999999900</formula2>
    </dataValidation>
    <dataValidation type="decimal" allowBlank="1" showInputMessage="1" showErrorMessage="1" errorTitle="Input Error" error="Please enter a numeric value between 0 and 99999999999999999" sqref="U68">
      <formula1>0</formula1>
      <formula2>99999999999999900</formula2>
    </dataValidation>
    <dataValidation type="decimal" allowBlank="1" showInputMessage="1" showErrorMessage="1" errorTitle="Input Error" error="Please enter a numeric value between 0 and 99999999999999999" sqref="G69">
      <formula1>0</formula1>
      <formula2>99999999999999900</formula2>
    </dataValidation>
    <dataValidation type="decimal" allowBlank="1" showInputMessage="1" showErrorMessage="1" errorTitle="Input Error" error="Please enter a numeric value between 0 and 99999999999999999" sqref="H69">
      <formula1>0</formula1>
      <formula2>99999999999999900</formula2>
    </dataValidation>
    <dataValidation type="decimal" allowBlank="1" showInputMessage="1" showErrorMessage="1" errorTitle="Input Error" error="Please enter a numeric value between 0 and 99999999999999999" sqref="I69">
      <formula1>0</formula1>
      <formula2>99999999999999900</formula2>
    </dataValidation>
    <dataValidation type="decimal" allowBlank="1" showInputMessage="1" showErrorMessage="1" errorTitle="Input Error" error="Please enter a numeric value between 0 and 99999999999999999" sqref="J69">
      <formula1>0</formula1>
      <formula2>99999999999999900</formula2>
    </dataValidation>
    <dataValidation type="decimal" allowBlank="1" showInputMessage="1" showErrorMessage="1" errorTitle="Input Error" error="Please enter a numeric value between 0 and 99999999999999999" sqref="K69">
      <formula1>0</formula1>
      <formula2>99999999999999900</formula2>
    </dataValidation>
    <dataValidation type="decimal" allowBlank="1" showInputMessage="1" showErrorMessage="1" errorTitle="Input Error" error="Please enter a numeric value between 0 and 99999999999999999" sqref="L69">
      <formula1>0</formula1>
      <formula2>99999999999999900</formula2>
    </dataValidation>
    <dataValidation type="decimal" allowBlank="1" showInputMessage="1" showErrorMessage="1" errorTitle="Input Error" error="Please enter a numeric value between 0 and 99999999999999999" sqref="M69">
      <formula1>0</formula1>
      <formula2>99999999999999900</formula2>
    </dataValidation>
    <dataValidation type="decimal" allowBlank="1" showInputMessage="1" showErrorMessage="1" errorTitle="Input Error" error="Please enter a numeric value between 0 and 99999999999999999" sqref="N69">
      <formula1>0</formula1>
      <formula2>99999999999999900</formula2>
    </dataValidation>
    <dataValidation type="decimal" allowBlank="1" showInputMessage="1" showErrorMessage="1" errorTitle="Input Error" error="Please enter a numeric value between 0 and 99999999999999999" sqref="O69">
      <formula1>0</formula1>
      <formula2>99999999999999900</formula2>
    </dataValidation>
    <dataValidation type="decimal" allowBlank="1" showInputMessage="1" showErrorMessage="1" errorTitle="Input Error" error="Please enter a numeric value between 0 and 99999999999999999" sqref="P69">
      <formula1>0</formula1>
      <formula2>99999999999999900</formula2>
    </dataValidation>
    <dataValidation type="decimal" allowBlank="1" showInputMessage="1" showErrorMessage="1" errorTitle="Input Error" error="Please enter a numeric value between 0 and 99999999999999999" sqref="Q69">
      <formula1>0</formula1>
      <formula2>99999999999999900</formula2>
    </dataValidation>
    <dataValidation type="decimal" allowBlank="1" showInputMessage="1" showErrorMessage="1" errorTitle="Input Error" error="Please enter a numeric value between 0 and 99999999999999999" sqref="R69">
      <formula1>0</formula1>
      <formula2>99999999999999900</formula2>
    </dataValidation>
    <dataValidation type="decimal" allowBlank="1" showInputMessage="1" showErrorMessage="1" errorTitle="Input Error" error="Please enter a numeric value between 0 and 99999999999999999" sqref="S69">
      <formula1>0</formula1>
      <formula2>99999999999999900</formula2>
    </dataValidation>
    <dataValidation type="decimal" allowBlank="1" showInputMessage="1" showErrorMessage="1" errorTitle="Input Error" error="Please enter a numeric value between 0 and 99999999999999999" sqref="T69">
      <formula1>0</formula1>
      <formula2>99999999999999900</formula2>
    </dataValidation>
    <dataValidation type="decimal" allowBlank="1" showInputMessage="1" showErrorMessage="1" errorTitle="Input Error" error="Please enter a numeric value between 0 and 99999999999999999" sqref="U69">
      <formula1>0</formula1>
      <formula2>99999999999999900</formula2>
    </dataValidation>
    <dataValidation type="decimal" allowBlank="1" showInputMessage="1" showErrorMessage="1" errorTitle="Input Error" error="Please enter a numeric value between 0 and 99999999999999999" sqref="G78">
      <formula1>0</formula1>
      <formula2>99999999999999900</formula2>
    </dataValidation>
    <dataValidation type="decimal" allowBlank="1" showInputMessage="1" showErrorMessage="1" errorTitle="Input Error" error="Please enter a numeric value between 0 and 99999999999999999" sqref="H78">
      <formula1>0</formula1>
      <formula2>99999999999999900</formula2>
    </dataValidation>
    <dataValidation type="decimal" allowBlank="1" showInputMessage="1" showErrorMessage="1" errorTitle="Input Error" error="Please enter a numeric value between 0 and 99999999999999999" sqref="I78">
      <formula1>0</formula1>
      <formula2>99999999999999900</formula2>
    </dataValidation>
    <dataValidation type="decimal" allowBlank="1" showInputMessage="1" showErrorMessage="1" errorTitle="Input Error" error="Please enter a numeric value between 0 and 99999999999999999" sqref="J78">
      <formula1>0</formula1>
      <formula2>99999999999999900</formula2>
    </dataValidation>
    <dataValidation type="decimal" allowBlank="1" showInputMessage="1" showErrorMessage="1" errorTitle="Input Error" error="Please enter a numeric value between 0 and 99999999999999999" sqref="K78">
      <formula1>0</formula1>
      <formula2>99999999999999900</formula2>
    </dataValidation>
    <dataValidation type="decimal" allowBlank="1" showInputMessage="1" showErrorMessage="1" errorTitle="Input Error" error="Please enter a numeric value between 0 and 99999999999999999" sqref="L78">
      <formula1>0</formula1>
      <formula2>99999999999999900</formula2>
    </dataValidation>
    <dataValidation type="decimal" allowBlank="1" showInputMessage="1" showErrorMessage="1" errorTitle="Input Error" error="Please enter a numeric value between 0 and 99999999999999999" sqref="M78">
      <formula1>0</formula1>
      <formula2>99999999999999900</formula2>
    </dataValidation>
    <dataValidation type="decimal" allowBlank="1" showInputMessage="1" showErrorMessage="1" errorTitle="Input Error" error="Please enter a numeric value between 0 and 99999999999999999" sqref="N78">
      <formula1>0</formula1>
      <formula2>99999999999999900</formula2>
    </dataValidation>
    <dataValidation type="decimal" allowBlank="1" showInputMessage="1" showErrorMessage="1" errorTitle="Input Error" error="Please enter a numeric value between 0 and 99999999999999999" sqref="O78">
      <formula1>0</formula1>
      <formula2>99999999999999900</formula2>
    </dataValidation>
    <dataValidation type="decimal" allowBlank="1" showInputMessage="1" showErrorMessage="1" errorTitle="Input Error" error="Please enter a numeric value between 0 and 99999999999999999" sqref="P78">
      <formula1>0</formula1>
      <formula2>99999999999999900</formula2>
    </dataValidation>
    <dataValidation type="decimal" allowBlank="1" showInputMessage="1" showErrorMessage="1" errorTitle="Input Error" error="Please enter a numeric value between 0 and 99999999999999999" sqref="Q78">
      <formula1>0</formula1>
      <formula2>99999999999999900</formula2>
    </dataValidation>
    <dataValidation type="decimal" allowBlank="1" showInputMessage="1" showErrorMessage="1" errorTitle="Input Error" error="Please enter a numeric value between 0 and 99999999999999999" sqref="R78">
      <formula1>0</formula1>
      <formula2>99999999999999900</formula2>
    </dataValidation>
    <dataValidation type="decimal" allowBlank="1" showInputMessage="1" showErrorMessage="1" errorTitle="Input Error" error="Please enter a numeric value between 0 and 99999999999999999" sqref="S78">
      <formula1>0</formula1>
      <formula2>99999999999999900</formula2>
    </dataValidation>
    <dataValidation type="decimal" allowBlank="1" showInputMessage="1" showErrorMessage="1" errorTitle="Input Error" error="Please enter a numeric value between 0 and 99999999999999999" sqref="T78">
      <formula1>0</formula1>
      <formula2>99999999999999900</formula2>
    </dataValidation>
    <dataValidation type="decimal" allowBlank="1" showInputMessage="1" showErrorMessage="1" errorTitle="Input Error" error="Please enter a numeric value between 0 and 99999999999999999" sqref="U78">
      <formula1>0</formula1>
      <formula2>99999999999999900</formula2>
    </dataValidation>
    <dataValidation type="decimal" allowBlank="1" showInputMessage="1" showErrorMessage="1" errorTitle="Input Error" error="Please enter a numeric value between 0 and 99999999999999999" sqref="G87">
      <formula1>0</formula1>
      <formula2>99999999999999900</formula2>
    </dataValidation>
    <dataValidation type="decimal" allowBlank="1" showInputMessage="1" showErrorMessage="1" errorTitle="Input Error" error="Please enter a numeric value between 0 and 99999999999999999" sqref="H87">
      <formula1>0</formula1>
      <formula2>99999999999999900</formula2>
    </dataValidation>
    <dataValidation type="decimal" allowBlank="1" showInputMessage="1" showErrorMessage="1" errorTitle="Input Error" error="Please enter a numeric value between 0 and 99999999999999999" sqref="I87">
      <formula1>0</formula1>
      <formula2>99999999999999900</formula2>
    </dataValidation>
    <dataValidation type="decimal" allowBlank="1" showInputMessage="1" showErrorMessage="1" errorTitle="Input Error" error="Please enter a numeric value between 0 and 99999999999999999" sqref="J87">
      <formula1>0</formula1>
      <formula2>99999999999999900</formula2>
    </dataValidation>
    <dataValidation type="decimal" allowBlank="1" showInputMessage="1" showErrorMessage="1" errorTitle="Input Error" error="Please enter a numeric value between 0 and 99999999999999999" sqref="K87">
      <formula1>0</formula1>
      <formula2>99999999999999900</formula2>
    </dataValidation>
    <dataValidation type="decimal" allowBlank="1" showInputMessage="1" showErrorMessage="1" errorTitle="Input Error" error="Please enter a numeric value between 0 and 99999999999999999" sqref="L87">
      <formula1>0</formula1>
      <formula2>99999999999999900</formula2>
    </dataValidation>
    <dataValidation type="decimal" allowBlank="1" showInputMessage="1" showErrorMessage="1" errorTitle="Input Error" error="Please enter a numeric value between 0 and 99999999999999999" sqref="M87">
      <formula1>0</formula1>
      <formula2>99999999999999900</formula2>
    </dataValidation>
    <dataValidation type="decimal" allowBlank="1" showInputMessage="1" showErrorMessage="1" errorTitle="Input Error" error="Please enter a numeric value between 0 and 99999999999999999" sqref="N87">
      <formula1>0</formula1>
      <formula2>99999999999999900</formula2>
    </dataValidation>
    <dataValidation type="decimal" allowBlank="1" showInputMessage="1" showErrorMessage="1" errorTitle="Input Error" error="Please enter a numeric value between 0 and 99999999999999999" sqref="O87">
      <formula1>0</formula1>
      <formula2>99999999999999900</formula2>
    </dataValidation>
    <dataValidation type="decimal" allowBlank="1" showInputMessage="1" showErrorMessage="1" errorTitle="Input Error" error="Please enter a numeric value between 0 and 99999999999999999" sqref="P87">
      <formula1>0</formula1>
      <formula2>99999999999999900</formula2>
    </dataValidation>
    <dataValidation type="decimal" allowBlank="1" showInputMessage="1" showErrorMessage="1" errorTitle="Input Error" error="Please enter a numeric value between 0 and 99999999999999999" sqref="Q87">
      <formula1>0</formula1>
      <formula2>99999999999999900</formula2>
    </dataValidation>
    <dataValidation type="decimal" allowBlank="1" showInputMessage="1" showErrorMessage="1" errorTitle="Input Error" error="Please enter a numeric value between 0 and 99999999999999999" sqref="R87">
      <formula1>0</formula1>
      <formula2>99999999999999900</formula2>
    </dataValidation>
    <dataValidation type="decimal" allowBlank="1" showInputMessage="1" showErrorMessage="1" errorTitle="Input Error" error="Please enter a numeric value between 0 and 99999999999999999" sqref="S87">
      <formula1>0</formula1>
      <formula2>99999999999999900</formula2>
    </dataValidation>
    <dataValidation type="decimal" allowBlank="1" showInputMessage="1" showErrorMessage="1" errorTitle="Input Error" error="Please enter a numeric value between 0 and 99999999999999999" sqref="T87">
      <formula1>0</formula1>
      <formula2>99999999999999900</formula2>
    </dataValidation>
    <dataValidation type="decimal" allowBlank="1" showInputMessage="1" showErrorMessage="1" errorTitle="Input Error" error="Please enter a numeric value between 0 and 99999999999999999" sqref="U87">
      <formula1>0</formula1>
      <formula2>99999999999999900</formula2>
    </dataValidation>
    <dataValidation type="decimal" allowBlank="1" showInputMessage="1" showErrorMessage="1" errorTitle="Input Error" error="Please enter a numeric value between 0 and 99999999999999999" sqref="G88">
      <formula1>0</formula1>
      <formula2>99999999999999900</formula2>
    </dataValidation>
    <dataValidation type="decimal" allowBlank="1" showInputMessage="1" showErrorMessage="1" errorTitle="Input Error" error="Please enter a numeric value between 0 and 99999999999999999" sqref="H88">
      <formula1>0</formula1>
      <formula2>99999999999999900</formula2>
    </dataValidation>
    <dataValidation type="decimal" allowBlank="1" showInputMessage="1" showErrorMessage="1" errorTitle="Input Error" error="Please enter a numeric value between 0 and 99999999999999999" sqref="I88">
      <formula1>0</formula1>
      <formula2>99999999999999900</formula2>
    </dataValidation>
    <dataValidation type="decimal" allowBlank="1" showInputMessage="1" showErrorMessage="1" errorTitle="Input Error" error="Please enter a numeric value between 0 and 99999999999999999" sqref="J88">
      <formula1>0</formula1>
      <formula2>99999999999999900</formula2>
    </dataValidation>
    <dataValidation type="decimal" allowBlank="1" showInputMessage="1" showErrorMessage="1" errorTitle="Input Error" error="Please enter a numeric value between 0 and 99999999999999999" sqref="K88">
      <formula1>0</formula1>
      <formula2>99999999999999900</formula2>
    </dataValidation>
    <dataValidation type="decimal" allowBlank="1" showInputMessage="1" showErrorMessage="1" errorTitle="Input Error" error="Please enter a numeric value between 0 and 99999999999999999" sqref="L88">
      <formula1>0</formula1>
      <formula2>99999999999999900</formula2>
    </dataValidation>
    <dataValidation type="decimal" allowBlank="1" showInputMessage="1" showErrorMessage="1" errorTitle="Input Error" error="Please enter a numeric value between 0 and 99999999999999999" sqref="M88">
      <formula1>0</formula1>
      <formula2>99999999999999900</formula2>
    </dataValidation>
    <dataValidation type="decimal" allowBlank="1" showInputMessage="1" showErrorMessage="1" errorTitle="Input Error" error="Please enter a numeric value between 0 and 99999999999999999" sqref="N88">
      <formula1>0</formula1>
      <formula2>99999999999999900</formula2>
    </dataValidation>
    <dataValidation type="decimal" allowBlank="1" showInputMessage="1" showErrorMessage="1" errorTitle="Input Error" error="Please enter a numeric value between 0 and 99999999999999999" sqref="O88">
      <formula1>0</formula1>
      <formula2>99999999999999900</formula2>
    </dataValidation>
    <dataValidation type="decimal" allowBlank="1" showInputMessage="1" showErrorMessage="1" errorTitle="Input Error" error="Please enter a numeric value between 0 and 99999999999999999" sqref="P88">
      <formula1>0</formula1>
      <formula2>99999999999999900</formula2>
    </dataValidation>
    <dataValidation type="decimal" allowBlank="1" showInputMessage="1" showErrorMessage="1" errorTitle="Input Error" error="Please enter a numeric value between 0 and 99999999999999999" sqref="Q88">
      <formula1>0</formula1>
      <formula2>99999999999999900</formula2>
    </dataValidation>
    <dataValidation type="decimal" allowBlank="1" showInputMessage="1" showErrorMessage="1" errorTitle="Input Error" error="Please enter a numeric value between 0 and 99999999999999999" sqref="R88">
      <formula1>0</formula1>
      <formula2>99999999999999900</formula2>
    </dataValidation>
    <dataValidation type="decimal" allowBlank="1" showInputMessage="1" showErrorMessage="1" errorTitle="Input Error" error="Please enter a numeric value between 0 and 99999999999999999" sqref="S88">
      <formula1>0</formula1>
      <formula2>99999999999999900</formula2>
    </dataValidation>
    <dataValidation type="decimal" allowBlank="1" showInputMessage="1" showErrorMessage="1" errorTitle="Input Error" error="Please enter a numeric value between 0 and 99999999999999999" sqref="T88">
      <formula1>0</formula1>
      <formula2>99999999999999900</formula2>
    </dataValidation>
    <dataValidation type="decimal" allowBlank="1" showInputMessage="1" showErrorMessage="1" errorTitle="Input Error" error="Please enter a numeric value between 0 and 99999999999999999" sqref="U88">
      <formula1>0</formula1>
      <formula2>99999999999999900</formula2>
    </dataValidation>
    <dataValidation type="decimal" allowBlank="1" showInputMessage="1" showErrorMessage="1" errorTitle="Input Error" error="Please enter a numeric value between 0 and 99999999999999999" sqref="G102">
      <formula1>0</formula1>
      <formula2>99999999999999900</formula2>
    </dataValidation>
    <dataValidation type="decimal" allowBlank="1" showInputMessage="1" showErrorMessage="1" errorTitle="Input Error" error="Please enter a numeric value between 0 and 99999999999999999" sqref="H102">
      <formula1>0</formula1>
      <formula2>99999999999999900</formula2>
    </dataValidation>
    <dataValidation type="decimal" allowBlank="1" showInputMessage="1" showErrorMessage="1" errorTitle="Input Error" error="Please enter a numeric value between 0 and 99999999999999999" sqref="I102">
      <formula1>0</formula1>
      <formula2>99999999999999900</formula2>
    </dataValidation>
    <dataValidation type="decimal" allowBlank="1" showInputMessage="1" showErrorMessage="1" errorTitle="Input Error" error="Please enter a numeric value between 0 and 99999999999999999" sqref="J102">
      <formula1>0</formula1>
      <formula2>99999999999999900</formula2>
    </dataValidation>
    <dataValidation type="decimal" allowBlank="1" showInputMessage="1" showErrorMessage="1" errorTitle="Input Error" error="Please enter a numeric value between 0 and 99999999999999999" sqref="K102">
      <formula1>0</formula1>
      <formula2>99999999999999900</formula2>
    </dataValidation>
    <dataValidation type="decimal" allowBlank="1" showInputMessage="1" showErrorMessage="1" errorTitle="Input Error" error="Please enter a numeric value between 0 and 99999999999999999" sqref="L102">
      <formula1>0</formula1>
      <formula2>99999999999999900</formula2>
    </dataValidation>
    <dataValidation type="decimal" allowBlank="1" showInputMessage="1" showErrorMessage="1" errorTitle="Input Error" error="Please enter a numeric value between 0 and 99999999999999999" sqref="M102">
      <formula1>0</formula1>
      <formula2>99999999999999900</formula2>
    </dataValidation>
    <dataValidation type="decimal" allowBlank="1" showInputMessage="1" showErrorMessage="1" errorTitle="Input Error" error="Please enter a numeric value between 0 and 99999999999999999" sqref="N102">
      <formula1>0</formula1>
      <formula2>99999999999999900</formula2>
    </dataValidation>
    <dataValidation type="decimal" allowBlank="1" showInputMessage="1" showErrorMessage="1" errorTitle="Input Error" error="Please enter a numeric value between 0 and 99999999999999999" sqref="O102">
      <formula1>0</formula1>
      <formula2>99999999999999900</formula2>
    </dataValidation>
    <dataValidation type="decimal" allowBlank="1" showInputMessage="1" showErrorMessage="1" errorTitle="Input Error" error="Please enter a numeric value between 0 and 99999999999999999" sqref="P102">
      <formula1>0</formula1>
      <formula2>99999999999999900</formula2>
    </dataValidation>
    <dataValidation type="decimal" allowBlank="1" showInputMessage="1" showErrorMessage="1" errorTitle="Input Error" error="Please enter a numeric value between 0 and 99999999999999999" sqref="Q102">
      <formula1>0</formula1>
      <formula2>99999999999999900</formula2>
    </dataValidation>
    <dataValidation type="decimal" allowBlank="1" showInputMessage="1" showErrorMessage="1" errorTitle="Input Error" error="Please enter a numeric value between 0 and 99999999999999999" sqref="R102">
      <formula1>0</formula1>
      <formula2>99999999999999900</formula2>
    </dataValidation>
    <dataValidation type="decimal" allowBlank="1" showInputMessage="1" showErrorMessage="1" errorTitle="Input Error" error="Please enter a numeric value between 0 and 99999999999999999" sqref="S102">
      <formula1>0</formula1>
      <formula2>99999999999999900</formula2>
    </dataValidation>
    <dataValidation type="decimal" allowBlank="1" showInputMessage="1" showErrorMessage="1" errorTitle="Input Error" error="Please enter a numeric value between 0 and 99999999999999999" sqref="T102">
      <formula1>0</formula1>
      <formula2>99999999999999900</formula2>
    </dataValidation>
    <dataValidation type="decimal" allowBlank="1" showInputMessage="1" showErrorMessage="1" errorTitle="Input Error" error="Please enter a numeric value between 0 and 99999999999999999" sqref="U102">
      <formula1>0</formula1>
      <formula2>99999999999999900</formula2>
    </dataValidation>
    <dataValidation type="decimal" allowBlank="1" showInputMessage="1" showErrorMessage="1" errorTitle="Input Error" error="Please enter a numeric value between 0 and 99999999999999999" sqref="G103">
      <formula1>0</formula1>
      <formula2>99999999999999900</formula2>
    </dataValidation>
    <dataValidation type="decimal" allowBlank="1" showInputMessage="1" showErrorMessage="1" errorTitle="Input Error" error="Please enter a numeric value between 0 and 99999999999999999" sqref="H103">
      <formula1>0</formula1>
      <formula2>99999999999999900</formula2>
    </dataValidation>
    <dataValidation type="decimal" allowBlank="1" showInputMessage="1" showErrorMessage="1" errorTitle="Input Error" error="Please enter a numeric value between 0 and 99999999999999999" sqref="I103">
      <formula1>0</formula1>
      <formula2>99999999999999900</formula2>
    </dataValidation>
    <dataValidation type="decimal" allowBlank="1" showInputMessage="1" showErrorMessage="1" errorTitle="Input Error" error="Please enter a numeric value between 0 and 99999999999999999" sqref="J103">
      <formula1>0</formula1>
      <formula2>99999999999999900</formula2>
    </dataValidation>
    <dataValidation type="decimal" allowBlank="1" showInputMessage="1" showErrorMessage="1" errorTitle="Input Error" error="Please enter a numeric value between 0 and 99999999999999999" sqref="K103">
      <formula1>0</formula1>
      <formula2>99999999999999900</formula2>
    </dataValidation>
    <dataValidation type="decimal" allowBlank="1" showInputMessage="1" showErrorMessage="1" errorTitle="Input Error" error="Please enter a numeric value between 0 and 99999999999999999" sqref="L103">
      <formula1>0</formula1>
      <formula2>99999999999999900</formula2>
    </dataValidation>
    <dataValidation type="decimal" allowBlank="1" showInputMessage="1" showErrorMessage="1" errorTitle="Input Error" error="Please enter a numeric value between 0 and 99999999999999999" sqref="M103">
      <formula1>0</formula1>
      <formula2>99999999999999900</formula2>
    </dataValidation>
    <dataValidation type="decimal" allowBlank="1" showInputMessage="1" showErrorMessage="1" errorTitle="Input Error" error="Please enter a numeric value between 0 and 99999999999999999" sqref="N103">
      <formula1>0</formula1>
      <formula2>99999999999999900</formula2>
    </dataValidation>
    <dataValidation type="decimal" allowBlank="1" showInputMessage="1" showErrorMessage="1" errorTitle="Input Error" error="Please enter a numeric value between 0 and 99999999999999999" sqref="O103">
      <formula1>0</formula1>
      <formula2>99999999999999900</formula2>
    </dataValidation>
    <dataValidation type="decimal" allowBlank="1" showInputMessage="1" showErrorMessage="1" errorTitle="Input Error" error="Please enter a numeric value between 0 and 99999999999999999" sqref="P103">
      <formula1>0</formula1>
      <formula2>99999999999999900</formula2>
    </dataValidation>
    <dataValidation type="decimal" allowBlank="1" showInputMessage="1" showErrorMessage="1" errorTitle="Input Error" error="Please enter a numeric value between 0 and 99999999999999999" sqref="Q103">
      <formula1>0</formula1>
      <formula2>99999999999999900</formula2>
    </dataValidation>
    <dataValidation type="decimal" allowBlank="1" showInputMessage="1" showErrorMessage="1" errorTitle="Input Error" error="Please enter a numeric value between 0 and 99999999999999999" sqref="R103">
      <formula1>0</formula1>
      <formula2>99999999999999900</formula2>
    </dataValidation>
    <dataValidation type="decimal" allowBlank="1" showInputMessage="1" showErrorMessage="1" errorTitle="Input Error" error="Please enter a numeric value between 0 and 99999999999999999" sqref="S103">
      <formula1>0</formula1>
      <formula2>99999999999999900</formula2>
    </dataValidation>
    <dataValidation type="decimal" allowBlank="1" showInputMessage="1" showErrorMessage="1" errorTitle="Input Error" error="Please enter a numeric value between 0 and 99999999999999999" sqref="T103">
      <formula1>0</formula1>
      <formula2>99999999999999900</formula2>
    </dataValidation>
    <dataValidation type="decimal" allowBlank="1" showInputMessage="1" showErrorMessage="1" errorTitle="Input Error" error="Please enter a numeric value between 0 and 99999999999999999" sqref="U103">
      <formula1>0</formula1>
      <formula2>99999999999999900</formula2>
    </dataValidation>
    <dataValidation type="decimal" allowBlank="1" showInputMessage="1" showErrorMessage="1" errorTitle="Input Error" error="Please enter a numeric value between 0 and 99999999999999999" sqref="G104">
      <formula1>0</formula1>
      <formula2>99999999999999900</formula2>
    </dataValidation>
    <dataValidation type="decimal" allowBlank="1" showInputMessage="1" showErrorMessage="1" errorTitle="Input Error" error="Please enter a numeric value between 0 and 99999999999999999" sqref="H104">
      <formula1>0</formula1>
      <formula2>99999999999999900</formula2>
    </dataValidation>
    <dataValidation type="decimal" allowBlank="1" showInputMessage="1" showErrorMessage="1" errorTitle="Input Error" error="Please enter a numeric value between 0 and 99999999999999999" sqref="I104">
      <formula1>0</formula1>
      <formula2>99999999999999900</formula2>
    </dataValidation>
    <dataValidation type="decimal" allowBlank="1" showInputMessage="1" showErrorMessage="1" errorTitle="Input Error" error="Please enter a numeric value between 0 and 99999999999999999" sqref="J104">
      <formula1>0</formula1>
      <formula2>99999999999999900</formula2>
    </dataValidation>
    <dataValidation type="decimal" allowBlank="1" showInputMessage="1" showErrorMessage="1" errorTitle="Input Error" error="Please enter a numeric value between 0 and 99999999999999999" sqref="K104">
      <formula1>0</formula1>
      <formula2>99999999999999900</formula2>
    </dataValidation>
    <dataValidation type="decimal" allowBlank="1" showInputMessage="1" showErrorMessage="1" errorTitle="Input Error" error="Please enter a numeric value between 0 and 99999999999999999" sqref="L104">
      <formula1>0</formula1>
      <formula2>99999999999999900</formula2>
    </dataValidation>
    <dataValidation type="decimal" allowBlank="1" showInputMessage="1" showErrorMessage="1" errorTitle="Input Error" error="Please enter a numeric value between 0 and 99999999999999999" sqref="M104">
      <formula1>0</formula1>
      <formula2>99999999999999900</formula2>
    </dataValidation>
    <dataValidation type="decimal" allowBlank="1" showInputMessage="1" showErrorMessage="1" errorTitle="Input Error" error="Please enter a numeric value between 0 and 99999999999999999" sqref="N104">
      <formula1>0</formula1>
      <formula2>99999999999999900</formula2>
    </dataValidation>
    <dataValidation type="decimal" allowBlank="1" showInputMessage="1" showErrorMessage="1" errorTitle="Input Error" error="Please enter a numeric value between 0 and 99999999999999999" sqref="O104">
      <formula1>0</formula1>
      <formula2>99999999999999900</formula2>
    </dataValidation>
    <dataValidation type="decimal" allowBlank="1" showInputMessage="1" showErrorMessage="1" errorTitle="Input Error" error="Please enter a numeric value between 0 and 99999999999999999" sqref="P104">
      <formula1>0</formula1>
      <formula2>99999999999999900</formula2>
    </dataValidation>
    <dataValidation type="decimal" allowBlank="1" showInputMessage="1" showErrorMessage="1" errorTitle="Input Error" error="Please enter a numeric value between 0 and 99999999999999999" sqref="Q104">
      <formula1>0</formula1>
      <formula2>99999999999999900</formula2>
    </dataValidation>
    <dataValidation type="decimal" allowBlank="1" showInputMessage="1" showErrorMessage="1" errorTitle="Input Error" error="Please enter a numeric value between 0 and 99999999999999999" sqref="R104">
      <formula1>0</formula1>
      <formula2>99999999999999900</formula2>
    </dataValidation>
    <dataValidation type="decimal" allowBlank="1" showInputMessage="1" showErrorMessage="1" errorTitle="Input Error" error="Please enter a numeric value between 0 and 99999999999999999" sqref="S104">
      <formula1>0</formula1>
      <formula2>99999999999999900</formula2>
    </dataValidation>
    <dataValidation type="decimal" allowBlank="1" showInputMessage="1" showErrorMessage="1" errorTitle="Input Error" error="Please enter a numeric value between 0 and 99999999999999999" sqref="T104">
      <formula1>0</formula1>
      <formula2>99999999999999900</formula2>
    </dataValidation>
    <dataValidation type="decimal" allowBlank="1" showInputMessage="1" showErrorMessage="1" errorTitle="Input Error" error="Please enter a numeric value between 0 and 99999999999999999" sqref="U104">
      <formula1>0</formula1>
      <formula2>99999999999999900</formula2>
    </dataValidation>
    <dataValidation type="decimal" allowBlank="1" showInputMessage="1" showErrorMessage="1" errorTitle="Input Error" error="Please enter a numeric value between 0 and 99999999999999999" sqref="G105">
      <formula1>0</formula1>
      <formula2>99999999999999900</formula2>
    </dataValidation>
    <dataValidation type="decimal" allowBlank="1" showInputMessage="1" showErrorMessage="1" errorTitle="Input Error" error="Please enter a numeric value between 0 and 99999999999999999" sqref="H105">
      <formula1>0</formula1>
      <formula2>99999999999999900</formula2>
    </dataValidation>
    <dataValidation type="decimal" allowBlank="1" showInputMessage="1" showErrorMessage="1" errorTitle="Input Error" error="Please enter a numeric value between 0 and 99999999999999999" sqref="I105">
      <formula1>0</formula1>
      <formula2>99999999999999900</formula2>
    </dataValidation>
    <dataValidation type="decimal" allowBlank="1" showInputMessage="1" showErrorMessage="1" errorTitle="Input Error" error="Please enter a numeric value between 0 and 99999999999999999" sqref="J105">
      <formula1>0</formula1>
      <formula2>99999999999999900</formula2>
    </dataValidation>
    <dataValidation type="decimal" allowBlank="1" showInputMessage="1" showErrorMessage="1" errorTitle="Input Error" error="Please enter a numeric value between 0 and 99999999999999999" sqref="K105">
      <formula1>0</formula1>
      <formula2>99999999999999900</formula2>
    </dataValidation>
    <dataValidation type="decimal" allowBlank="1" showInputMessage="1" showErrorMessage="1" errorTitle="Input Error" error="Please enter a numeric value between 0 and 99999999999999999" sqref="L105">
      <formula1>0</formula1>
      <formula2>99999999999999900</formula2>
    </dataValidation>
    <dataValidation type="decimal" allowBlank="1" showInputMessage="1" showErrorMessage="1" errorTitle="Input Error" error="Please enter a numeric value between 0 and 99999999999999999" sqref="M105">
      <formula1>0</formula1>
      <formula2>99999999999999900</formula2>
    </dataValidation>
    <dataValidation type="decimal" allowBlank="1" showInputMessage="1" showErrorMessage="1" errorTitle="Input Error" error="Please enter a numeric value between 0 and 99999999999999999" sqref="N105">
      <formula1>0</formula1>
      <formula2>99999999999999900</formula2>
    </dataValidation>
    <dataValidation type="decimal" allowBlank="1" showInputMessage="1" showErrorMessage="1" errorTitle="Input Error" error="Please enter a numeric value between 0 and 99999999999999999" sqref="O105">
      <formula1>0</formula1>
      <formula2>99999999999999900</formula2>
    </dataValidation>
    <dataValidation type="decimal" allowBlank="1" showInputMessage="1" showErrorMessage="1" errorTitle="Input Error" error="Please enter a numeric value between 0 and 99999999999999999" sqref="P105">
      <formula1>0</formula1>
      <formula2>99999999999999900</formula2>
    </dataValidation>
    <dataValidation type="decimal" allowBlank="1" showInputMessage="1" showErrorMessage="1" errorTitle="Input Error" error="Please enter a numeric value between 0 and 99999999999999999" sqref="Q105">
      <formula1>0</formula1>
      <formula2>99999999999999900</formula2>
    </dataValidation>
    <dataValidation type="decimal" allowBlank="1" showInputMessage="1" showErrorMessage="1" errorTitle="Input Error" error="Please enter a numeric value between 0 and 99999999999999999" sqref="R105">
      <formula1>0</formula1>
      <formula2>99999999999999900</formula2>
    </dataValidation>
    <dataValidation type="decimal" allowBlank="1" showInputMessage="1" showErrorMessage="1" errorTitle="Input Error" error="Please enter a numeric value between 0 and 99999999999999999" sqref="S105">
      <formula1>0</formula1>
      <formula2>99999999999999900</formula2>
    </dataValidation>
    <dataValidation type="decimal" allowBlank="1" showInputMessage="1" showErrorMessage="1" errorTitle="Input Error" error="Please enter a numeric value between 0 and 99999999999999999" sqref="T105">
      <formula1>0</formula1>
      <formula2>99999999999999900</formula2>
    </dataValidation>
    <dataValidation type="decimal" allowBlank="1" showInputMessage="1" showErrorMessage="1" errorTitle="Input Error" error="Please enter a numeric value between 0 and 99999999999999999" sqref="U105">
      <formula1>0</formula1>
      <formula2>99999999999999900</formula2>
    </dataValidation>
    <dataValidation type="decimal" allowBlank="1" showInputMessage="1" showErrorMessage="1" errorTitle="Input Error" error="Please enter a numeric value between 0 and 99999999999999999" sqref="G106">
      <formula1>0</formula1>
      <formula2>99999999999999900</formula2>
    </dataValidation>
    <dataValidation type="decimal" allowBlank="1" showInputMessage="1" showErrorMessage="1" errorTitle="Input Error" error="Please enter a numeric value between 0 and 99999999999999999" sqref="H106">
      <formula1>0</formula1>
      <formula2>99999999999999900</formula2>
    </dataValidation>
    <dataValidation type="decimal" allowBlank="1" showInputMessage="1" showErrorMessage="1" errorTitle="Input Error" error="Please enter a numeric value between 0 and 99999999999999999" sqref="I106">
      <formula1>0</formula1>
      <formula2>99999999999999900</formula2>
    </dataValidation>
    <dataValidation type="decimal" allowBlank="1" showInputMessage="1" showErrorMessage="1" errorTitle="Input Error" error="Please enter a numeric value between 0 and 99999999999999999" sqref="J106">
      <formula1>0</formula1>
      <formula2>99999999999999900</formula2>
    </dataValidation>
    <dataValidation type="decimal" allowBlank="1" showInputMessage="1" showErrorMessage="1" errorTitle="Input Error" error="Please enter a numeric value between 0 and 99999999999999999" sqref="K106">
      <formula1>0</formula1>
      <formula2>99999999999999900</formula2>
    </dataValidation>
    <dataValidation type="decimal" allowBlank="1" showInputMessage="1" showErrorMessage="1" errorTitle="Input Error" error="Please enter a numeric value between 0 and 99999999999999999" sqref="L106">
      <formula1>0</formula1>
      <formula2>99999999999999900</formula2>
    </dataValidation>
    <dataValidation type="decimal" allowBlank="1" showInputMessage="1" showErrorMessage="1" errorTitle="Input Error" error="Please enter a numeric value between 0 and 99999999999999999" sqref="M106">
      <formula1>0</formula1>
      <formula2>99999999999999900</formula2>
    </dataValidation>
    <dataValidation type="decimal" allowBlank="1" showInputMessage="1" showErrorMessage="1" errorTitle="Input Error" error="Please enter a numeric value between 0 and 99999999999999999" sqref="N106">
      <formula1>0</formula1>
      <formula2>99999999999999900</formula2>
    </dataValidation>
    <dataValidation type="decimal" allowBlank="1" showInputMessage="1" showErrorMessage="1" errorTitle="Input Error" error="Please enter a numeric value between 0 and 99999999999999999" sqref="O106">
      <formula1>0</formula1>
      <formula2>99999999999999900</formula2>
    </dataValidation>
    <dataValidation type="decimal" allowBlank="1" showInputMessage="1" showErrorMessage="1" errorTitle="Input Error" error="Please enter a numeric value between 0 and 99999999999999999" sqref="P106">
      <formula1>0</formula1>
      <formula2>99999999999999900</formula2>
    </dataValidation>
    <dataValidation type="decimal" allowBlank="1" showInputMessage="1" showErrorMessage="1" errorTitle="Input Error" error="Please enter a numeric value between 0 and 99999999999999999" sqref="Q106">
      <formula1>0</formula1>
      <formula2>99999999999999900</formula2>
    </dataValidation>
    <dataValidation type="decimal" allowBlank="1" showInputMessage="1" showErrorMessage="1" errorTitle="Input Error" error="Please enter a numeric value between 0 and 99999999999999999" sqref="R106">
      <formula1>0</formula1>
      <formula2>99999999999999900</formula2>
    </dataValidation>
    <dataValidation type="decimal" allowBlank="1" showInputMessage="1" showErrorMessage="1" errorTitle="Input Error" error="Please enter a numeric value between 0 and 99999999999999999" sqref="S106">
      <formula1>0</formula1>
      <formula2>99999999999999900</formula2>
    </dataValidation>
    <dataValidation type="decimal" allowBlank="1" showInputMessage="1" showErrorMessage="1" errorTitle="Input Error" error="Please enter a numeric value between 0 and 99999999999999999" sqref="T106">
      <formula1>0</formula1>
      <formula2>99999999999999900</formula2>
    </dataValidation>
    <dataValidation type="decimal" allowBlank="1" showInputMessage="1" showErrorMessage="1" errorTitle="Input Error" error="Please enter a numeric value between 0 and 99999999999999999" sqref="U106">
      <formula1>0</formula1>
      <formula2>99999999999999900</formula2>
    </dataValidation>
    <dataValidation type="decimal" allowBlank="1" showInputMessage="1" showErrorMessage="1" errorTitle="Input Error" error="Please enter a numeric value between 0 and 99999999999999999" sqref="G107">
      <formula1>0</formula1>
      <formula2>99999999999999900</formula2>
    </dataValidation>
    <dataValidation type="decimal" allowBlank="1" showInputMessage="1" showErrorMessage="1" errorTitle="Input Error" error="Please enter a numeric value between 0 and 99999999999999999" sqref="H107">
      <formula1>0</formula1>
      <formula2>99999999999999900</formula2>
    </dataValidation>
    <dataValidation type="decimal" allowBlank="1" showInputMessage="1" showErrorMessage="1" errorTitle="Input Error" error="Please enter a numeric value between 0 and 99999999999999999" sqref="I107">
      <formula1>0</formula1>
      <formula2>99999999999999900</formula2>
    </dataValidation>
    <dataValidation type="decimal" allowBlank="1" showInputMessage="1" showErrorMessage="1" errorTitle="Input Error" error="Please enter a numeric value between 0 and 99999999999999999" sqref="J107">
      <formula1>0</formula1>
      <formula2>99999999999999900</formula2>
    </dataValidation>
    <dataValidation type="decimal" allowBlank="1" showInputMessage="1" showErrorMessage="1" errorTitle="Input Error" error="Please enter a numeric value between 0 and 99999999999999999" sqref="K107">
      <formula1>0</formula1>
      <formula2>99999999999999900</formula2>
    </dataValidation>
    <dataValidation type="decimal" allowBlank="1" showInputMessage="1" showErrorMessage="1" errorTitle="Input Error" error="Please enter a numeric value between 0 and 99999999999999999" sqref="L107">
      <formula1>0</formula1>
      <formula2>99999999999999900</formula2>
    </dataValidation>
    <dataValidation type="decimal" allowBlank="1" showInputMessage="1" showErrorMessage="1" errorTitle="Input Error" error="Please enter a numeric value between 0 and 99999999999999999" sqref="M107">
      <formula1>0</formula1>
      <formula2>99999999999999900</formula2>
    </dataValidation>
    <dataValidation type="decimal" allowBlank="1" showInputMessage="1" showErrorMessage="1" errorTitle="Input Error" error="Please enter a numeric value between 0 and 99999999999999999" sqref="N107">
      <formula1>0</formula1>
      <formula2>99999999999999900</formula2>
    </dataValidation>
    <dataValidation type="decimal" allowBlank="1" showInputMessage="1" showErrorMessage="1" errorTitle="Input Error" error="Please enter a numeric value between 0 and 99999999999999999" sqref="O107">
      <formula1>0</formula1>
      <formula2>99999999999999900</formula2>
    </dataValidation>
    <dataValidation type="decimal" allowBlank="1" showInputMessage="1" showErrorMessage="1" errorTitle="Input Error" error="Please enter a numeric value between 0 and 99999999999999999" sqref="P107">
      <formula1>0</formula1>
      <formula2>99999999999999900</formula2>
    </dataValidation>
    <dataValidation type="decimal" allowBlank="1" showInputMessage="1" showErrorMessage="1" errorTitle="Input Error" error="Please enter a numeric value between 0 and 99999999999999999" sqref="Q107">
      <formula1>0</formula1>
      <formula2>99999999999999900</formula2>
    </dataValidation>
    <dataValidation type="decimal" allowBlank="1" showInputMessage="1" showErrorMessage="1" errorTitle="Input Error" error="Please enter a numeric value between 0 and 99999999999999999" sqref="R107">
      <formula1>0</formula1>
      <formula2>99999999999999900</formula2>
    </dataValidation>
    <dataValidation type="decimal" allowBlank="1" showInputMessage="1" showErrorMessage="1" errorTitle="Input Error" error="Please enter a numeric value between 0 and 99999999999999999" sqref="S107">
      <formula1>0</formula1>
      <formula2>99999999999999900</formula2>
    </dataValidation>
    <dataValidation type="decimal" allowBlank="1" showInputMessage="1" showErrorMessage="1" errorTitle="Input Error" error="Please enter a numeric value between 0 and 99999999999999999" sqref="T107">
      <formula1>0</formula1>
      <formula2>99999999999999900</formula2>
    </dataValidation>
    <dataValidation type="decimal" allowBlank="1" showInputMessage="1" showErrorMessage="1" errorTitle="Input Error" error="Please enter a numeric value between 0 and 99999999999999999" sqref="U107">
      <formula1>0</formula1>
      <formula2>99999999999999900</formula2>
    </dataValidation>
    <dataValidation type="decimal" allowBlank="1" showInputMessage="1" showErrorMessage="1" errorTitle="Input Error" error="Please enter a numeric value between 0 and 99999999999999999" sqref="G108">
      <formula1>0</formula1>
      <formula2>99999999999999900</formula2>
    </dataValidation>
    <dataValidation type="decimal" allowBlank="1" showInputMessage="1" showErrorMessage="1" errorTitle="Input Error" error="Please enter a numeric value between 0 and 99999999999999999" sqref="H108">
      <formula1>0</formula1>
      <formula2>99999999999999900</formula2>
    </dataValidation>
    <dataValidation type="decimal" allowBlank="1" showInputMessage="1" showErrorMessage="1" errorTitle="Input Error" error="Please enter a numeric value between 0 and 99999999999999999" sqref="I108">
      <formula1>0</formula1>
      <formula2>99999999999999900</formula2>
    </dataValidation>
    <dataValidation type="decimal" allowBlank="1" showInputMessage="1" showErrorMessage="1" errorTitle="Input Error" error="Please enter a numeric value between 0 and 99999999999999999" sqref="J108">
      <formula1>0</formula1>
      <formula2>99999999999999900</formula2>
    </dataValidation>
    <dataValidation type="decimal" allowBlank="1" showInputMessage="1" showErrorMessage="1" errorTitle="Input Error" error="Please enter a numeric value between 0 and 99999999999999999" sqref="K108">
      <formula1>0</formula1>
      <formula2>99999999999999900</formula2>
    </dataValidation>
    <dataValidation type="decimal" allowBlank="1" showInputMessage="1" showErrorMessage="1" errorTitle="Input Error" error="Please enter a numeric value between 0 and 99999999999999999" sqref="L108">
      <formula1>0</formula1>
      <formula2>99999999999999900</formula2>
    </dataValidation>
    <dataValidation type="decimal" allowBlank="1" showInputMessage="1" showErrorMessage="1" errorTitle="Input Error" error="Please enter a numeric value between 0 and 99999999999999999" sqref="M108">
      <formula1>0</formula1>
      <formula2>99999999999999900</formula2>
    </dataValidation>
    <dataValidation type="decimal" allowBlank="1" showInputMessage="1" showErrorMessage="1" errorTitle="Input Error" error="Please enter a numeric value between 0 and 99999999999999999" sqref="N108">
      <formula1>0</formula1>
      <formula2>99999999999999900</formula2>
    </dataValidation>
    <dataValidation type="decimal" allowBlank="1" showInputMessage="1" showErrorMessage="1" errorTitle="Input Error" error="Please enter a numeric value between 0 and 99999999999999999" sqref="O108">
      <formula1>0</formula1>
      <formula2>99999999999999900</formula2>
    </dataValidation>
    <dataValidation type="decimal" allowBlank="1" showInputMessage="1" showErrorMessage="1" errorTitle="Input Error" error="Please enter a numeric value between 0 and 99999999999999999" sqref="P108">
      <formula1>0</formula1>
      <formula2>99999999999999900</formula2>
    </dataValidation>
    <dataValidation type="decimal" allowBlank="1" showInputMessage="1" showErrorMessage="1" errorTitle="Input Error" error="Please enter a numeric value between 0 and 99999999999999999" sqref="Q108">
      <formula1>0</formula1>
      <formula2>99999999999999900</formula2>
    </dataValidation>
    <dataValidation type="decimal" allowBlank="1" showInputMessage="1" showErrorMessage="1" errorTitle="Input Error" error="Please enter a numeric value between 0 and 99999999999999999" sqref="R108">
      <formula1>0</formula1>
      <formula2>99999999999999900</formula2>
    </dataValidation>
    <dataValidation type="decimal" allowBlank="1" showInputMessage="1" showErrorMessage="1" errorTitle="Input Error" error="Please enter a numeric value between 0 and 99999999999999999" sqref="S108">
      <formula1>0</formula1>
      <formula2>99999999999999900</formula2>
    </dataValidation>
    <dataValidation type="decimal" allowBlank="1" showInputMessage="1" showErrorMessage="1" errorTitle="Input Error" error="Please enter a numeric value between 0 and 99999999999999999" sqref="T108">
      <formula1>0</formula1>
      <formula2>99999999999999900</formula2>
    </dataValidation>
    <dataValidation type="decimal" allowBlank="1" showInputMessage="1" showErrorMessage="1" errorTitle="Input Error" error="Please enter a numeric value between 0 and 99999999999999999" sqref="U108">
      <formula1>0</formula1>
      <formula2>99999999999999900</formula2>
    </dataValidation>
    <dataValidation type="decimal" allowBlank="1" showInputMessage="1" showErrorMessage="1" errorTitle="Input Error" error="Please enter a numeric value between 0 and 99999999999999999" sqref="G109">
      <formula1>0</formula1>
      <formula2>99999999999999900</formula2>
    </dataValidation>
    <dataValidation type="decimal" allowBlank="1" showInputMessage="1" showErrorMessage="1" errorTitle="Input Error" error="Please enter a numeric value between 0 and 99999999999999999" sqref="H109">
      <formula1>0</formula1>
      <formula2>99999999999999900</formula2>
    </dataValidation>
    <dataValidation type="decimal" allowBlank="1" showInputMessage="1" showErrorMessage="1" errorTitle="Input Error" error="Please enter a numeric value between 0 and 99999999999999999" sqref="I109">
      <formula1>0</formula1>
      <formula2>99999999999999900</formula2>
    </dataValidation>
    <dataValidation type="decimal" allowBlank="1" showInputMessage="1" showErrorMessage="1" errorTitle="Input Error" error="Please enter a numeric value between 0 and 99999999999999999" sqref="J109">
      <formula1>0</formula1>
      <formula2>99999999999999900</formula2>
    </dataValidation>
    <dataValidation type="decimal" allowBlank="1" showInputMessage="1" showErrorMessage="1" errorTitle="Input Error" error="Please enter a numeric value between 0 and 99999999999999999" sqref="K109">
      <formula1>0</formula1>
      <formula2>99999999999999900</formula2>
    </dataValidation>
    <dataValidation type="decimal" allowBlank="1" showInputMessage="1" showErrorMessage="1" errorTitle="Input Error" error="Please enter a numeric value between 0 and 99999999999999999" sqref="L109">
      <formula1>0</formula1>
      <formula2>99999999999999900</formula2>
    </dataValidation>
    <dataValidation type="decimal" allowBlank="1" showInputMessage="1" showErrorMessage="1" errorTitle="Input Error" error="Please enter a numeric value between 0 and 99999999999999999" sqref="M109">
      <formula1>0</formula1>
      <formula2>99999999999999900</formula2>
    </dataValidation>
    <dataValidation type="decimal" allowBlank="1" showInputMessage="1" showErrorMessage="1" errorTitle="Input Error" error="Please enter a numeric value between 0 and 99999999999999999" sqref="N109">
      <formula1>0</formula1>
      <formula2>99999999999999900</formula2>
    </dataValidation>
    <dataValidation type="decimal" allowBlank="1" showInputMessage="1" showErrorMessage="1" errorTitle="Input Error" error="Please enter a numeric value between 0 and 99999999999999999" sqref="O109">
      <formula1>0</formula1>
      <formula2>99999999999999900</formula2>
    </dataValidation>
    <dataValidation type="decimal" allowBlank="1" showInputMessage="1" showErrorMessage="1" errorTitle="Input Error" error="Please enter a numeric value between 0 and 99999999999999999" sqref="P109">
      <formula1>0</formula1>
      <formula2>99999999999999900</formula2>
    </dataValidation>
    <dataValidation type="decimal" allowBlank="1" showInputMessage="1" showErrorMessage="1" errorTitle="Input Error" error="Please enter a numeric value between 0 and 99999999999999999" sqref="Q109">
      <formula1>0</formula1>
      <formula2>99999999999999900</formula2>
    </dataValidation>
    <dataValidation type="decimal" allowBlank="1" showInputMessage="1" showErrorMessage="1" errorTitle="Input Error" error="Please enter a numeric value between 0 and 99999999999999999" sqref="R109">
      <formula1>0</formula1>
      <formula2>99999999999999900</formula2>
    </dataValidation>
    <dataValidation type="decimal" allowBlank="1" showInputMessage="1" showErrorMessage="1" errorTitle="Input Error" error="Please enter a numeric value between 0 and 99999999999999999" sqref="S109">
      <formula1>0</formula1>
      <formula2>99999999999999900</formula2>
    </dataValidation>
    <dataValidation type="decimal" allowBlank="1" showInputMessage="1" showErrorMessage="1" errorTitle="Input Error" error="Please enter a numeric value between 0 and 99999999999999999" sqref="T109">
      <formula1>0</formula1>
      <formula2>99999999999999900</formula2>
    </dataValidation>
    <dataValidation type="decimal" allowBlank="1" showInputMessage="1" showErrorMessage="1" errorTitle="Input Error" error="Please enter a numeric value between 0 and 99999999999999999" sqref="U109">
      <formula1>0</formula1>
      <formula2>99999999999999900</formula2>
    </dataValidation>
    <dataValidation type="decimal" allowBlank="1" showInputMessage="1" showErrorMessage="1" errorTitle="Input Error" error="Please enter a numeric value between 0 and 99999999999999999" sqref="G110">
      <formula1>0</formula1>
      <formula2>99999999999999900</formula2>
    </dataValidation>
    <dataValidation type="decimal" allowBlank="1" showInputMessage="1" showErrorMessage="1" errorTitle="Input Error" error="Please enter a numeric value between 0 and 99999999999999999" sqref="H110">
      <formula1>0</formula1>
      <formula2>99999999999999900</formula2>
    </dataValidation>
    <dataValidation type="decimal" allowBlank="1" showInputMessage="1" showErrorMessage="1" errorTitle="Input Error" error="Please enter a numeric value between 0 and 99999999999999999" sqref="I110">
      <formula1>0</formula1>
      <formula2>99999999999999900</formula2>
    </dataValidation>
    <dataValidation type="decimal" allowBlank="1" showInputMessage="1" showErrorMessage="1" errorTitle="Input Error" error="Please enter a numeric value between 0 and 99999999999999999" sqref="J110">
      <formula1>0</formula1>
      <formula2>99999999999999900</formula2>
    </dataValidation>
    <dataValidation type="decimal" allowBlank="1" showInputMessage="1" showErrorMessage="1" errorTitle="Input Error" error="Please enter a numeric value between 0 and 99999999999999999" sqref="K110">
      <formula1>0</formula1>
      <formula2>99999999999999900</formula2>
    </dataValidation>
    <dataValidation type="decimal" allowBlank="1" showInputMessage="1" showErrorMessage="1" errorTitle="Input Error" error="Please enter a numeric value between 0 and 99999999999999999" sqref="L110">
      <formula1>0</formula1>
      <formula2>99999999999999900</formula2>
    </dataValidation>
    <dataValidation type="decimal" allowBlank="1" showInputMessage="1" showErrorMessage="1" errorTitle="Input Error" error="Please enter a numeric value between 0 and 99999999999999999" sqref="M110">
      <formula1>0</formula1>
      <formula2>99999999999999900</formula2>
    </dataValidation>
    <dataValidation type="decimal" allowBlank="1" showInputMessage="1" showErrorMessage="1" errorTitle="Input Error" error="Please enter a numeric value between 0 and 99999999999999999" sqref="N110">
      <formula1>0</formula1>
      <formula2>99999999999999900</formula2>
    </dataValidation>
    <dataValidation type="decimal" allowBlank="1" showInputMessage="1" showErrorMessage="1" errorTitle="Input Error" error="Please enter a numeric value between 0 and 99999999999999999" sqref="O110">
      <formula1>0</formula1>
      <formula2>99999999999999900</formula2>
    </dataValidation>
    <dataValidation type="decimal" allowBlank="1" showInputMessage="1" showErrorMessage="1" errorTitle="Input Error" error="Please enter a numeric value between 0 and 99999999999999999" sqref="P110">
      <formula1>0</formula1>
      <formula2>99999999999999900</formula2>
    </dataValidation>
    <dataValidation type="decimal" allowBlank="1" showInputMessage="1" showErrorMessage="1" errorTitle="Input Error" error="Please enter a numeric value between 0 and 99999999999999999" sqref="Q110">
      <formula1>0</formula1>
      <formula2>99999999999999900</formula2>
    </dataValidation>
    <dataValidation type="decimal" allowBlank="1" showInputMessage="1" showErrorMessage="1" errorTitle="Input Error" error="Please enter a numeric value between 0 and 99999999999999999" sqref="R110">
      <formula1>0</formula1>
      <formula2>99999999999999900</formula2>
    </dataValidation>
    <dataValidation type="decimal" allowBlank="1" showInputMessage="1" showErrorMessage="1" errorTitle="Input Error" error="Please enter a numeric value between 0 and 99999999999999999" sqref="S110">
      <formula1>0</formula1>
      <formula2>99999999999999900</formula2>
    </dataValidation>
    <dataValidation type="decimal" allowBlank="1" showInputMessage="1" showErrorMessage="1" errorTitle="Input Error" error="Please enter a numeric value between 0 and 99999999999999999" sqref="T110">
      <formula1>0</formula1>
      <formula2>99999999999999900</formula2>
    </dataValidation>
    <dataValidation type="decimal" allowBlank="1" showInputMessage="1" showErrorMessage="1" errorTitle="Input Error" error="Please enter a numeric value between 0 and 99999999999999999" sqref="U110">
      <formula1>0</formula1>
      <formula2>99999999999999900</formula2>
    </dataValidation>
    <dataValidation type="decimal" allowBlank="1" showInputMessage="1" showErrorMessage="1" errorTitle="Input Error" error="Please enter a numeric value between 0 and 99999999999999999" sqref="G111">
      <formula1>0</formula1>
      <formula2>99999999999999900</formula2>
    </dataValidation>
    <dataValidation type="decimal" allowBlank="1" showInputMessage="1" showErrorMessage="1" errorTitle="Input Error" error="Please enter a numeric value between 0 and 99999999999999999" sqref="H111">
      <formula1>0</formula1>
      <formula2>99999999999999900</formula2>
    </dataValidation>
    <dataValidation type="decimal" allowBlank="1" showInputMessage="1" showErrorMessage="1" errorTitle="Input Error" error="Please enter a numeric value between 0 and 99999999999999999" sqref="I111">
      <formula1>0</formula1>
      <formula2>99999999999999900</formula2>
    </dataValidation>
    <dataValidation type="decimal" allowBlank="1" showInputMessage="1" showErrorMessage="1" errorTitle="Input Error" error="Please enter a numeric value between 0 and 99999999999999999" sqref="J111">
      <formula1>0</formula1>
      <formula2>99999999999999900</formula2>
    </dataValidation>
    <dataValidation type="decimal" allowBlank="1" showInputMessage="1" showErrorMessage="1" errorTitle="Input Error" error="Please enter a numeric value between 0 and 99999999999999999" sqref="K111">
      <formula1>0</formula1>
      <formula2>99999999999999900</formula2>
    </dataValidation>
    <dataValidation type="decimal" allowBlank="1" showInputMessage="1" showErrorMessage="1" errorTitle="Input Error" error="Please enter a numeric value between 0 and 99999999999999999" sqref="L111">
      <formula1>0</formula1>
      <formula2>99999999999999900</formula2>
    </dataValidation>
    <dataValidation type="decimal" allowBlank="1" showInputMessage="1" showErrorMessage="1" errorTitle="Input Error" error="Please enter a numeric value between 0 and 99999999999999999" sqref="M111">
      <formula1>0</formula1>
      <formula2>99999999999999900</formula2>
    </dataValidation>
    <dataValidation type="decimal" allowBlank="1" showInputMessage="1" showErrorMessage="1" errorTitle="Input Error" error="Please enter a numeric value between 0 and 99999999999999999" sqref="N111">
      <formula1>0</formula1>
      <formula2>99999999999999900</formula2>
    </dataValidation>
    <dataValidation type="decimal" allowBlank="1" showInputMessage="1" showErrorMessage="1" errorTitle="Input Error" error="Please enter a numeric value between 0 and 99999999999999999" sqref="O111">
      <formula1>0</formula1>
      <formula2>99999999999999900</formula2>
    </dataValidation>
    <dataValidation type="decimal" allowBlank="1" showInputMessage="1" showErrorMessage="1" errorTitle="Input Error" error="Please enter a numeric value between 0 and 99999999999999999" sqref="P111">
      <formula1>0</formula1>
      <formula2>99999999999999900</formula2>
    </dataValidation>
    <dataValidation type="decimal" allowBlank="1" showInputMessage="1" showErrorMessage="1" errorTitle="Input Error" error="Please enter a numeric value between 0 and 99999999999999999" sqref="Q111">
      <formula1>0</formula1>
      <formula2>99999999999999900</formula2>
    </dataValidation>
    <dataValidation type="decimal" allowBlank="1" showInputMessage="1" showErrorMessage="1" errorTitle="Input Error" error="Please enter a numeric value between 0 and 99999999999999999" sqref="R111">
      <formula1>0</formula1>
      <formula2>99999999999999900</formula2>
    </dataValidation>
    <dataValidation type="decimal" allowBlank="1" showInputMessage="1" showErrorMessage="1" errorTitle="Input Error" error="Please enter a numeric value between 0 and 99999999999999999" sqref="S111">
      <formula1>0</formula1>
      <formula2>99999999999999900</formula2>
    </dataValidation>
    <dataValidation type="decimal" allowBlank="1" showInputMessage="1" showErrorMessage="1" errorTitle="Input Error" error="Please enter a numeric value between 0 and 99999999999999999" sqref="T111">
      <formula1>0</formula1>
      <formula2>99999999999999900</formula2>
    </dataValidation>
    <dataValidation type="decimal" allowBlank="1" showInputMessage="1" showErrorMessage="1" errorTitle="Input Error" error="Please enter a numeric value between 0 and 99999999999999999" sqref="U111">
      <formula1>0</formula1>
      <formula2>99999999999999900</formula2>
    </dataValidation>
    <dataValidation type="decimal" allowBlank="1" showInputMessage="1" showErrorMessage="1" errorTitle="Input Error" error="Please enter a numeric value between 0 and 99999999999999999" sqref="G112">
      <formula1>0</formula1>
      <formula2>99999999999999900</formula2>
    </dataValidation>
    <dataValidation type="decimal" allowBlank="1" showInputMessage="1" showErrorMessage="1" errorTitle="Input Error" error="Please enter a numeric value between 0 and 99999999999999999" sqref="H112">
      <formula1>0</formula1>
      <formula2>99999999999999900</formula2>
    </dataValidation>
    <dataValidation type="decimal" allowBlank="1" showInputMessage="1" showErrorMessage="1" errorTitle="Input Error" error="Please enter a numeric value between 0 and 99999999999999999" sqref="I112">
      <formula1>0</formula1>
      <formula2>99999999999999900</formula2>
    </dataValidation>
    <dataValidation type="decimal" allowBlank="1" showInputMessage="1" showErrorMessage="1" errorTitle="Input Error" error="Please enter a numeric value between 0 and 99999999999999999" sqref="J112">
      <formula1>0</formula1>
      <formula2>99999999999999900</formula2>
    </dataValidation>
    <dataValidation type="decimal" allowBlank="1" showInputMessage="1" showErrorMessage="1" errorTitle="Input Error" error="Please enter a numeric value between 0 and 99999999999999999" sqref="K112">
      <formula1>0</formula1>
      <formula2>99999999999999900</formula2>
    </dataValidation>
    <dataValidation type="decimal" allowBlank="1" showInputMessage="1" showErrorMessage="1" errorTitle="Input Error" error="Please enter a numeric value between 0 and 99999999999999999" sqref="L112">
      <formula1>0</formula1>
      <formula2>99999999999999900</formula2>
    </dataValidation>
    <dataValidation type="decimal" allowBlank="1" showInputMessage="1" showErrorMessage="1" errorTitle="Input Error" error="Please enter a numeric value between 0 and 99999999999999999" sqref="M112">
      <formula1>0</formula1>
      <formula2>99999999999999900</formula2>
    </dataValidation>
    <dataValidation type="decimal" allowBlank="1" showInputMessage="1" showErrorMessage="1" errorTitle="Input Error" error="Please enter a numeric value between 0 and 99999999999999999" sqref="N112">
      <formula1>0</formula1>
      <formula2>99999999999999900</formula2>
    </dataValidation>
    <dataValidation type="decimal" allowBlank="1" showInputMessage="1" showErrorMessage="1" errorTitle="Input Error" error="Please enter a numeric value between 0 and 99999999999999999" sqref="O112">
      <formula1>0</formula1>
      <formula2>99999999999999900</formula2>
    </dataValidation>
    <dataValidation type="decimal" allowBlank="1" showInputMessage="1" showErrorMessage="1" errorTitle="Input Error" error="Please enter a numeric value between 0 and 99999999999999999" sqref="P112">
      <formula1>0</formula1>
      <formula2>99999999999999900</formula2>
    </dataValidation>
    <dataValidation type="decimal" allowBlank="1" showInputMessage="1" showErrorMessage="1" errorTitle="Input Error" error="Please enter a numeric value between 0 and 99999999999999999" sqref="Q112">
      <formula1>0</formula1>
      <formula2>99999999999999900</formula2>
    </dataValidation>
    <dataValidation type="decimal" allowBlank="1" showInputMessage="1" showErrorMessage="1" errorTitle="Input Error" error="Please enter a numeric value between 0 and 99999999999999999" sqref="R112">
      <formula1>0</formula1>
      <formula2>99999999999999900</formula2>
    </dataValidation>
    <dataValidation type="decimal" allowBlank="1" showInputMessage="1" showErrorMessage="1" errorTitle="Input Error" error="Please enter a numeric value between 0 and 99999999999999999" sqref="S112">
      <formula1>0</formula1>
      <formula2>99999999999999900</formula2>
    </dataValidation>
    <dataValidation type="decimal" allowBlank="1" showInputMessage="1" showErrorMessage="1" errorTitle="Input Error" error="Please enter a numeric value between 0 and 99999999999999999" sqref="T112">
      <formula1>0</formula1>
      <formula2>99999999999999900</formula2>
    </dataValidation>
    <dataValidation type="decimal" allowBlank="1" showInputMessage="1" showErrorMessage="1" errorTitle="Input Error" error="Please enter a numeric value between 0 and 99999999999999999" sqref="U112">
      <formula1>0</formula1>
      <formula2>99999999999999900</formula2>
    </dataValidation>
    <dataValidation type="decimal" allowBlank="1" showInputMessage="1" showErrorMessage="1" errorTitle="Input Error" error="Please enter a numeric value between 0 and 99999999999999999" sqref="G113">
      <formula1>0</formula1>
      <formula2>99999999999999900</formula2>
    </dataValidation>
    <dataValidation type="decimal" allowBlank="1" showInputMessage="1" showErrorMessage="1" errorTitle="Input Error" error="Please enter a numeric value between 0 and 99999999999999999" sqref="H113">
      <formula1>0</formula1>
      <formula2>99999999999999900</formula2>
    </dataValidation>
    <dataValidation type="decimal" allowBlank="1" showInputMessage="1" showErrorMessage="1" errorTitle="Input Error" error="Please enter a numeric value between 0 and 99999999999999999" sqref="I113">
      <formula1>0</formula1>
      <formula2>99999999999999900</formula2>
    </dataValidation>
    <dataValidation type="decimal" allowBlank="1" showInputMessage="1" showErrorMessage="1" errorTitle="Input Error" error="Please enter a numeric value between 0 and 99999999999999999" sqref="J113">
      <formula1>0</formula1>
      <formula2>99999999999999900</formula2>
    </dataValidation>
    <dataValidation type="decimal" allowBlank="1" showInputMessage="1" showErrorMessage="1" errorTitle="Input Error" error="Please enter a numeric value between 0 and 99999999999999999" sqref="K113">
      <formula1>0</formula1>
      <formula2>99999999999999900</formula2>
    </dataValidation>
    <dataValidation type="decimal" allowBlank="1" showInputMessage="1" showErrorMessage="1" errorTitle="Input Error" error="Please enter a numeric value between 0 and 99999999999999999" sqref="L113">
      <formula1>0</formula1>
      <formula2>99999999999999900</formula2>
    </dataValidation>
    <dataValidation type="decimal" allowBlank="1" showInputMessage="1" showErrorMessage="1" errorTitle="Input Error" error="Please enter a numeric value between 0 and 99999999999999999" sqref="M113">
      <formula1>0</formula1>
      <formula2>99999999999999900</formula2>
    </dataValidation>
    <dataValidation type="decimal" allowBlank="1" showInputMessage="1" showErrorMessage="1" errorTitle="Input Error" error="Please enter a numeric value between 0 and 99999999999999999" sqref="N113">
      <formula1>0</formula1>
      <formula2>99999999999999900</formula2>
    </dataValidation>
    <dataValidation type="decimal" allowBlank="1" showInputMessage="1" showErrorMessage="1" errorTitle="Input Error" error="Please enter a numeric value between 0 and 99999999999999999" sqref="O113">
      <formula1>0</formula1>
      <formula2>99999999999999900</formula2>
    </dataValidation>
    <dataValidation type="decimal" allowBlank="1" showInputMessage="1" showErrorMessage="1" errorTitle="Input Error" error="Please enter a numeric value between 0 and 99999999999999999" sqref="P113">
      <formula1>0</formula1>
      <formula2>99999999999999900</formula2>
    </dataValidation>
    <dataValidation type="decimal" allowBlank="1" showInputMessage="1" showErrorMessage="1" errorTitle="Input Error" error="Please enter a numeric value between 0 and 99999999999999999" sqref="Q113">
      <formula1>0</formula1>
      <formula2>99999999999999900</formula2>
    </dataValidation>
    <dataValidation type="decimal" allowBlank="1" showInputMessage="1" showErrorMessage="1" errorTitle="Input Error" error="Please enter a numeric value between 0 and 99999999999999999" sqref="R113">
      <formula1>0</formula1>
      <formula2>99999999999999900</formula2>
    </dataValidation>
    <dataValidation type="decimal" allowBlank="1" showInputMessage="1" showErrorMessage="1" errorTitle="Input Error" error="Please enter a numeric value between 0 and 99999999999999999" sqref="S113">
      <formula1>0</formula1>
      <formula2>99999999999999900</formula2>
    </dataValidation>
    <dataValidation type="decimal" allowBlank="1" showInputMessage="1" showErrorMessage="1" errorTitle="Input Error" error="Please enter a numeric value between 0 and 99999999999999999" sqref="T113">
      <formula1>0</formula1>
      <formula2>99999999999999900</formula2>
    </dataValidation>
    <dataValidation type="decimal" allowBlank="1" showInputMessage="1" showErrorMessage="1" errorTitle="Input Error" error="Please enter a numeric value between 0 and 99999999999999999" sqref="U113">
      <formula1>0</formula1>
      <formula2>99999999999999900</formula2>
    </dataValidation>
    <dataValidation type="decimal" allowBlank="1" showInputMessage="1" showErrorMessage="1" errorTitle="Input Error" error="Please enter a numeric value between 0 and 99999999999999999" sqref="G114">
      <formula1>0</formula1>
      <formula2>99999999999999900</formula2>
    </dataValidation>
    <dataValidation type="decimal" allowBlank="1" showInputMessage="1" showErrorMessage="1" errorTitle="Input Error" error="Please enter a numeric value between 0 and 99999999999999999" sqref="H114">
      <formula1>0</formula1>
      <formula2>99999999999999900</formula2>
    </dataValidation>
    <dataValidation type="decimal" allowBlank="1" showInputMessage="1" showErrorMessage="1" errorTitle="Input Error" error="Please enter a numeric value between 0 and 99999999999999999" sqref="I114">
      <formula1>0</formula1>
      <formula2>99999999999999900</formula2>
    </dataValidation>
    <dataValidation type="decimal" allowBlank="1" showInputMessage="1" showErrorMessage="1" errorTitle="Input Error" error="Please enter a numeric value between 0 and 99999999999999999" sqref="J114">
      <formula1>0</formula1>
      <formula2>99999999999999900</formula2>
    </dataValidation>
    <dataValidation type="decimal" allowBlank="1" showInputMessage="1" showErrorMessage="1" errorTitle="Input Error" error="Please enter a numeric value between 0 and 99999999999999999" sqref="K114">
      <formula1>0</formula1>
      <formula2>99999999999999900</formula2>
    </dataValidation>
    <dataValidation type="decimal" allowBlank="1" showInputMessage="1" showErrorMessage="1" errorTitle="Input Error" error="Please enter a numeric value between 0 and 99999999999999999" sqref="L114">
      <formula1>0</formula1>
      <formula2>99999999999999900</formula2>
    </dataValidation>
    <dataValidation type="decimal" allowBlank="1" showInputMessage="1" showErrorMessage="1" errorTitle="Input Error" error="Please enter a numeric value between 0 and 99999999999999999" sqref="M114">
      <formula1>0</formula1>
      <formula2>99999999999999900</formula2>
    </dataValidation>
    <dataValidation type="decimal" allowBlank="1" showInputMessage="1" showErrorMessage="1" errorTitle="Input Error" error="Please enter a numeric value between 0 and 99999999999999999" sqref="N114">
      <formula1>0</formula1>
      <formula2>99999999999999900</formula2>
    </dataValidation>
    <dataValidation type="decimal" allowBlank="1" showInputMessage="1" showErrorMessage="1" errorTitle="Input Error" error="Please enter a numeric value between 0 and 99999999999999999" sqref="O114">
      <formula1>0</formula1>
      <formula2>99999999999999900</formula2>
    </dataValidation>
    <dataValidation type="decimal" allowBlank="1" showInputMessage="1" showErrorMessage="1" errorTitle="Input Error" error="Please enter a numeric value between 0 and 99999999999999999" sqref="P114">
      <formula1>0</formula1>
      <formula2>99999999999999900</formula2>
    </dataValidation>
    <dataValidation type="decimal" allowBlank="1" showInputMessage="1" showErrorMessage="1" errorTitle="Input Error" error="Please enter a numeric value between 0 and 99999999999999999" sqref="Q114">
      <formula1>0</formula1>
      <formula2>99999999999999900</formula2>
    </dataValidation>
    <dataValidation type="decimal" allowBlank="1" showInputMessage="1" showErrorMessage="1" errorTitle="Input Error" error="Please enter a numeric value between 0 and 99999999999999999" sqref="R114">
      <formula1>0</formula1>
      <formula2>99999999999999900</formula2>
    </dataValidation>
    <dataValidation type="decimal" allowBlank="1" showInputMessage="1" showErrorMessage="1" errorTitle="Input Error" error="Please enter a numeric value between 0 and 99999999999999999" sqref="S114">
      <formula1>0</formula1>
      <formula2>99999999999999900</formula2>
    </dataValidation>
    <dataValidation type="decimal" allowBlank="1" showInputMessage="1" showErrorMessage="1" errorTitle="Input Error" error="Please enter a numeric value between 0 and 99999999999999999" sqref="T114">
      <formula1>0</formula1>
      <formula2>99999999999999900</formula2>
    </dataValidation>
    <dataValidation type="decimal" allowBlank="1" showInputMessage="1" showErrorMessage="1" errorTitle="Input Error" error="Please enter a numeric value between 0 and 99999999999999999" sqref="U114">
      <formula1>0</formula1>
      <formula2>99999999999999900</formula2>
    </dataValidation>
    <dataValidation type="decimal" allowBlank="1" showInputMessage="1" showErrorMessage="1" errorTitle="Input Error" error="Please enter a numeric value between 0 and 99999999999999999" sqref="G115">
      <formula1>0</formula1>
      <formula2>99999999999999900</formula2>
    </dataValidation>
    <dataValidation type="decimal" allowBlank="1" showInputMessage="1" showErrorMessage="1" errorTitle="Input Error" error="Please enter a numeric value between 0 and 99999999999999999" sqref="H115">
      <formula1>0</formula1>
      <formula2>99999999999999900</formula2>
    </dataValidation>
    <dataValidation type="decimal" allowBlank="1" showInputMessage="1" showErrorMessage="1" errorTitle="Input Error" error="Please enter a numeric value between 0 and 99999999999999999" sqref="I115">
      <formula1>0</formula1>
      <formula2>99999999999999900</formula2>
    </dataValidation>
    <dataValidation type="decimal" allowBlank="1" showInputMessage="1" showErrorMessage="1" errorTitle="Input Error" error="Please enter a numeric value between 0 and 99999999999999999" sqref="J115">
      <formula1>0</formula1>
      <formula2>99999999999999900</formula2>
    </dataValidation>
    <dataValidation type="decimal" allowBlank="1" showInputMessage="1" showErrorMessage="1" errorTitle="Input Error" error="Please enter a numeric value between 0 and 99999999999999999" sqref="K115">
      <formula1>0</formula1>
      <formula2>99999999999999900</formula2>
    </dataValidation>
    <dataValidation type="decimal" allowBlank="1" showInputMessage="1" showErrorMessage="1" errorTitle="Input Error" error="Please enter a numeric value between 0 and 99999999999999999" sqref="L115">
      <formula1>0</formula1>
      <formula2>99999999999999900</formula2>
    </dataValidation>
    <dataValidation type="decimal" allowBlank="1" showInputMessage="1" showErrorMessage="1" errorTitle="Input Error" error="Please enter a numeric value between 0 and 99999999999999999" sqref="M115">
      <formula1>0</formula1>
      <formula2>99999999999999900</formula2>
    </dataValidation>
    <dataValidation type="decimal" allowBlank="1" showInputMessage="1" showErrorMessage="1" errorTitle="Input Error" error="Please enter a numeric value between 0 and 99999999999999999" sqref="N115">
      <formula1>0</formula1>
      <formula2>99999999999999900</formula2>
    </dataValidation>
    <dataValidation type="decimal" allowBlank="1" showInputMessage="1" showErrorMessage="1" errorTitle="Input Error" error="Please enter a numeric value between 0 and 99999999999999999" sqref="O115">
      <formula1>0</formula1>
      <formula2>99999999999999900</formula2>
    </dataValidation>
    <dataValidation type="decimal" allowBlank="1" showInputMessage="1" showErrorMessage="1" errorTitle="Input Error" error="Please enter a numeric value between 0 and 99999999999999999" sqref="P115">
      <formula1>0</formula1>
      <formula2>99999999999999900</formula2>
    </dataValidation>
    <dataValidation type="decimal" allowBlank="1" showInputMessage="1" showErrorMessage="1" errorTitle="Input Error" error="Please enter a numeric value between 0 and 99999999999999999" sqref="Q115">
      <formula1>0</formula1>
      <formula2>99999999999999900</formula2>
    </dataValidation>
    <dataValidation type="decimal" allowBlank="1" showInputMessage="1" showErrorMessage="1" errorTitle="Input Error" error="Please enter a numeric value between 0 and 99999999999999999" sqref="R115">
      <formula1>0</formula1>
      <formula2>99999999999999900</formula2>
    </dataValidation>
    <dataValidation type="decimal" allowBlank="1" showInputMessage="1" showErrorMessage="1" errorTitle="Input Error" error="Please enter a numeric value between 0 and 99999999999999999" sqref="S115">
      <formula1>0</formula1>
      <formula2>99999999999999900</formula2>
    </dataValidation>
    <dataValidation type="decimal" allowBlank="1" showInputMessage="1" showErrorMessage="1" errorTitle="Input Error" error="Please enter a numeric value between 0 and 99999999999999999" sqref="T115">
      <formula1>0</formula1>
      <formula2>99999999999999900</formula2>
    </dataValidation>
    <dataValidation type="decimal" allowBlank="1" showInputMessage="1" showErrorMessage="1" errorTitle="Input Error" error="Please enter a numeric value between 0 and 99999999999999999" sqref="U115">
      <formula1>0</formula1>
      <formula2>99999999999999900</formula2>
    </dataValidation>
    <dataValidation type="decimal" allowBlank="1" showInputMessage="1" showErrorMessage="1" errorTitle="Input Error" error="Please enter a numeric value between 0 and 99999999999999999" sqref="G116">
      <formula1>0</formula1>
      <formula2>99999999999999900</formula2>
    </dataValidation>
    <dataValidation type="decimal" allowBlank="1" showInputMessage="1" showErrorMessage="1" errorTitle="Input Error" error="Please enter a numeric value between 0 and 99999999999999999" sqref="H116">
      <formula1>0</formula1>
      <formula2>99999999999999900</formula2>
    </dataValidation>
    <dataValidation type="decimal" allowBlank="1" showInputMessage="1" showErrorMessage="1" errorTitle="Input Error" error="Please enter a numeric value between 0 and 99999999999999999" sqref="I116">
      <formula1>0</formula1>
      <formula2>99999999999999900</formula2>
    </dataValidation>
    <dataValidation type="decimal" allowBlank="1" showInputMessage="1" showErrorMessage="1" errorTitle="Input Error" error="Please enter a numeric value between 0 and 99999999999999999" sqref="J116">
      <formula1>0</formula1>
      <formula2>99999999999999900</formula2>
    </dataValidation>
    <dataValidation type="decimal" allowBlank="1" showInputMessage="1" showErrorMessage="1" errorTitle="Input Error" error="Please enter a numeric value between 0 and 99999999999999999" sqref="K116">
      <formula1>0</formula1>
      <formula2>99999999999999900</formula2>
    </dataValidation>
    <dataValidation type="decimal" allowBlank="1" showInputMessage="1" showErrorMessage="1" errorTitle="Input Error" error="Please enter a numeric value between 0 and 99999999999999999" sqref="L116">
      <formula1>0</formula1>
      <formula2>99999999999999900</formula2>
    </dataValidation>
    <dataValidation type="decimal" allowBlank="1" showInputMessage="1" showErrorMessage="1" errorTitle="Input Error" error="Please enter a numeric value between 0 and 99999999999999999" sqref="M116">
      <formula1>0</formula1>
      <formula2>99999999999999900</formula2>
    </dataValidation>
    <dataValidation type="decimal" allowBlank="1" showInputMessage="1" showErrorMessage="1" errorTitle="Input Error" error="Please enter a numeric value between 0 and 99999999999999999" sqref="N116">
      <formula1>0</formula1>
      <formula2>99999999999999900</formula2>
    </dataValidation>
    <dataValidation type="decimal" allowBlank="1" showInputMessage="1" showErrorMessage="1" errorTitle="Input Error" error="Please enter a numeric value between 0 and 99999999999999999" sqref="O116">
      <formula1>0</formula1>
      <formula2>99999999999999900</formula2>
    </dataValidation>
    <dataValidation type="decimal" allowBlank="1" showInputMessage="1" showErrorMessage="1" errorTitle="Input Error" error="Please enter a numeric value between 0 and 99999999999999999" sqref="P116">
      <formula1>0</formula1>
      <formula2>99999999999999900</formula2>
    </dataValidation>
    <dataValidation type="decimal" allowBlank="1" showInputMessage="1" showErrorMessage="1" errorTitle="Input Error" error="Please enter a numeric value between 0 and 99999999999999999" sqref="Q116">
      <formula1>0</formula1>
      <formula2>99999999999999900</formula2>
    </dataValidation>
    <dataValidation type="decimal" allowBlank="1" showInputMessage="1" showErrorMessage="1" errorTitle="Input Error" error="Please enter a numeric value between 0 and 99999999999999999" sqref="R116">
      <formula1>0</formula1>
      <formula2>99999999999999900</formula2>
    </dataValidation>
    <dataValidation type="decimal" allowBlank="1" showInputMessage="1" showErrorMessage="1" errorTitle="Input Error" error="Please enter a numeric value between 0 and 99999999999999999" sqref="S116">
      <formula1>0</formula1>
      <formula2>99999999999999900</formula2>
    </dataValidation>
    <dataValidation type="decimal" allowBlank="1" showInputMessage="1" showErrorMessage="1" errorTitle="Input Error" error="Please enter a numeric value between 0 and 99999999999999999" sqref="T116">
      <formula1>0</formula1>
      <formula2>99999999999999900</formula2>
    </dataValidation>
    <dataValidation type="decimal" allowBlank="1" showInputMessage="1" showErrorMessage="1" errorTitle="Input Error" error="Please enter a numeric value between 0 and 99999999999999999" sqref="U116">
      <formula1>0</formula1>
      <formula2>99999999999999900</formula2>
    </dataValidation>
    <dataValidation type="decimal" allowBlank="1" showInputMessage="1" showErrorMessage="1" errorTitle="Input Error" error="Please enter a numeric value between 0 and 99999999999999999" sqref="G117">
      <formula1>0</formula1>
      <formula2>99999999999999900</formula2>
    </dataValidation>
    <dataValidation type="decimal" allowBlank="1" showInputMessage="1" showErrorMessage="1" errorTitle="Input Error" error="Please enter a numeric value between 0 and 99999999999999999" sqref="H117">
      <formula1>0</formula1>
      <formula2>99999999999999900</formula2>
    </dataValidation>
    <dataValidation type="decimal" allowBlank="1" showInputMessage="1" showErrorMessage="1" errorTitle="Input Error" error="Please enter a numeric value between 0 and 99999999999999999" sqref="I117">
      <formula1>0</formula1>
      <formula2>99999999999999900</formula2>
    </dataValidation>
    <dataValidation type="decimal" allowBlank="1" showInputMessage="1" showErrorMessage="1" errorTitle="Input Error" error="Please enter a numeric value between 0 and 99999999999999999" sqref="J117">
      <formula1>0</formula1>
      <formula2>99999999999999900</formula2>
    </dataValidation>
    <dataValidation type="decimal" allowBlank="1" showInputMessage="1" showErrorMessage="1" errorTitle="Input Error" error="Please enter a numeric value between 0 and 99999999999999999" sqref="K117">
      <formula1>0</formula1>
      <formula2>99999999999999900</formula2>
    </dataValidation>
    <dataValidation type="decimal" allowBlank="1" showInputMessage="1" showErrorMessage="1" errorTitle="Input Error" error="Please enter a numeric value between 0 and 99999999999999999" sqref="L117">
      <formula1>0</formula1>
      <formula2>99999999999999900</formula2>
    </dataValidation>
    <dataValidation type="decimal" allowBlank="1" showInputMessage="1" showErrorMessage="1" errorTitle="Input Error" error="Please enter a numeric value between 0 and 99999999999999999" sqref="M117">
      <formula1>0</formula1>
      <formula2>99999999999999900</formula2>
    </dataValidation>
    <dataValidation type="decimal" allowBlank="1" showInputMessage="1" showErrorMessage="1" errorTitle="Input Error" error="Please enter a numeric value between 0 and 99999999999999999" sqref="N117">
      <formula1>0</formula1>
      <formula2>99999999999999900</formula2>
    </dataValidation>
    <dataValidation type="decimal" allowBlank="1" showInputMessage="1" showErrorMessage="1" errorTitle="Input Error" error="Please enter a numeric value between 0 and 99999999999999999" sqref="O117">
      <formula1>0</formula1>
      <formula2>99999999999999900</formula2>
    </dataValidation>
    <dataValidation type="decimal" allowBlank="1" showInputMessage="1" showErrorMessage="1" errorTitle="Input Error" error="Please enter a numeric value between 0 and 99999999999999999" sqref="P117">
      <formula1>0</formula1>
      <formula2>99999999999999900</formula2>
    </dataValidation>
    <dataValidation type="decimal" allowBlank="1" showInputMessage="1" showErrorMessage="1" errorTitle="Input Error" error="Please enter a numeric value between 0 and 99999999999999999" sqref="Q117">
      <formula1>0</formula1>
      <formula2>99999999999999900</formula2>
    </dataValidation>
    <dataValidation type="decimal" allowBlank="1" showInputMessage="1" showErrorMessage="1" errorTitle="Input Error" error="Please enter a numeric value between 0 and 99999999999999999" sqref="R117">
      <formula1>0</formula1>
      <formula2>99999999999999900</formula2>
    </dataValidation>
    <dataValidation type="decimal" allowBlank="1" showInputMessage="1" showErrorMessage="1" errorTitle="Input Error" error="Please enter a numeric value between 0 and 99999999999999999" sqref="S117">
      <formula1>0</formula1>
      <formula2>99999999999999900</formula2>
    </dataValidation>
    <dataValidation type="decimal" allowBlank="1" showInputMessage="1" showErrorMessage="1" errorTitle="Input Error" error="Please enter a numeric value between 0 and 99999999999999999" sqref="T117">
      <formula1>0</formula1>
      <formula2>99999999999999900</formula2>
    </dataValidation>
    <dataValidation type="decimal" allowBlank="1" showInputMessage="1" showErrorMessage="1" errorTitle="Input Error" error="Please enter a numeric value between 0 and 99999999999999999" sqref="U117">
      <formula1>0</formula1>
      <formula2>99999999999999900</formula2>
    </dataValidation>
    <dataValidation type="decimal" allowBlank="1" showInputMessage="1" showErrorMessage="1" errorTitle="Input Error" error="Please enter a numeric value between 0 and 99999999999999999" sqref="G118">
      <formula1>0</formula1>
      <formula2>99999999999999900</formula2>
    </dataValidation>
    <dataValidation type="decimal" allowBlank="1" showInputMessage="1" showErrorMessage="1" errorTitle="Input Error" error="Please enter a numeric value between 0 and 99999999999999999" sqref="H118">
      <formula1>0</formula1>
      <formula2>99999999999999900</formula2>
    </dataValidation>
    <dataValidation type="decimal" allowBlank="1" showInputMessage="1" showErrorMessage="1" errorTitle="Input Error" error="Please enter a numeric value between 0 and 99999999999999999" sqref="I118">
      <formula1>0</formula1>
      <formula2>99999999999999900</formula2>
    </dataValidation>
    <dataValidation type="decimal" allowBlank="1" showInputMessage="1" showErrorMessage="1" errorTitle="Input Error" error="Please enter a numeric value between 0 and 99999999999999999" sqref="J118">
      <formula1>0</formula1>
      <formula2>99999999999999900</formula2>
    </dataValidation>
    <dataValidation type="decimal" allowBlank="1" showInputMessage="1" showErrorMessage="1" errorTitle="Input Error" error="Please enter a numeric value between 0 and 99999999999999999" sqref="K118">
      <formula1>0</formula1>
      <formula2>99999999999999900</formula2>
    </dataValidation>
    <dataValidation type="decimal" allowBlank="1" showInputMessage="1" showErrorMessage="1" errorTitle="Input Error" error="Please enter a numeric value between 0 and 99999999999999999" sqref="L118">
      <formula1>0</formula1>
      <formula2>99999999999999900</formula2>
    </dataValidation>
    <dataValidation type="decimal" allowBlank="1" showInputMessage="1" showErrorMessage="1" errorTitle="Input Error" error="Please enter a numeric value between 0 and 99999999999999999" sqref="M118">
      <formula1>0</formula1>
      <formula2>99999999999999900</formula2>
    </dataValidation>
    <dataValidation type="decimal" allowBlank="1" showInputMessage="1" showErrorMessage="1" errorTitle="Input Error" error="Please enter a numeric value between 0 and 99999999999999999" sqref="N118">
      <formula1>0</formula1>
      <formula2>99999999999999900</formula2>
    </dataValidation>
    <dataValidation type="decimal" allowBlank="1" showInputMessage="1" showErrorMessage="1" errorTitle="Input Error" error="Please enter a numeric value between 0 and 99999999999999999" sqref="O118">
      <formula1>0</formula1>
      <formula2>99999999999999900</formula2>
    </dataValidation>
    <dataValidation type="decimal" allowBlank="1" showInputMessage="1" showErrorMessage="1" errorTitle="Input Error" error="Please enter a numeric value between 0 and 99999999999999999" sqref="P118">
      <formula1>0</formula1>
      <formula2>99999999999999900</formula2>
    </dataValidation>
    <dataValidation type="decimal" allowBlank="1" showInputMessage="1" showErrorMessage="1" errorTitle="Input Error" error="Please enter a numeric value between 0 and 99999999999999999" sqref="Q118">
      <formula1>0</formula1>
      <formula2>99999999999999900</formula2>
    </dataValidation>
    <dataValidation type="decimal" allowBlank="1" showInputMessage="1" showErrorMessage="1" errorTitle="Input Error" error="Please enter a numeric value between 0 and 99999999999999999" sqref="R118">
      <formula1>0</formula1>
      <formula2>99999999999999900</formula2>
    </dataValidation>
    <dataValidation type="decimal" allowBlank="1" showInputMessage="1" showErrorMessage="1" errorTitle="Input Error" error="Please enter a numeric value between 0 and 99999999999999999" sqref="S118">
      <formula1>0</formula1>
      <formula2>99999999999999900</formula2>
    </dataValidation>
    <dataValidation type="decimal" allowBlank="1" showInputMessage="1" showErrorMessage="1" errorTitle="Input Error" error="Please enter a numeric value between 0 and 99999999999999999" sqref="T118">
      <formula1>0</formula1>
      <formula2>99999999999999900</formula2>
    </dataValidation>
    <dataValidation type="decimal" allowBlank="1" showInputMessage="1" showErrorMessage="1" errorTitle="Input Error" error="Please enter a numeric value between 0 and 99999999999999999" sqref="U118">
      <formula1>0</formula1>
      <formula2>99999999999999900</formula2>
    </dataValidation>
    <dataValidation type="decimal" allowBlank="1" showInputMessage="1" showErrorMessage="1" errorTitle="Input Error" error="Please enter a numeric value between 0 and 99999999999999999" sqref="G119">
      <formula1>0</formula1>
      <formula2>99999999999999900</formula2>
    </dataValidation>
    <dataValidation type="decimal" allowBlank="1" showInputMessage="1" showErrorMessage="1" errorTitle="Input Error" error="Please enter a numeric value between 0 and 99999999999999999" sqref="H119">
      <formula1>0</formula1>
      <formula2>99999999999999900</formula2>
    </dataValidation>
    <dataValidation type="decimal" allowBlank="1" showInputMessage="1" showErrorMessage="1" errorTitle="Input Error" error="Please enter a numeric value between 0 and 99999999999999999" sqref="I119">
      <formula1>0</formula1>
      <formula2>99999999999999900</formula2>
    </dataValidation>
    <dataValidation type="decimal" allowBlank="1" showInputMessage="1" showErrorMessage="1" errorTitle="Input Error" error="Please enter a numeric value between 0 and 99999999999999999" sqref="J119">
      <formula1>0</formula1>
      <formula2>99999999999999900</formula2>
    </dataValidation>
    <dataValidation type="decimal" allowBlank="1" showInputMessage="1" showErrorMessage="1" errorTitle="Input Error" error="Please enter a numeric value between 0 and 99999999999999999" sqref="K119">
      <formula1>0</formula1>
      <formula2>99999999999999900</formula2>
    </dataValidation>
    <dataValidation type="decimal" allowBlank="1" showInputMessage="1" showErrorMessage="1" errorTitle="Input Error" error="Please enter a numeric value between 0 and 99999999999999999" sqref="L119">
      <formula1>0</formula1>
      <formula2>99999999999999900</formula2>
    </dataValidation>
    <dataValidation type="decimal" allowBlank="1" showInputMessage="1" showErrorMessage="1" errorTitle="Input Error" error="Please enter a numeric value between 0 and 99999999999999999" sqref="M119">
      <formula1>0</formula1>
      <formula2>99999999999999900</formula2>
    </dataValidation>
    <dataValidation type="decimal" allowBlank="1" showInputMessage="1" showErrorMessage="1" errorTitle="Input Error" error="Please enter a numeric value between 0 and 99999999999999999" sqref="N119">
      <formula1>0</formula1>
      <formula2>99999999999999900</formula2>
    </dataValidation>
    <dataValidation type="decimal" allowBlank="1" showInputMessage="1" showErrorMessage="1" errorTitle="Input Error" error="Please enter a numeric value between 0 and 99999999999999999" sqref="O119">
      <formula1>0</formula1>
      <formula2>99999999999999900</formula2>
    </dataValidation>
    <dataValidation type="decimal" allowBlank="1" showInputMessage="1" showErrorMessage="1" errorTitle="Input Error" error="Please enter a numeric value between 0 and 99999999999999999" sqref="P119">
      <formula1>0</formula1>
      <formula2>99999999999999900</formula2>
    </dataValidation>
    <dataValidation type="decimal" allowBlank="1" showInputMessage="1" showErrorMessage="1" errorTitle="Input Error" error="Please enter a numeric value between 0 and 99999999999999999" sqref="Q119">
      <formula1>0</formula1>
      <formula2>99999999999999900</formula2>
    </dataValidation>
    <dataValidation type="decimal" allowBlank="1" showInputMessage="1" showErrorMessage="1" errorTitle="Input Error" error="Please enter a numeric value between 0 and 99999999999999999" sqref="R119">
      <formula1>0</formula1>
      <formula2>99999999999999900</formula2>
    </dataValidation>
    <dataValidation type="decimal" allowBlank="1" showInputMessage="1" showErrorMessage="1" errorTitle="Input Error" error="Please enter a numeric value between 0 and 99999999999999999" sqref="S119">
      <formula1>0</formula1>
      <formula2>99999999999999900</formula2>
    </dataValidation>
    <dataValidation type="decimal" allowBlank="1" showInputMessage="1" showErrorMessage="1" errorTitle="Input Error" error="Please enter a numeric value between 0 and 99999999999999999" sqref="T119">
      <formula1>0</formula1>
      <formula2>99999999999999900</formula2>
    </dataValidation>
    <dataValidation type="decimal" allowBlank="1" showInputMessage="1" showErrorMessage="1" errorTitle="Input Error" error="Please enter a numeric value between 0 and 99999999999999999" sqref="U119">
      <formula1>0</formula1>
      <formula2>99999999999999900</formula2>
    </dataValidation>
    <dataValidation type="decimal" allowBlank="1" showInputMessage="1" showErrorMessage="1" errorTitle="Input Error" error="Please enter a numeric value between 0 and 99999999999999999" sqref="G120">
      <formula1>0</formula1>
      <formula2>99999999999999900</formula2>
    </dataValidation>
    <dataValidation type="decimal" allowBlank="1" showInputMessage="1" showErrorMessage="1" errorTitle="Input Error" error="Please enter a numeric value between 0 and 99999999999999999" sqref="H120">
      <formula1>0</formula1>
      <formula2>99999999999999900</formula2>
    </dataValidation>
    <dataValidation type="decimal" allowBlank="1" showInputMessage="1" showErrorMessage="1" errorTitle="Input Error" error="Please enter a numeric value between 0 and 99999999999999999" sqref="I120">
      <formula1>0</formula1>
      <formula2>99999999999999900</formula2>
    </dataValidation>
    <dataValidation type="decimal" allowBlank="1" showInputMessage="1" showErrorMessage="1" errorTitle="Input Error" error="Please enter a numeric value between 0 and 99999999999999999" sqref="J120">
      <formula1>0</formula1>
      <formula2>99999999999999900</formula2>
    </dataValidation>
    <dataValidation type="decimal" allowBlank="1" showInputMessage="1" showErrorMessage="1" errorTitle="Input Error" error="Please enter a numeric value between 0 and 99999999999999999" sqref="K120">
      <formula1>0</formula1>
      <formula2>99999999999999900</formula2>
    </dataValidation>
    <dataValidation type="decimal" allowBlank="1" showInputMessage="1" showErrorMessage="1" errorTitle="Input Error" error="Please enter a numeric value between 0 and 99999999999999999" sqref="L120">
      <formula1>0</formula1>
      <formula2>99999999999999900</formula2>
    </dataValidation>
    <dataValidation type="decimal" allowBlank="1" showInputMessage="1" showErrorMessage="1" errorTitle="Input Error" error="Please enter a numeric value between 0 and 99999999999999999" sqref="M120">
      <formula1>0</formula1>
      <formula2>99999999999999900</formula2>
    </dataValidation>
    <dataValidation type="decimal" allowBlank="1" showInputMessage="1" showErrorMessage="1" errorTitle="Input Error" error="Please enter a numeric value between 0 and 99999999999999999" sqref="N120">
      <formula1>0</formula1>
      <formula2>99999999999999900</formula2>
    </dataValidation>
    <dataValidation type="decimal" allowBlank="1" showInputMessage="1" showErrorMessage="1" errorTitle="Input Error" error="Please enter a numeric value between 0 and 99999999999999999" sqref="O120">
      <formula1>0</formula1>
      <formula2>99999999999999900</formula2>
    </dataValidation>
    <dataValidation type="decimal" allowBlank="1" showInputMessage="1" showErrorMessage="1" errorTitle="Input Error" error="Please enter a numeric value between 0 and 99999999999999999" sqref="P120">
      <formula1>0</formula1>
      <formula2>99999999999999900</formula2>
    </dataValidation>
    <dataValidation type="decimal" allowBlank="1" showInputMessage="1" showErrorMessage="1" errorTitle="Input Error" error="Please enter a numeric value between 0 and 99999999999999999" sqref="Q120">
      <formula1>0</formula1>
      <formula2>99999999999999900</formula2>
    </dataValidation>
    <dataValidation type="decimal" allowBlank="1" showInputMessage="1" showErrorMessage="1" errorTitle="Input Error" error="Please enter a numeric value between 0 and 99999999999999999" sqref="R120">
      <formula1>0</formula1>
      <formula2>99999999999999900</formula2>
    </dataValidation>
    <dataValidation type="decimal" allowBlank="1" showInputMessage="1" showErrorMessage="1" errorTitle="Input Error" error="Please enter a numeric value between 0 and 99999999999999999" sqref="S120">
      <formula1>0</formula1>
      <formula2>99999999999999900</formula2>
    </dataValidation>
    <dataValidation type="decimal" allowBlank="1" showInputMessage="1" showErrorMessage="1" errorTitle="Input Error" error="Please enter a numeric value between 0 and 99999999999999999" sqref="T120">
      <formula1>0</formula1>
      <formula2>99999999999999900</formula2>
    </dataValidation>
    <dataValidation type="decimal" allowBlank="1" showInputMessage="1" showErrorMessage="1" errorTitle="Input Error" error="Please enter a numeric value between 0 and 99999999999999999" sqref="U120">
      <formula1>0</formula1>
      <formula2>99999999999999900</formula2>
    </dataValidation>
    <dataValidation type="decimal" allowBlank="1" showInputMessage="1" showErrorMessage="1" errorTitle="Input Error" error="Please enter a numeric value between 0 and 99999999999999999" sqref="G121">
      <formula1>0</formula1>
      <formula2>99999999999999900</formula2>
    </dataValidation>
    <dataValidation type="decimal" allowBlank="1" showInputMessage="1" showErrorMessage="1" errorTitle="Input Error" error="Please enter a numeric value between 0 and 99999999999999999" sqref="H121">
      <formula1>0</formula1>
      <formula2>99999999999999900</formula2>
    </dataValidation>
    <dataValidation type="decimal" allowBlank="1" showInputMessage="1" showErrorMessage="1" errorTitle="Input Error" error="Please enter a numeric value between 0 and 99999999999999999" sqref="I121">
      <formula1>0</formula1>
      <formula2>99999999999999900</formula2>
    </dataValidation>
    <dataValidation type="decimal" allowBlank="1" showInputMessage="1" showErrorMessage="1" errorTitle="Input Error" error="Please enter a numeric value between 0 and 99999999999999999" sqref="J121">
      <formula1>0</formula1>
      <formula2>99999999999999900</formula2>
    </dataValidation>
    <dataValidation type="decimal" allowBlank="1" showInputMessage="1" showErrorMessage="1" errorTitle="Input Error" error="Please enter a numeric value between 0 and 99999999999999999" sqref="K121">
      <formula1>0</formula1>
      <formula2>99999999999999900</formula2>
    </dataValidation>
    <dataValidation type="decimal" allowBlank="1" showInputMessage="1" showErrorMessage="1" errorTitle="Input Error" error="Please enter a numeric value between 0 and 99999999999999999" sqref="L121">
      <formula1>0</formula1>
      <formula2>99999999999999900</formula2>
    </dataValidation>
    <dataValidation type="decimal" allowBlank="1" showInputMessage="1" showErrorMessage="1" errorTitle="Input Error" error="Please enter a numeric value between 0 and 99999999999999999" sqref="M121">
      <formula1>0</formula1>
      <formula2>99999999999999900</formula2>
    </dataValidation>
    <dataValidation type="decimal" allowBlank="1" showInputMessage="1" showErrorMessage="1" errorTitle="Input Error" error="Please enter a numeric value between 0 and 99999999999999999" sqref="N121">
      <formula1>0</formula1>
      <formula2>99999999999999900</formula2>
    </dataValidation>
    <dataValidation type="decimal" allowBlank="1" showInputMessage="1" showErrorMessage="1" errorTitle="Input Error" error="Please enter a numeric value between 0 and 99999999999999999" sqref="O121">
      <formula1>0</formula1>
      <formula2>99999999999999900</formula2>
    </dataValidation>
    <dataValidation type="decimal" allowBlank="1" showInputMessage="1" showErrorMessage="1" errorTitle="Input Error" error="Please enter a numeric value between 0 and 99999999999999999" sqref="P121">
      <formula1>0</formula1>
      <formula2>99999999999999900</formula2>
    </dataValidation>
    <dataValidation type="decimal" allowBlank="1" showInputMessage="1" showErrorMessage="1" errorTitle="Input Error" error="Please enter a numeric value between 0 and 99999999999999999" sqref="Q121">
      <formula1>0</formula1>
      <formula2>99999999999999900</formula2>
    </dataValidation>
    <dataValidation type="decimal" allowBlank="1" showInputMessage="1" showErrorMessage="1" errorTitle="Input Error" error="Please enter a numeric value between 0 and 99999999999999999" sqref="R121">
      <formula1>0</formula1>
      <formula2>99999999999999900</formula2>
    </dataValidation>
    <dataValidation type="decimal" allowBlank="1" showInputMessage="1" showErrorMessage="1" errorTitle="Input Error" error="Please enter a numeric value between 0 and 99999999999999999" sqref="S121">
      <formula1>0</formula1>
      <formula2>99999999999999900</formula2>
    </dataValidation>
    <dataValidation type="decimal" allowBlank="1" showInputMessage="1" showErrorMessage="1" errorTitle="Input Error" error="Please enter a numeric value between 0 and 99999999999999999" sqref="T121">
      <formula1>0</formula1>
      <formula2>99999999999999900</formula2>
    </dataValidation>
    <dataValidation type="decimal" allowBlank="1" showInputMessage="1" showErrorMessage="1" errorTitle="Input Error" error="Please enter a numeric value between 0 and 99999999999999999" sqref="U121">
      <formula1>0</formula1>
      <formula2>99999999999999900</formula2>
    </dataValidation>
    <dataValidation type="decimal" allowBlank="1" showInputMessage="1" showErrorMessage="1" errorTitle="Input Error" error="Please enter a numeric value between 0 and 99999999999999999" sqref="G122">
      <formula1>0</formula1>
      <formula2>99999999999999900</formula2>
    </dataValidation>
    <dataValidation type="decimal" allowBlank="1" showInputMessage="1" showErrorMessage="1" errorTitle="Input Error" error="Please enter a numeric value between 0 and 99999999999999999" sqref="H122">
      <formula1>0</formula1>
      <formula2>99999999999999900</formula2>
    </dataValidation>
    <dataValidation type="decimal" allowBlank="1" showInputMessage="1" showErrorMessage="1" errorTitle="Input Error" error="Please enter a numeric value between 0 and 99999999999999999" sqref="I122">
      <formula1>0</formula1>
      <formula2>99999999999999900</formula2>
    </dataValidation>
    <dataValidation type="decimal" allowBlank="1" showInputMessage="1" showErrorMessage="1" errorTitle="Input Error" error="Please enter a numeric value between 0 and 99999999999999999" sqref="J122">
      <formula1>0</formula1>
      <formula2>99999999999999900</formula2>
    </dataValidation>
    <dataValidation type="decimal" allowBlank="1" showInputMessage="1" showErrorMessage="1" errorTitle="Input Error" error="Please enter a numeric value between 0 and 99999999999999999" sqref="K122">
      <formula1>0</formula1>
      <formula2>99999999999999900</formula2>
    </dataValidation>
    <dataValidation type="decimal" allowBlank="1" showInputMessage="1" showErrorMessage="1" errorTitle="Input Error" error="Please enter a numeric value between 0 and 99999999999999999" sqref="L122">
      <formula1>0</formula1>
      <formula2>99999999999999900</formula2>
    </dataValidation>
    <dataValidation type="decimal" allowBlank="1" showInputMessage="1" showErrorMessage="1" errorTitle="Input Error" error="Please enter a numeric value between 0 and 99999999999999999" sqref="M122">
      <formula1>0</formula1>
      <formula2>99999999999999900</formula2>
    </dataValidation>
    <dataValidation type="decimal" allowBlank="1" showInputMessage="1" showErrorMessage="1" errorTitle="Input Error" error="Please enter a numeric value between 0 and 99999999999999999" sqref="N122">
      <formula1>0</formula1>
      <formula2>99999999999999900</formula2>
    </dataValidation>
    <dataValidation type="decimal" allowBlank="1" showInputMessage="1" showErrorMessage="1" errorTitle="Input Error" error="Please enter a numeric value between 0 and 99999999999999999" sqref="O122">
      <formula1>0</formula1>
      <formula2>99999999999999900</formula2>
    </dataValidation>
    <dataValidation type="decimal" allowBlank="1" showInputMessage="1" showErrorMessage="1" errorTitle="Input Error" error="Please enter a numeric value between 0 and 99999999999999999" sqref="P122">
      <formula1>0</formula1>
      <formula2>99999999999999900</formula2>
    </dataValidation>
    <dataValidation type="decimal" allowBlank="1" showInputMessage="1" showErrorMessage="1" errorTitle="Input Error" error="Please enter a numeric value between 0 and 99999999999999999" sqref="Q122">
      <formula1>0</formula1>
      <formula2>99999999999999900</formula2>
    </dataValidation>
    <dataValidation type="decimal" allowBlank="1" showInputMessage="1" showErrorMessage="1" errorTitle="Input Error" error="Please enter a numeric value between 0 and 99999999999999999" sqref="R122">
      <formula1>0</formula1>
      <formula2>99999999999999900</formula2>
    </dataValidation>
    <dataValidation type="decimal" allowBlank="1" showInputMessage="1" showErrorMessage="1" errorTitle="Input Error" error="Please enter a numeric value between 0 and 99999999999999999" sqref="S122">
      <formula1>0</formula1>
      <formula2>99999999999999900</formula2>
    </dataValidation>
    <dataValidation type="decimal" allowBlank="1" showInputMessage="1" showErrorMessage="1" errorTitle="Input Error" error="Please enter a numeric value between 0 and 99999999999999999" sqref="T122">
      <formula1>0</formula1>
      <formula2>99999999999999900</formula2>
    </dataValidation>
    <dataValidation type="decimal" allowBlank="1" showInputMessage="1" showErrorMessage="1" errorTitle="Input Error" error="Please enter a numeric value between 0 and 99999999999999999" sqref="U122">
      <formula1>0</formula1>
      <formula2>99999999999999900</formula2>
    </dataValidation>
    <dataValidation type="decimal" allowBlank="1" showInputMessage="1" showErrorMessage="1" errorTitle="Input Error" error="Please enter a numeric value between 0 and 99999999999999999" sqref="G123">
      <formula1>0</formula1>
      <formula2>99999999999999900</formula2>
    </dataValidation>
    <dataValidation type="decimal" allowBlank="1" showInputMessage="1" showErrorMessage="1" errorTitle="Input Error" error="Please enter a numeric value between 0 and 99999999999999999" sqref="H123">
      <formula1>0</formula1>
      <formula2>99999999999999900</formula2>
    </dataValidation>
    <dataValidation type="decimal" allowBlank="1" showInputMessage="1" showErrorMessage="1" errorTitle="Input Error" error="Please enter a numeric value between 0 and 99999999999999999" sqref="I123">
      <formula1>0</formula1>
      <formula2>99999999999999900</formula2>
    </dataValidation>
    <dataValidation type="decimal" allowBlank="1" showInputMessage="1" showErrorMessage="1" errorTitle="Input Error" error="Please enter a numeric value between 0 and 99999999999999999" sqref="J123">
      <formula1>0</formula1>
      <formula2>99999999999999900</formula2>
    </dataValidation>
    <dataValidation type="decimal" allowBlank="1" showInputMessage="1" showErrorMessage="1" errorTitle="Input Error" error="Please enter a numeric value between 0 and 99999999999999999" sqref="K123">
      <formula1>0</formula1>
      <formula2>99999999999999900</formula2>
    </dataValidation>
    <dataValidation type="decimal" allowBlank="1" showInputMessage="1" showErrorMessage="1" errorTitle="Input Error" error="Please enter a numeric value between 0 and 99999999999999999" sqref="L123">
      <formula1>0</formula1>
      <formula2>99999999999999900</formula2>
    </dataValidation>
    <dataValidation type="decimal" allowBlank="1" showInputMessage="1" showErrorMessage="1" errorTitle="Input Error" error="Please enter a numeric value between 0 and 99999999999999999" sqref="M123">
      <formula1>0</formula1>
      <formula2>99999999999999900</formula2>
    </dataValidation>
    <dataValidation type="decimal" allowBlank="1" showInputMessage="1" showErrorMessage="1" errorTitle="Input Error" error="Please enter a numeric value between 0 and 99999999999999999" sqref="N123">
      <formula1>0</formula1>
      <formula2>99999999999999900</formula2>
    </dataValidation>
    <dataValidation type="decimal" allowBlank="1" showInputMessage="1" showErrorMessage="1" errorTitle="Input Error" error="Please enter a numeric value between 0 and 99999999999999999" sqref="O123">
      <formula1>0</formula1>
      <formula2>99999999999999900</formula2>
    </dataValidation>
    <dataValidation type="decimal" allowBlank="1" showInputMessage="1" showErrorMessage="1" errorTitle="Input Error" error="Please enter a numeric value between 0 and 99999999999999999" sqref="P123">
      <formula1>0</formula1>
      <formula2>99999999999999900</formula2>
    </dataValidation>
    <dataValidation type="decimal" allowBlank="1" showInputMessage="1" showErrorMessage="1" errorTitle="Input Error" error="Please enter a numeric value between 0 and 99999999999999999" sqref="Q123">
      <formula1>0</formula1>
      <formula2>99999999999999900</formula2>
    </dataValidation>
    <dataValidation type="decimal" allowBlank="1" showInputMessage="1" showErrorMessage="1" errorTitle="Input Error" error="Please enter a numeric value between 0 and 99999999999999999" sqref="R123">
      <formula1>0</formula1>
      <formula2>99999999999999900</formula2>
    </dataValidation>
    <dataValidation type="decimal" allowBlank="1" showInputMessage="1" showErrorMessage="1" errorTitle="Input Error" error="Please enter a numeric value between 0 and 99999999999999999" sqref="S123">
      <formula1>0</formula1>
      <formula2>99999999999999900</formula2>
    </dataValidation>
    <dataValidation type="decimal" allowBlank="1" showInputMessage="1" showErrorMessage="1" errorTitle="Input Error" error="Please enter a numeric value between 0 and 99999999999999999" sqref="T123">
      <formula1>0</formula1>
      <formula2>99999999999999900</formula2>
    </dataValidation>
    <dataValidation type="decimal" allowBlank="1" showInputMessage="1" showErrorMessage="1" errorTitle="Input Error" error="Please enter a numeric value between 0 and 99999999999999999" sqref="U123">
      <formula1>0</formula1>
      <formula2>99999999999999900</formula2>
    </dataValidation>
    <dataValidation type="decimal" allowBlank="1" showInputMessage="1" showErrorMessage="1" errorTitle="Input Error" error="Please enter a numeric value between 0 and 99999999999999999" sqref="G124">
      <formula1>0</formula1>
      <formula2>99999999999999900</formula2>
    </dataValidation>
    <dataValidation type="decimal" allowBlank="1" showInputMessage="1" showErrorMessage="1" errorTitle="Input Error" error="Please enter a numeric value between 0 and 99999999999999999" sqref="H124">
      <formula1>0</formula1>
      <formula2>99999999999999900</formula2>
    </dataValidation>
    <dataValidation type="decimal" allowBlank="1" showInputMessage="1" showErrorMessage="1" errorTitle="Input Error" error="Please enter a numeric value between 0 and 99999999999999999" sqref="I124">
      <formula1>0</formula1>
      <formula2>99999999999999900</formula2>
    </dataValidation>
    <dataValidation type="decimal" allowBlank="1" showInputMessage="1" showErrorMessage="1" errorTitle="Input Error" error="Please enter a numeric value between 0 and 99999999999999999" sqref="J124">
      <formula1>0</formula1>
      <formula2>99999999999999900</formula2>
    </dataValidation>
    <dataValidation type="decimal" allowBlank="1" showInputMessage="1" showErrorMessage="1" errorTitle="Input Error" error="Please enter a numeric value between 0 and 99999999999999999" sqref="K124">
      <formula1>0</formula1>
      <formula2>99999999999999900</formula2>
    </dataValidation>
    <dataValidation type="decimal" allowBlank="1" showInputMessage="1" showErrorMessage="1" errorTitle="Input Error" error="Please enter a numeric value between 0 and 99999999999999999" sqref="L124">
      <formula1>0</formula1>
      <formula2>99999999999999900</formula2>
    </dataValidation>
    <dataValidation type="decimal" allowBlank="1" showInputMessage="1" showErrorMessage="1" errorTitle="Input Error" error="Please enter a numeric value between 0 and 99999999999999999" sqref="M124">
      <formula1>0</formula1>
      <formula2>99999999999999900</formula2>
    </dataValidation>
    <dataValidation type="decimal" allowBlank="1" showInputMessage="1" showErrorMessage="1" errorTitle="Input Error" error="Please enter a numeric value between 0 and 99999999999999999" sqref="N124">
      <formula1>0</formula1>
      <formula2>99999999999999900</formula2>
    </dataValidation>
    <dataValidation type="decimal" allowBlank="1" showInputMessage="1" showErrorMessage="1" errorTitle="Input Error" error="Please enter a numeric value between 0 and 99999999999999999" sqref="O124">
      <formula1>0</formula1>
      <formula2>99999999999999900</formula2>
    </dataValidation>
    <dataValidation type="decimal" allowBlank="1" showInputMessage="1" showErrorMessage="1" errorTitle="Input Error" error="Please enter a numeric value between 0 and 99999999999999999" sqref="P124">
      <formula1>0</formula1>
      <formula2>99999999999999900</formula2>
    </dataValidation>
    <dataValidation type="decimal" allowBlank="1" showInputMessage="1" showErrorMessage="1" errorTitle="Input Error" error="Please enter a numeric value between 0 and 99999999999999999" sqref="Q124">
      <formula1>0</formula1>
      <formula2>99999999999999900</formula2>
    </dataValidation>
    <dataValidation type="decimal" allowBlank="1" showInputMessage="1" showErrorMessage="1" errorTitle="Input Error" error="Please enter a numeric value between 0 and 99999999999999999" sqref="R124">
      <formula1>0</formula1>
      <formula2>99999999999999900</formula2>
    </dataValidation>
    <dataValidation type="decimal" allowBlank="1" showInputMessage="1" showErrorMessage="1" errorTitle="Input Error" error="Please enter a numeric value between 0 and 99999999999999999" sqref="S124">
      <formula1>0</formula1>
      <formula2>99999999999999900</formula2>
    </dataValidation>
    <dataValidation type="decimal" allowBlank="1" showInputMessage="1" showErrorMessage="1" errorTitle="Input Error" error="Please enter a numeric value between 0 and 99999999999999999" sqref="T124">
      <formula1>0</formula1>
      <formula2>99999999999999900</formula2>
    </dataValidation>
    <dataValidation type="decimal" allowBlank="1" showInputMessage="1" showErrorMessage="1" errorTitle="Input Error" error="Please enter a numeric value between 0 and 99999999999999999" sqref="U124">
      <formula1>0</formula1>
      <formula2>99999999999999900</formula2>
    </dataValidation>
    <dataValidation type="decimal" allowBlank="1" showInputMessage="1" showErrorMessage="1" errorTitle="Input Error" error="Please enter a numeric value between 0 and 99999999999999999" sqref="G133">
      <formula1>0</formula1>
      <formula2>99999999999999900</formula2>
    </dataValidation>
    <dataValidation type="decimal" allowBlank="1" showInputMessage="1" showErrorMessage="1" errorTitle="Input Error" error="Please enter a numeric value between 0 and 99999999999999999" sqref="H133">
      <formula1>0</formula1>
      <formula2>99999999999999900</formula2>
    </dataValidation>
    <dataValidation type="decimal" allowBlank="1" showInputMessage="1" showErrorMessage="1" errorTitle="Input Error" error="Please enter a numeric value between 0 and 99999999999999999" sqref="I133">
      <formula1>0</formula1>
      <formula2>99999999999999900</formula2>
    </dataValidation>
    <dataValidation type="decimal" allowBlank="1" showInputMessage="1" showErrorMessage="1" errorTitle="Input Error" error="Please enter a numeric value between 0 and 99999999999999999" sqref="J133">
      <formula1>0</formula1>
      <formula2>99999999999999900</formula2>
    </dataValidation>
    <dataValidation type="decimal" allowBlank="1" showInputMessage="1" showErrorMessage="1" errorTitle="Input Error" error="Please enter a numeric value between 0 and 99999999999999999" sqref="K133">
      <formula1>0</formula1>
      <formula2>99999999999999900</formula2>
    </dataValidation>
    <dataValidation type="decimal" allowBlank="1" showInputMessage="1" showErrorMessage="1" errorTitle="Input Error" error="Please enter a numeric value between 0 and 99999999999999999" sqref="L133">
      <formula1>0</formula1>
      <formula2>99999999999999900</formula2>
    </dataValidation>
    <dataValidation type="decimal" allowBlank="1" showInputMessage="1" showErrorMessage="1" errorTitle="Input Error" error="Please enter a numeric value between 0 and 99999999999999999" sqref="M133">
      <formula1>0</formula1>
      <formula2>99999999999999900</formula2>
    </dataValidation>
    <dataValidation type="decimal" allowBlank="1" showInputMessage="1" showErrorMessage="1" errorTitle="Input Error" error="Please enter a numeric value between 0 and 99999999999999999" sqref="N133">
      <formula1>0</formula1>
      <formula2>99999999999999900</formula2>
    </dataValidation>
    <dataValidation type="decimal" allowBlank="1" showInputMessage="1" showErrorMessage="1" errorTitle="Input Error" error="Please enter a numeric value between 0 and 99999999999999999" sqref="O133">
      <formula1>0</formula1>
      <formula2>99999999999999900</formula2>
    </dataValidation>
    <dataValidation type="decimal" allowBlank="1" showInputMessage="1" showErrorMessage="1" errorTitle="Input Error" error="Please enter a numeric value between 0 and 99999999999999999" sqref="P133">
      <formula1>0</formula1>
      <formula2>99999999999999900</formula2>
    </dataValidation>
    <dataValidation type="decimal" allowBlank="1" showInputMessage="1" showErrorMessage="1" errorTitle="Input Error" error="Please enter a numeric value between 0 and 99999999999999999" sqref="Q133">
      <formula1>0</formula1>
      <formula2>99999999999999900</formula2>
    </dataValidation>
    <dataValidation type="decimal" allowBlank="1" showInputMessage="1" showErrorMessage="1" errorTitle="Input Error" error="Please enter a numeric value between 0 and 99999999999999999" sqref="R133">
      <formula1>0</formula1>
      <formula2>99999999999999900</formula2>
    </dataValidation>
    <dataValidation type="decimal" allowBlank="1" showInputMessage="1" showErrorMessage="1" errorTitle="Input Error" error="Please enter a numeric value between 0 and 99999999999999999" sqref="S133">
      <formula1>0</formula1>
      <formula2>99999999999999900</formula2>
    </dataValidation>
    <dataValidation type="decimal" allowBlank="1" showInputMessage="1" showErrorMessage="1" errorTitle="Input Error" error="Please enter a numeric value between 0 and 99999999999999999" sqref="T133">
      <formula1>0</formula1>
      <formula2>99999999999999900</formula2>
    </dataValidation>
    <dataValidation type="decimal" allowBlank="1" showInputMessage="1" showErrorMessage="1" errorTitle="Input Error" error="Please enter a numeric value between 0 and 99999999999999999" sqref="U133">
      <formula1>0</formula1>
      <formula2>99999999999999900</formula2>
    </dataValidation>
    <dataValidation type="decimal" allowBlank="1" showInputMessage="1" showErrorMessage="1" errorTitle="Input Error" error="Please enter a numeric value between 0 and 99999999999999999" sqref="G144">
      <formula1>0</formula1>
      <formula2>99999999999999900</formula2>
    </dataValidation>
    <dataValidation type="decimal" allowBlank="1" showInputMessage="1" showErrorMessage="1" errorTitle="Input Error" error="Please enter a numeric value between 0 and 99999999999999999" sqref="H144">
      <formula1>0</formula1>
      <formula2>99999999999999900</formula2>
    </dataValidation>
    <dataValidation type="decimal" allowBlank="1" showInputMessage="1" showErrorMessage="1" errorTitle="Input Error" error="Please enter a numeric value between 0 and 99999999999999999" sqref="I144">
      <formula1>0</formula1>
      <formula2>99999999999999900</formula2>
    </dataValidation>
    <dataValidation type="decimal" allowBlank="1" showInputMessage="1" showErrorMessage="1" errorTitle="Input Error" error="Please enter a numeric value between 0 and 99999999999999999" sqref="J144">
      <formula1>0</formula1>
      <formula2>99999999999999900</formula2>
    </dataValidation>
    <dataValidation type="decimal" allowBlank="1" showInputMessage="1" showErrorMessage="1" errorTitle="Input Error" error="Please enter a numeric value between 0 and 99999999999999999" sqref="K144">
      <formula1>0</formula1>
      <formula2>99999999999999900</formula2>
    </dataValidation>
    <dataValidation type="decimal" allowBlank="1" showInputMessage="1" showErrorMessage="1" errorTitle="Input Error" error="Please enter a numeric value between 0 and 99999999999999999" sqref="L144">
      <formula1>0</formula1>
      <formula2>99999999999999900</formula2>
    </dataValidation>
    <dataValidation type="decimal" allowBlank="1" showInputMessage="1" showErrorMessage="1" errorTitle="Input Error" error="Please enter a numeric value between 0 and 99999999999999999" sqref="M144">
      <formula1>0</formula1>
      <formula2>99999999999999900</formula2>
    </dataValidation>
    <dataValidation type="decimal" allowBlank="1" showInputMessage="1" showErrorMessage="1" errorTitle="Input Error" error="Please enter a numeric value between 0 and 99999999999999999" sqref="N144">
      <formula1>0</formula1>
      <formula2>99999999999999900</formula2>
    </dataValidation>
    <dataValidation type="decimal" allowBlank="1" showInputMessage="1" showErrorMessage="1" errorTitle="Input Error" error="Please enter a numeric value between 0 and 99999999999999999" sqref="O144">
      <formula1>0</formula1>
      <formula2>99999999999999900</formula2>
    </dataValidation>
    <dataValidation type="decimal" allowBlank="1" showInputMessage="1" showErrorMessage="1" errorTitle="Input Error" error="Please enter a numeric value between 0 and 99999999999999999" sqref="P144">
      <formula1>0</formula1>
      <formula2>99999999999999900</formula2>
    </dataValidation>
    <dataValidation type="decimal" allowBlank="1" showInputMessage="1" showErrorMessage="1" errorTitle="Input Error" error="Please enter a numeric value between 0 and 99999999999999999" sqref="Q144">
      <formula1>0</formula1>
      <formula2>99999999999999900</formula2>
    </dataValidation>
    <dataValidation type="decimal" allowBlank="1" showInputMessage="1" showErrorMessage="1" errorTitle="Input Error" error="Please enter a numeric value between 0 and 99999999999999999" sqref="R144">
      <formula1>0</formula1>
      <formula2>99999999999999900</formula2>
    </dataValidation>
    <dataValidation type="decimal" allowBlank="1" showInputMessage="1" showErrorMessage="1" errorTitle="Input Error" error="Please enter a numeric value between 0 and 99999999999999999" sqref="S144">
      <formula1>0</formula1>
      <formula2>99999999999999900</formula2>
    </dataValidation>
    <dataValidation type="decimal" allowBlank="1" showInputMessage="1" showErrorMessage="1" errorTitle="Input Error" error="Please enter a numeric value between 0 and 99999999999999999" sqref="T144">
      <formula1>0</formula1>
      <formula2>99999999999999900</formula2>
    </dataValidation>
    <dataValidation type="decimal" allowBlank="1" showInputMessage="1" showErrorMessage="1" errorTitle="Input Error" error="Please enter a numeric value between 0 and 99999999999999999" sqref="U144">
      <formula1>0</formula1>
      <formula2>99999999999999900</formula2>
    </dataValidation>
    <dataValidation type="decimal" allowBlank="1" showInputMessage="1" showErrorMessage="1" errorTitle="Input Error" error="Please enter a numeric value between 0 and 99999999999999999" sqref="G145">
      <formula1>0</formula1>
      <formula2>99999999999999900</formula2>
    </dataValidation>
    <dataValidation type="decimal" allowBlank="1" showInputMessage="1" showErrorMessage="1" errorTitle="Input Error" error="Please enter a numeric value between 0 and 99999999999999999" sqref="H145">
      <formula1>0</formula1>
      <formula2>99999999999999900</formula2>
    </dataValidation>
    <dataValidation type="decimal" allowBlank="1" showInputMessage="1" showErrorMessage="1" errorTitle="Input Error" error="Please enter a numeric value between 0 and 99999999999999999" sqref="I145">
      <formula1>0</formula1>
      <formula2>99999999999999900</formula2>
    </dataValidation>
    <dataValidation type="decimal" allowBlank="1" showInputMessage="1" showErrorMessage="1" errorTitle="Input Error" error="Please enter a numeric value between 0 and 99999999999999999" sqref="J145">
      <formula1>0</formula1>
      <formula2>99999999999999900</formula2>
    </dataValidation>
    <dataValidation type="decimal" allowBlank="1" showInputMessage="1" showErrorMessage="1" errorTitle="Input Error" error="Please enter a numeric value between 0 and 99999999999999999" sqref="K145">
      <formula1>0</formula1>
      <formula2>99999999999999900</formula2>
    </dataValidation>
    <dataValidation type="decimal" allowBlank="1" showInputMessage="1" showErrorMessage="1" errorTitle="Input Error" error="Please enter a numeric value between 0 and 99999999999999999" sqref="L145">
      <formula1>0</formula1>
      <formula2>99999999999999900</formula2>
    </dataValidation>
    <dataValidation type="decimal" allowBlank="1" showInputMessage="1" showErrorMessage="1" errorTitle="Input Error" error="Please enter a numeric value between 0 and 99999999999999999" sqref="M145">
      <formula1>0</formula1>
      <formula2>99999999999999900</formula2>
    </dataValidation>
    <dataValidation type="decimal" allowBlank="1" showInputMessage="1" showErrorMessage="1" errorTitle="Input Error" error="Please enter a numeric value between 0 and 99999999999999999" sqref="N145">
      <formula1>0</formula1>
      <formula2>99999999999999900</formula2>
    </dataValidation>
    <dataValidation type="decimal" allowBlank="1" showInputMessage="1" showErrorMessage="1" errorTitle="Input Error" error="Please enter a numeric value between 0 and 99999999999999999" sqref="O145">
      <formula1>0</formula1>
      <formula2>99999999999999900</formula2>
    </dataValidation>
    <dataValidation type="decimal" allowBlank="1" showInputMessage="1" showErrorMessage="1" errorTitle="Input Error" error="Please enter a numeric value between 0 and 99999999999999999" sqref="P145">
      <formula1>0</formula1>
      <formula2>99999999999999900</formula2>
    </dataValidation>
    <dataValidation type="decimal" allowBlank="1" showInputMessage="1" showErrorMessage="1" errorTitle="Input Error" error="Please enter a numeric value between 0 and 99999999999999999" sqref="Q145">
      <formula1>0</formula1>
      <formula2>99999999999999900</formula2>
    </dataValidation>
    <dataValidation type="decimal" allowBlank="1" showInputMessage="1" showErrorMessage="1" errorTitle="Input Error" error="Please enter a numeric value between 0 and 99999999999999999" sqref="R145">
      <formula1>0</formula1>
      <formula2>99999999999999900</formula2>
    </dataValidation>
    <dataValidation type="decimal" allowBlank="1" showInputMessage="1" showErrorMessage="1" errorTitle="Input Error" error="Please enter a numeric value between 0 and 99999999999999999" sqref="S145">
      <formula1>0</formula1>
      <formula2>99999999999999900</formula2>
    </dataValidation>
    <dataValidation type="decimal" allowBlank="1" showInputMessage="1" showErrorMessage="1" errorTitle="Input Error" error="Please enter a numeric value between 0 and 99999999999999999" sqref="T145">
      <formula1>0</formula1>
      <formula2>99999999999999900</formula2>
    </dataValidation>
    <dataValidation type="decimal" allowBlank="1" showInputMessage="1" showErrorMessage="1" errorTitle="Input Error" error="Please enter a numeric value between 0 and 99999999999999999" sqref="U145">
      <formula1>0</formula1>
      <formula2>99999999999999900</formula2>
    </dataValidation>
    <dataValidation type="decimal" allowBlank="1" showInputMessage="1" showErrorMessage="1" errorTitle="Input Error" error="Please enter a numeric value between 0 and 99999999999999999" sqref="G146">
      <formula1>0</formula1>
      <formula2>99999999999999900</formula2>
    </dataValidation>
    <dataValidation type="decimal" allowBlank="1" showInputMessage="1" showErrorMessage="1" errorTitle="Input Error" error="Please enter a numeric value between 0 and 99999999999999999" sqref="H146">
      <formula1>0</formula1>
      <formula2>99999999999999900</formula2>
    </dataValidation>
    <dataValidation type="decimal" allowBlank="1" showInputMessage="1" showErrorMessage="1" errorTitle="Input Error" error="Please enter a numeric value between 0 and 99999999999999999" sqref="I146">
      <formula1>0</formula1>
      <formula2>99999999999999900</formula2>
    </dataValidation>
    <dataValidation type="decimal" allowBlank="1" showInputMessage="1" showErrorMessage="1" errorTitle="Input Error" error="Please enter a numeric value between 0 and 99999999999999999" sqref="J146">
      <formula1>0</formula1>
      <formula2>99999999999999900</formula2>
    </dataValidation>
    <dataValidation type="decimal" allowBlank="1" showInputMessage="1" showErrorMessage="1" errorTitle="Input Error" error="Please enter a numeric value between 0 and 99999999999999999" sqref="K146">
      <formula1>0</formula1>
      <formula2>99999999999999900</formula2>
    </dataValidation>
    <dataValidation type="decimal" allowBlank="1" showInputMessage="1" showErrorMessage="1" errorTitle="Input Error" error="Please enter a numeric value between 0 and 99999999999999999" sqref="L146">
      <formula1>0</formula1>
      <formula2>99999999999999900</formula2>
    </dataValidation>
    <dataValidation type="decimal" allowBlank="1" showInputMessage="1" showErrorMessage="1" errorTitle="Input Error" error="Please enter a numeric value between 0 and 99999999999999999" sqref="M146">
      <formula1>0</formula1>
      <formula2>99999999999999900</formula2>
    </dataValidation>
    <dataValidation type="decimal" allowBlank="1" showInputMessage="1" showErrorMessage="1" errorTitle="Input Error" error="Please enter a numeric value between 0 and 99999999999999999" sqref="N146">
      <formula1>0</formula1>
      <formula2>99999999999999900</formula2>
    </dataValidation>
    <dataValidation type="decimal" allowBlank="1" showInputMessage="1" showErrorMessage="1" errorTitle="Input Error" error="Please enter a numeric value between 0 and 99999999999999999" sqref="O146">
      <formula1>0</formula1>
      <formula2>99999999999999900</formula2>
    </dataValidation>
    <dataValidation type="decimal" allowBlank="1" showInputMessage="1" showErrorMessage="1" errorTitle="Input Error" error="Please enter a numeric value between 0 and 99999999999999999" sqref="P146">
      <formula1>0</formula1>
      <formula2>99999999999999900</formula2>
    </dataValidation>
    <dataValidation type="decimal" allowBlank="1" showInputMessage="1" showErrorMessage="1" errorTitle="Input Error" error="Please enter a numeric value between 0 and 99999999999999999" sqref="Q146">
      <formula1>0</formula1>
      <formula2>99999999999999900</formula2>
    </dataValidation>
    <dataValidation type="decimal" allowBlank="1" showInputMessage="1" showErrorMessage="1" errorTitle="Input Error" error="Please enter a numeric value between 0 and 99999999999999999" sqref="R146">
      <formula1>0</formula1>
      <formula2>99999999999999900</formula2>
    </dataValidation>
    <dataValidation type="decimal" allowBlank="1" showInputMessage="1" showErrorMessage="1" errorTitle="Input Error" error="Please enter a numeric value between 0 and 99999999999999999" sqref="S146">
      <formula1>0</formula1>
      <formula2>99999999999999900</formula2>
    </dataValidation>
    <dataValidation type="decimal" allowBlank="1" showInputMessage="1" showErrorMessage="1" errorTitle="Input Error" error="Please enter a numeric value between 0 and 99999999999999999" sqref="T146">
      <formula1>0</formula1>
      <formula2>99999999999999900</formula2>
    </dataValidation>
    <dataValidation type="decimal" allowBlank="1" showInputMessage="1" showErrorMessage="1" errorTitle="Input Error" error="Please enter a numeric value between 0 and 99999999999999999" sqref="U146">
      <formula1>0</formula1>
      <formula2>99999999999999900</formula2>
    </dataValidation>
    <dataValidation type="decimal" allowBlank="1" showInputMessage="1" showErrorMessage="1" errorTitle="Input Error" error="Please enter a numeric value between 0 and 99999999999999999" sqref="G147">
      <formula1>0</formula1>
      <formula2>99999999999999900</formula2>
    </dataValidation>
    <dataValidation type="decimal" allowBlank="1" showInputMessage="1" showErrorMessage="1" errorTitle="Input Error" error="Please enter a numeric value between 0 and 99999999999999999" sqref="H147">
      <formula1>0</formula1>
      <formula2>99999999999999900</formula2>
    </dataValidation>
    <dataValidation type="decimal" allowBlank="1" showInputMessage="1" showErrorMessage="1" errorTitle="Input Error" error="Please enter a numeric value between 0 and 99999999999999999" sqref="I147">
      <formula1>0</formula1>
      <formula2>99999999999999900</formula2>
    </dataValidation>
    <dataValidation type="decimal" allowBlank="1" showInputMessage="1" showErrorMessage="1" errorTitle="Input Error" error="Please enter a numeric value between 0 and 99999999999999999" sqref="J147">
      <formula1>0</formula1>
      <formula2>99999999999999900</formula2>
    </dataValidation>
    <dataValidation type="decimal" allowBlank="1" showInputMessage="1" showErrorMessage="1" errorTitle="Input Error" error="Please enter a numeric value between 0 and 99999999999999999" sqref="K147">
      <formula1>0</formula1>
      <formula2>99999999999999900</formula2>
    </dataValidation>
    <dataValidation type="decimal" allowBlank="1" showInputMessage="1" showErrorMessage="1" errorTitle="Input Error" error="Please enter a numeric value between 0 and 99999999999999999" sqref="L147">
      <formula1>0</formula1>
      <formula2>99999999999999900</formula2>
    </dataValidation>
    <dataValidation type="decimal" allowBlank="1" showInputMessage="1" showErrorMessage="1" errorTitle="Input Error" error="Please enter a numeric value between 0 and 99999999999999999" sqref="M147">
      <formula1>0</formula1>
      <formula2>99999999999999900</formula2>
    </dataValidation>
    <dataValidation type="decimal" allowBlank="1" showInputMessage="1" showErrorMessage="1" errorTitle="Input Error" error="Please enter a numeric value between 0 and 99999999999999999" sqref="N147">
      <formula1>0</formula1>
      <formula2>99999999999999900</formula2>
    </dataValidation>
    <dataValidation type="decimal" allowBlank="1" showInputMessage="1" showErrorMessage="1" errorTitle="Input Error" error="Please enter a numeric value between 0 and 99999999999999999" sqref="O147">
      <formula1>0</formula1>
      <formula2>99999999999999900</formula2>
    </dataValidation>
    <dataValidation type="decimal" allowBlank="1" showInputMessage="1" showErrorMessage="1" errorTitle="Input Error" error="Please enter a numeric value between 0 and 99999999999999999" sqref="P147">
      <formula1>0</formula1>
      <formula2>99999999999999900</formula2>
    </dataValidation>
    <dataValidation type="decimal" allowBlank="1" showInputMessage="1" showErrorMessage="1" errorTitle="Input Error" error="Please enter a numeric value between 0 and 99999999999999999" sqref="Q147">
      <formula1>0</formula1>
      <formula2>99999999999999900</formula2>
    </dataValidation>
    <dataValidation type="decimal" allowBlank="1" showInputMessage="1" showErrorMessage="1" errorTitle="Input Error" error="Please enter a numeric value between 0 and 99999999999999999" sqref="R147">
      <formula1>0</formula1>
      <formula2>99999999999999900</formula2>
    </dataValidation>
    <dataValidation type="decimal" allowBlank="1" showInputMessage="1" showErrorMessage="1" errorTitle="Input Error" error="Please enter a numeric value between 0 and 99999999999999999" sqref="S147">
      <formula1>0</formula1>
      <formula2>99999999999999900</formula2>
    </dataValidation>
    <dataValidation type="decimal" allowBlank="1" showInputMessage="1" showErrorMessage="1" errorTitle="Input Error" error="Please enter a numeric value between 0 and 99999999999999999" sqref="T147">
      <formula1>0</formula1>
      <formula2>99999999999999900</formula2>
    </dataValidation>
    <dataValidation type="decimal" allowBlank="1" showInputMessage="1" showErrorMessage="1" errorTitle="Input Error" error="Please enter a numeric value between 0 and 99999999999999999" sqref="U147">
      <formula1>0</formula1>
      <formula2>99999999999999900</formula2>
    </dataValidation>
    <dataValidation type="decimal" allowBlank="1" showInputMessage="1" showErrorMessage="1" errorTitle="Input Error" error="Please enter a numeric value between 0 and 99999999999999999" sqref="G148">
      <formula1>0</formula1>
      <formula2>99999999999999900</formula2>
    </dataValidation>
    <dataValidation type="decimal" allowBlank="1" showInputMessage="1" showErrorMessage="1" errorTitle="Input Error" error="Please enter a numeric value between 0 and 99999999999999999" sqref="H148">
      <formula1>0</formula1>
      <formula2>99999999999999900</formula2>
    </dataValidation>
    <dataValidation type="decimal" allowBlank="1" showInputMessage="1" showErrorMessage="1" errorTitle="Input Error" error="Please enter a numeric value between 0 and 99999999999999999" sqref="I148">
      <formula1>0</formula1>
      <formula2>99999999999999900</formula2>
    </dataValidation>
    <dataValidation type="decimal" allowBlank="1" showInputMessage="1" showErrorMessage="1" errorTitle="Input Error" error="Please enter a numeric value between 0 and 99999999999999999" sqref="J148">
      <formula1>0</formula1>
      <formula2>99999999999999900</formula2>
    </dataValidation>
    <dataValidation type="decimal" allowBlank="1" showInputMessage="1" showErrorMessage="1" errorTitle="Input Error" error="Please enter a numeric value between 0 and 99999999999999999" sqref="K148">
      <formula1>0</formula1>
      <formula2>99999999999999900</formula2>
    </dataValidation>
    <dataValidation type="decimal" allowBlank="1" showInputMessage="1" showErrorMessage="1" errorTitle="Input Error" error="Please enter a numeric value between 0 and 99999999999999999" sqref="L148">
      <formula1>0</formula1>
      <formula2>99999999999999900</formula2>
    </dataValidation>
    <dataValidation type="decimal" allowBlank="1" showInputMessage="1" showErrorMessage="1" errorTitle="Input Error" error="Please enter a numeric value between 0 and 99999999999999999" sqref="M148">
      <formula1>0</formula1>
      <formula2>99999999999999900</formula2>
    </dataValidation>
    <dataValidation type="decimal" allowBlank="1" showInputMessage="1" showErrorMessage="1" errorTitle="Input Error" error="Please enter a numeric value between 0 and 99999999999999999" sqref="N148">
      <formula1>0</formula1>
      <formula2>99999999999999900</formula2>
    </dataValidation>
    <dataValidation type="decimal" allowBlank="1" showInputMessage="1" showErrorMessage="1" errorTitle="Input Error" error="Please enter a numeric value between 0 and 99999999999999999" sqref="O148">
      <formula1>0</formula1>
      <formula2>99999999999999900</formula2>
    </dataValidation>
    <dataValidation type="decimal" allowBlank="1" showInputMessage="1" showErrorMessage="1" errorTitle="Input Error" error="Please enter a numeric value between 0 and 99999999999999999" sqref="P148">
      <formula1>0</formula1>
      <formula2>99999999999999900</formula2>
    </dataValidation>
    <dataValidation type="decimal" allowBlank="1" showInputMessage="1" showErrorMessage="1" errorTitle="Input Error" error="Please enter a numeric value between 0 and 99999999999999999" sqref="Q148">
      <formula1>0</formula1>
      <formula2>99999999999999900</formula2>
    </dataValidation>
    <dataValidation type="decimal" allowBlank="1" showInputMessage="1" showErrorMessage="1" errorTitle="Input Error" error="Please enter a numeric value between 0 and 99999999999999999" sqref="R148">
      <formula1>0</formula1>
      <formula2>99999999999999900</formula2>
    </dataValidation>
    <dataValidation type="decimal" allowBlank="1" showInputMessage="1" showErrorMessage="1" errorTitle="Input Error" error="Please enter a numeric value between 0 and 99999999999999999" sqref="S148">
      <formula1>0</formula1>
      <formula2>99999999999999900</formula2>
    </dataValidation>
    <dataValidation type="decimal" allowBlank="1" showInputMessage="1" showErrorMessage="1" errorTitle="Input Error" error="Please enter a numeric value between 0 and 99999999999999999" sqref="T148">
      <formula1>0</formula1>
      <formula2>99999999999999900</formula2>
    </dataValidation>
    <dataValidation type="decimal" allowBlank="1" showInputMessage="1" showErrorMessage="1" errorTitle="Input Error" error="Please enter a numeric value between 0 and 99999999999999999" sqref="U148">
      <formula1>0</formula1>
      <formula2>99999999999999900</formula2>
    </dataValidation>
  </dataValidations>
  <hyperlinks>
    <hyperlink ref="G3" location="Navigation!A1" display="Back To Navigation Page"/>
  </hyperlinks>
  <pageMargins left="0.75" right="0.75" top="1" bottom="1" header="0.5" footer="0.5"/>
  <pageSetup orientation="portrait" horizontalDpi="300" verticalDpi="0" copies="0" r:id="rId1"/>
  <headerFooter alignWithMargins="0"/>
  <drawing r:id="rId4"/>
  <legacyDrawing r:id="rId2"/>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4619713E-56D4-4B7D-BB2D-29BF94E4853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1</DocSecurity>
  <ScaleCrop>false</ScaleCrop>
  <HeadingPairs>
    <vt:vector size="4" baseType="variant">
      <vt:variant>
        <vt:lpstr>Worksheets</vt:lpstr>
      </vt:variant>
      <vt:variant>
        <vt:i4>14</vt:i4>
      </vt:variant>
      <vt:variant>
        <vt:lpstr>Named Ranges</vt:lpstr>
      </vt:variant>
      <vt:variant>
        <vt:i4>170</vt:i4>
      </vt:variant>
    </vt:vector>
  </HeadingPairs>
  <TitlesOfParts>
    <vt:vector size="184" baseType="lpstr">
      <vt:lpstr>Navigation</vt:lpstr>
      <vt:lpstr>General Inforamtion</vt:lpstr>
      <vt:lpstr>LR-Part A1</vt:lpstr>
      <vt:lpstr>LR-Part A2 (USD)</vt:lpstr>
      <vt:lpstr>LR-Part A2 (GBP)</vt:lpstr>
      <vt:lpstr>LR-Part A2 (EURO)</vt:lpstr>
      <vt:lpstr>LR-Part A2 (JPY)</vt:lpstr>
      <vt:lpstr>LR-Part A2 (CHF)</vt:lpstr>
      <vt:lpstr>LR-Part A3</vt:lpstr>
      <vt:lpstr>Additional Details </vt:lpstr>
      <vt:lpstr>Top 20 Depositors</vt:lpstr>
      <vt:lpstr>Category of Depositors</vt:lpstr>
      <vt:lpstr>Term Deposit-Amount wise</vt:lpstr>
      <vt:lpstr>Signatory Information</vt:lpstr>
      <vt:lpstr>datasheet_1_13</vt:lpstr>
      <vt:lpstr>datasheet_1_25</vt:lpstr>
      <vt:lpstr>datasheet_1_26</vt:lpstr>
      <vt:lpstr>datasheet_1_38</vt:lpstr>
      <vt:lpstr>datasheet_1_40</vt:lpstr>
      <vt:lpstr>datasheet_1_42</vt:lpstr>
      <vt:lpstr>'Category of Depositors'!fn_I10_1_14042015</vt:lpstr>
      <vt:lpstr>'Category of Depositors'!fn_I11_2_14042015</vt:lpstr>
      <vt:lpstr>'Category of Depositors'!fn_I12_3_14042015</vt:lpstr>
      <vt:lpstr>'Category of Depositors'!fn_I13_4_14042015</vt:lpstr>
      <vt:lpstr>'Category of Depositors'!fn_I14_5_14042015</vt:lpstr>
      <vt:lpstr>'Category of Depositors'!fn_I15_6_14042015</vt:lpstr>
      <vt:lpstr>'Category of Depositors'!fn_I16_7_14042015</vt:lpstr>
      <vt:lpstr>'Category of Depositors'!fn_I17_8_14042015</vt:lpstr>
      <vt:lpstr>'Category of Depositors'!fn_I18_9_14042015</vt:lpstr>
      <vt:lpstr>'Category of Depositors'!fn_I19_10_14042015</vt:lpstr>
      <vt:lpstr>'Category of Depositors'!fn_I20_11_14042015</vt:lpstr>
      <vt:lpstr>'Category of Depositors'!fn_I21_12_14042015</vt:lpstr>
      <vt:lpstr>'Category of Depositors'!fn_I22_13_14042015</vt:lpstr>
      <vt:lpstr>'Category of Depositors'!fn_I23_14_14042015</vt:lpstr>
      <vt:lpstr>'Category of Depositors'!fn_I24_15_14042015</vt:lpstr>
      <vt:lpstr>'Category of Depositors'!fn_I35_16_14042015</vt:lpstr>
      <vt:lpstr>'Category of Depositors'!fn_I46_17_14042015</vt:lpstr>
      <vt:lpstr>'Category of Depositors'!fn_I47_18_14042015</vt:lpstr>
      <vt:lpstr>'Category of Depositors'!fn_I48_19_14042015</vt:lpstr>
      <vt:lpstr>'Category of Depositors'!fn_I49_20_14042015</vt:lpstr>
      <vt:lpstr>'Category of Depositors'!fn_I50_21_14042015</vt:lpstr>
      <vt:lpstr>'Category of Depositors'!fn_I9_0_14042015</vt:lpstr>
      <vt:lpstr>'Top 20 Depositors'!fn_J16_3_14082010</vt:lpstr>
      <vt:lpstr>'Top 20 Depositors'!fn_J18_7_26112013</vt:lpstr>
      <vt:lpstr>'Top 20 Depositors'!fn_J19_8_26112013</vt:lpstr>
      <vt:lpstr>'Top 20 Depositors'!fn_K17_4_26112013</vt:lpstr>
      <vt:lpstr>'Top 20 Depositors'!fn_K18_5_26112013</vt:lpstr>
      <vt:lpstr>'Top 20 Depositors'!fn_K19_6_26112013</vt:lpstr>
      <vt:lpstr>'Top 20 Depositors'!fn_K20_9_26112013</vt:lpstr>
      <vt:lpstr>'Top 20 Depositors'!fn_K27_164_10112015</vt:lpstr>
      <vt:lpstr>'Top 20 Depositors'!fn_K27_171_10112015</vt:lpstr>
      <vt:lpstr>'Top 20 Depositors'!fn_K27_178_10112015</vt:lpstr>
      <vt:lpstr>'Top 20 Depositors'!fn_K27_185_10112015</vt:lpstr>
      <vt:lpstr>'Top 20 Depositors'!fn_K27_192_10112015</vt:lpstr>
      <vt:lpstr>'Top 20 Depositors'!fn_K27_199_10112015</vt:lpstr>
      <vt:lpstr>'Top 20 Depositors'!fn_K27_206_10112015</vt:lpstr>
      <vt:lpstr>'Top 20 Depositors'!fn_K27_213_10112015</vt:lpstr>
      <vt:lpstr>'Top 20 Depositors'!fn_K27_220_10112015</vt:lpstr>
      <vt:lpstr>'Top 20 Depositors'!fn_K27_227_10112015</vt:lpstr>
      <vt:lpstr>'Top 20 Depositors'!fn_K27_234_10112015</vt:lpstr>
      <vt:lpstr>'Top 20 Depositors'!fn_K27_241_10112015</vt:lpstr>
      <vt:lpstr>'Top 20 Depositors'!fn_K27_248_10112015</vt:lpstr>
      <vt:lpstr>'Top 20 Depositors'!fn_K27_255_10112015</vt:lpstr>
      <vt:lpstr>'Top 20 Depositors'!fn_K27_262_10112015</vt:lpstr>
      <vt:lpstr>'Top 20 Depositors'!fn_K27_269_10112015</vt:lpstr>
      <vt:lpstr>'Top 20 Depositors'!fn_K27_276_10112015</vt:lpstr>
      <vt:lpstr>'Top 20 Depositors'!fn_K27_283_10112015</vt:lpstr>
      <vt:lpstr>'Top 20 Depositors'!fn_K27_290_10112015</vt:lpstr>
      <vt:lpstr>'Top 20 Depositors'!fn_K28_166_10112015</vt:lpstr>
      <vt:lpstr>'Top 20 Depositors'!fn_K28_173_10112015</vt:lpstr>
      <vt:lpstr>'Top 20 Depositors'!fn_K28_180_10112015</vt:lpstr>
      <vt:lpstr>'Top 20 Depositors'!fn_K28_187_10112015</vt:lpstr>
      <vt:lpstr>'Top 20 Depositors'!fn_K28_194_10112015</vt:lpstr>
      <vt:lpstr>'Top 20 Depositors'!fn_K28_201_10112015</vt:lpstr>
      <vt:lpstr>'Top 20 Depositors'!fn_K28_208_10112015</vt:lpstr>
      <vt:lpstr>'Top 20 Depositors'!fn_K28_215_10112015</vt:lpstr>
      <vt:lpstr>'Top 20 Depositors'!fn_K28_222_10112015</vt:lpstr>
      <vt:lpstr>'Top 20 Depositors'!fn_K28_229_10112015</vt:lpstr>
      <vt:lpstr>'Top 20 Depositors'!fn_K28_236_10112015</vt:lpstr>
      <vt:lpstr>'Top 20 Depositors'!fn_K28_243_10112015</vt:lpstr>
      <vt:lpstr>'Top 20 Depositors'!fn_K28_250_10112015</vt:lpstr>
      <vt:lpstr>'Top 20 Depositors'!fn_K28_257_10112015</vt:lpstr>
      <vt:lpstr>'Top 20 Depositors'!fn_K28_264_10112015</vt:lpstr>
      <vt:lpstr>'Top 20 Depositors'!fn_K28_271_10112015</vt:lpstr>
      <vt:lpstr>'Top 20 Depositors'!fn_K28_278_10112015</vt:lpstr>
      <vt:lpstr>'Top 20 Depositors'!fn_K28_285_10112015</vt:lpstr>
      <vt:lpstr>'Top 20 Depositors'!fn_K28_292_10112015</vt:lpstr>
      <vt:lpstr>'Top 20 Depositors'!fn_K29_168_10112015</vt:lpstr>
      <vt:lpstr>'Top 20 Depositors'!fn_K29_175_10112015</vt:lpstr>
      <vt:lpstr>'Top 20 Depositors'!fn_K29_182_10112015</vt:lpstr>
      <vt:lpstr>'Top 20 Depositors'!fn_K29_189_10112015</vt:lpstr>
      <vt:lpstr>'Top 20 Depositors'!fn_K29_196_10112015</vt:lpstr>
      <vt:lpstr>'Top 20 Depositors'!fn_K29_203_10112015</vt:lpstr>
      <vt:lpstr>'Top 20 Depositors'!fn_K29_210_10112015</vt:lpstr>
      <vt:lpstr>'Top 20 Depositors'!fn_K29_217_10112015</vt:lpstr>
      <vt:lpstr>'Top 20 Depositors'!fn_K29_224_10112015</vt:lpstr>
      <vt:lpstr>'Top 20 Depositors'!fn_K29_231_10112015</vt:lpstr>
      <vt:lpstr>'Top 20 Depositors'!fn_K29_238_10112015</vt:lpstr>
      <vt:lpstr>'Top 20 Depositors'!fn_K29_245_10112015</vt:lpstr>
      <vt:lpstr>'Top 20 Depositors'!fn_K29_252_10112015</vt:lpstr>
      <vt:lpstr>'Top 20 Depositors'!fn_K29_259_10112015</vt:lpstr>
      <vt:lpstr>'Top 20 Depositors'!fn_K29_266_10112015</vt:lpstr>
      <vt:lpstr>'Top 20 Depositors'!fn_K29_273_10112015</vt:lpstr>
      <vt:lpstr>'Top 20 Depositors'!fn_K29_280_10112015</vt:lpstr>
      <vt:lpstr>'Top 20 Depositors'!fn_K29_287_10112015</vt:lpstr>
      <vt:lpstr>'Top 20 Depositors'!fn_K29_294_10112015</vt:lpstr>
      <vt:lpstr>'Top 20 Depositors'!fn_L27_165_10112015</vt:lpstr>
      <vt:lpstr>'Top 20 Depositors'!fn_L27_172_10112015</vt:lpstr>
      <vt:lpstr>'Top 20 Depositors'!fn_L27_179_10112015</vt:lpstr>
      <vt:lpstr>'Top 20 Depositors'!fn_L27_186_10112015</vt:lpstr>
      <vt:lpstr>'Top 20 Depositors'!fn_L27_193_10112015</vt:lpstr>
      <vt:lpstr>'Top 20 Depositors'!fn_L27_200_10112015</vt:lpstr>
      <vt:lpstr>'Top 20 Depositors'!fn_L27_207_10112015</vt:lpstr>
      <vt:lpstr>'Top 20 Depositors'!fn_L27_214_10112015</vt:lpstr>
      <vt:lpstr>'Top 20 Depositors'!fn_L27_221_10112015</vt:lpstr>
      <vt:lpstr>'Top 20 Depositors'!fn_L27_228_10112015</vt:lpstr>
      <vt:lpstr>'Top 20 Depositors'!fn_L27_235_10112015</vt:lpstr>
      <vt:lpstr>'Top 20 Depositors'!fn_L27_242_10112015</vt:lpstr>
      <vt:lpstr>'Top 20 Depositors'!fn_L27_249_10112015</vt:lpstr>
      <vt:lpstr>'Top 20 Depositors'!fn_L27_256_10112015</vt:lpstr>
      <vt:lpstr>'Top 20 Depositors'!fn_L27_263_10112015</vt:lpstr>
      <vt:lpstr>'Top 20 Depositors'!fn_L27_270_10112015</vt:lpstr>
      <vt:lpstr>'Top 20 Depositors'!fn_L27_277_10112015</vt:lpstr>
      <vt:lpstr>'Top 20 Depositors'!fn_L27_284_10112015</vt:lpstr>
      <vt:lpstr>'Top 20 Depositors'!fn_L27_291_10112015</vt:lpstr>
      <vt:lpstr>'Top 20 Depositors'!fn_L28_167_10112015</vt:lpstr>
      <vt:lpstr>'Top 20 Depositors'!fn_L28_174_10112015</vt:lpstr>
      <vt:lpstr>'Top 20 Depositors'!fn_L28_181_10112015</vt:lpstr>
      <vt:lpstr>'Top 20 Depositors'!fn_L28_188_10112015</vt:lpstr>
      <vt:lpstr>'Top 20 Depositors'!fn_L28_195_10112015</vt:lpstr>
      <vt:lpstr>'Top 20 Depositors'!fn_L28_202_10112015</vt:lpstr>
      <vt:lpstr>'Top 20 Depositors'!fn_L28_209_10112015</vt:lpstr>
      <vt:lpstr>'Top 20 Depositors'!fn_L28_216_10112015</vt:lpstr>
      <vt:lpstr>'Top 20 Depositors'!fn_L28_223_10112015</vt:lpstr>
      <vt:lpstr>'Top 20 Depositors'!fn_L28_230_10112015</vt:lpstr>
      <vt:lpstr>'Top 20 Depositors'!fn_L28_237_10112015</vt:lpstr>
      <vt:lpstr>'Top 20 Depositors'!fn_L28_244_10112015</vt:lpstr>
      <vt:lpstr>'Top 20 Depositors'!fn_L28_251_10112015</vt:lpstr>
      <vt:lpstr>'Top 20 Depositors'!fn_L28_258_10112015</vt:lpstr>
      <vt:lpstr>'Top 20 Depositors'!fn_L28_265_10112015</vt:lpstr>
      <vt:lpstr>'Top 20 Depositors'!fn_L28_272_10112015</vt:lpstr>
      <vt:lpstr>'Top 20 Depositors'!fn_L28_279_10112015</vt:lpstr>
      <vt:lpstr>'Top 20 Depositors'!fn_L28_286_10112015</vt:lpstr>
      <vt:lpstr>'Top 20 Depositors'!fn_L28_293_10112015</vt:lpstr>
      <vt:lpstr>'Top 20 Depositors'!fn_L29_169_10112015</vt:lpstr>
      <vt:lpstr>'Top 20 Depositors'!fn_L29_176_10112015</vt:lpstr>
      <vt:lpstr>'Top 20 Depositors'!fn_L29_183_10112015</vt:lpstr>
      <vt:lpstr>'Top 20 Depositors'!fn_L29_190_10112015</vt:lpstr>
      <vt:lpstr>'Top 20 Depositors'!fn_L29_197_10112015</vt:lpstr>
      <vt:lpstr>'Top 20 Depositors'!fn_L29_204_10112015</vt:lpstr>
      <vt:lpstr>'Top 20 Depositors'!fn_L29_211_10112015</vt:lpstr>
      <vt:lpstr>'Top 20 Depositors'!fn_L29_218_10112015</vt:lpstr>
      <vt:lpstr>'Top 20 Depositors'!fn_L29_225_10112015</vt:lpstr>
      <vt:lpstr>'Top 20 Depositors'!fn_L29_232_10112015</vt:lpstr>
      <vt:lpstr>'Top 20 Depositors'!fn_L29_239_10112015</vt:lpstr>
      <vt:lpstr>'Top 20 Depositors'!fn_L29_246_10112015</vt:lpstr>
      <vt:lpstr>'Top 20 Depositors'!fn_L29_253_10112015</vt:lpstr>
      <vt:lpstr>'Top 20 Depositors'!fn_L29_260_10112015</vt:lpstr>
      <vt:lpstr>'Top 20 Depositors'!fn_L29_267_10112015</vt:lpstr>
      <vt:lpstr>'Top 20 Depositors'!fn_L29_274_10112015</vt:lpstr>
      <vt:lpstr>'Top 20 Depositors'!fn_L29_281_10112015</vt:lpstr>
      <vt:lpstr>'Top 20 Depositors'!fn_L29_288_10112015</vt:lpstr>
      <vt:lpstr>'Top 20 Depositors'!fn_L29_295_10112015</vt:lpstr>
      <vt:lpstr>'Top 20 Depositors'!fn_L30_170_10112015</vt:lpstr>
      <vt:lpstr>'Top 20 Depositors'!fn_L30_177_10112015</vt:lpstr>
      <vt:lpstr>'Top 20 Depositors'!fn_L30_184_10112015</vt:lpstr>
      <vt:lpstr>'Top 20 Depositors'!fn_L30_191_10112015</vt:lpstr>
      <vt:lpstr>'Top 20 Depositors'!fn_L30_198_10112015</vt:lpstr>
      <vt:lpstr>'Top 20 Depositors'!fn_L30_205_10112015</vt:lpstr>
      <vt:lpstr>'Top 20 Depositors'!fn_L30_212_10112015</vt:lpstr>
      <vt:lpstr>'Top 20 Depositors'!fn_L30_219_10112015</vt:lpstr>
      <vt:lpstr>'Top 20 Depositors'!fn_L30_226_10112015</vt:lpstr>
      <vt:lpstr>'Top 20 Depositors'!fn_L30_233_10112015</vt:lpstr>
      <vt:lpstr>'Top 20 Depositors'!fn_L30_240_10112015</vt:lpstr>
      <vt:lpstr>'Top 20 Depositors'!fn_L30_247_10112015</vt:lpstr>
      <vt:lpstr>'Top 20 Depositors'!fn_L30_254_10112015</vt:lpstr>
      <vt:lpstr>'Top 20 Depositors'!fn_L30_261_10112015</vt:lpstr>
      <vt:lpstr>'Top 20 Depositors'!fn_L30_268_10112015</vt:lpstr>
      <vt:lpstr>'Top 20 Depositors'!fn_L30_275_10112015</vt:lpstr>
      <vt:lpstr>'Top 20 Depositors'!fn_L30_282_10112015</vt:lpstr>
      <vt:lpstr>'Top 20 Depositors'!fn_L30_289_10112015</vt:lpstr>
      <vt:lpstr>'Top 20 Depositors'!fn_L30_296_10112015</vt:lpstr>
      <vt:lpstr>ScaleList</vt:lpstr>
      <vt:lpstr>UnitList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2010-12-09T08:47:06Z</dcterms:created>
  <dc:creator>Admin</dc:creator>
  <cp:lastModifiedBy>Windows User</cp:lastModifiedBy>
  <dcterms:modified xsi:type="dcterms:W3CDTF">2015-11-10T11:13:47Z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ssemblyLocation">
    <vt:lpwstr>iFile.vsto|52462f75-6d26-4e63-95a3-a407ec5d3e5c|vstolocal</vt:lpwstr>
  </property>
  <property fmtid="{D5CDD505-2E9C-101B-9397-08002B2CF9AE}" pid="3" name="_AssemblyName">
    <vt:lpwstr>4E3C66D5-58D4-491E-A7D4-64AF99AF6E8B</vt:lpwstr>
  </property>
</Properties>
</file>