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terback/Documents/Flatiron/p02-home-sales-predictive-project/"/>
    </mc:Choice>
  </mc:AlternateContent>
  <xr:revisionPtr revIDLastSave="0" documentId="13_ncr:1_{E12DF7BC-C50C-2A45-9AA0-2C0C52F419D4}" xr6:coauthVersionLast="46" xr6:coauthVersionMax="46" xr10:uidLastSave="{00000000-0000-0000-0000-000000000000}"/>
  <bookViews>
    <workbookView xWindow="260" yWindow="500" windowWidth="28260" windowHeight="16440" xr2:uid="{6377DA66-57F7-7D48-B663-F91A9F3B47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1" l="1"/>
  <c r="L24" i="1" s="1"/>
  <c r="J24" i="1"/>
  <c r="J23" i="1"/>
  <c r="J22" i="1"/>
  <c r="J21" i="1"/>
  <c r="I24" i="1"/>
  <c r="K23" i="1"/>
  <c r="L23" i="1" s="1"/>
  <c r="K22" i="1"/>
  <c r="L22" i="1" s="1"/>
  <c r="I23" i="1"/>
  <c r="I22" i="1"/>
  <c r="I21" i="1"/>
  <c r="K7" i="1"/>
  <c r="K8" i="1"/>
  <c r="K9" i="1"/>
  <c r="K10" i="1"/>
  <c r="K11" i="1"/>
  <c r="K12" i="1"/>
  <c r="K13" i="1"/>
  <c r="K14" i="1"/>
  <c r="K15" i="1"/>
  <c r="K16" i="1"/>
  <c r="K17" i="1"/>
  <c r="K6" i="1"/>
  <c r="K18" i="1"/>
  <c r="J17" i="1"/>
  <c r="J16" i="1"/>
  <c r="J15" i="1"/>
  <c r="J10" i="1"/>
  <c r="J14" i="1"/>
  <c r="J13" i="1"/>
  <c r="J12" i="1"/>
  <c r="J11" i="1"/>
  <c r="J9" i="1"/>
  <c r="J8" i="1"/>
  <c r="J7" i="1"/>
  <c r="J6" i="1"/>
  <c r="F15" i="1"/>
  <c r="F10" i="1"/>
  <c r="F7" i="1"/>
  <c r="K21" i="1" l="1"/>
  <c r="L21" i="1" s="1"/>
</calcChain>
</file>

<file path=xl/sharedStrings.xml><?xml version="1.0" encoding="utf-8"?>
<sst xmlns="http://schemas.openxmlformats.org/spreadsheetml/2006/main" count="90" uniqueCount="69">
  <si>
    <t>price_sf_log</t>
  </si>
  <si>
    <t>id</t>
  </si>
  <si>
    <t>date</t>
  </si>
  <si>
    <t>price</t>
  </si>
  <si>
    <t>price_log</t>
  </si>
  <si>
    <t>price_box</t>
  </si>
  <si>
    <t>bedrooms</t>
  </si>
  <si>
    <t>bedrooms_log</t>
  </si>
  <si>
    <t>bedrooms_box</t>
  </si>
  <si>
    <t>sqft_per_bedroom</t>
  </si>
  <si>
    <t>sqft_per_bedroom_log</t>
  </si>
  <si>
    <t>bedroom_der</t>
  </si>
  <si>
    <t>bathrooms</t>
  </si>
  <si>
    <t>bathrooms_log</t>
  </si>
  <si>
    <t>bathrooms_box</t>
  </si>
  <si>
    <t>sqft_living</t>
  </si>
  <si>
    <t>sqft_living_log</t>
  </si>
  <si>
    <t>sqft_living_box</t>
  </si>
  <si>
    <t>sqft_lot</t>
  </si>
  <si>
    <t>sqft_lot_log</t>
  </si>
  <si>
    <t>sqft_lot_box</t>
  </si>
  <si>
    <t>floors</t>
  </si>
  <si>
    <t>waterfront</t>
  </si>
  <si>
    <t>view</t>
  </si>
  <si>
    <t>condition</t>
  </si>
  <si>
    <t>grade</t>
  </si>
  <si>
    <t>grade_grp</t>
  </si>
  <si>
    <t>sqft_above</t>
  </si>
  <si>
    <t>sqft_above_log</t>
  </si>
  <si>
    <t>sqft_basement</t>
  </si>
  <si>
    <t>basement_ind</t>
  </si>
  <si>
    <t>yr_built</t>
  </si>
  <si>
    <t>yr_renovated</t>
  </si>
  <si>
    <t>renovation_ind</t>
  </si>
  <si>
    <t>zipcode</t>
  </si>
  <si>
    <t>lat</t>
  </si>
  <si>
    <t>long</t>
  </si>
  <si>
    <t>home_lat_long</t>
  </si>
  <si>
    <t>miles_fr_seattle_log</t>
  </si>
  <si>
    <t>sqft_living15</t>
  </si>
  <si>
    <t>sqft_lot15</t>
  </si>
  <si>
    <t>sqft_lot15_log</t>
  </si>
  <si>
    <t>miles_fr_seattle</t>
  </si>
  <si>
    <t>miles_fr_seattle_sqrt</t>
  </si>
  <si>
    <t>price_sf</t>
  </si>
  <si>
    <t>price_sf_box</t>
  </si>
  <si>
    <t>price_sf_box_decile</t>
  </si>
  <si>
    <t>zip_psf_median</t>
  </si>
  <si>
    <t>zip_psf_median_box</t>
  </si>
  <si>
    <t>sales_cnt</t>
  </si>
  <si>
    <t>year_month</t>
  </si>
  <si>
    <t>gr0_avg</t>
  </si>
  <si>
    <t>2014-12</t>
  </si>
  <si>
    <t>(47.3531, -122.021)</t>
  </si>
  <si>
    <t>name</t>
  </si>
  <si>
    <t>const</t>
  </si>
  <si>
    <t>Model Coefficient</t>
  </si>
  <si>
    <t>Predicted Price</t>
  </si>
  <si>
    <t>rounding</t>
  </si>
  <si>
    <t>Actual Price</t>
  </si>
  <si>
    <t>% Impact</t>
  </si>
  <si>
    <t>Add waterfront only</t>
  </si>
  <si>
    <t>Add renovation only</t>
  </si>
  <si>
    <t>Add basement only</t>
  </si>
  <si>
    <t>Scenarios</t>
  </si>
  <si>
    <t>Incr. Pred Price</t>
  </si>
  <si>
    <t>New Pred Price</t>
  </si>
  <si>
    <t>Model Impact</t>
  </si>
  <si>
    <t>Grade from 7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</si>
</sst>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0.0%"/>
  </numFmts>
  <fonts count="5" x14ac:knownFonts="1">
    <font>
      <sz val="12"/>
      <color theme="1"/>
      <name val="Segoe Print"/>
      <family val="2"/>
    </font>
    <font>
      <sz val="12"/>
      <color theme="1"/>
      <name val="Segoe Print"/>
      <family val="2"/>
    </font>
    <font>
      <sz val="12"/>
      <color theme="1"/>
      <name val="Segoe UI Historic"/>
      <family val="2"/>
    </font>
    <font>
      <b/>
      <sz val="12"/>
      <color theme="1"/>
      <name val="Segoe UI Historic"/>
      <family val="2"/>
    </font>
    <font>
      <sz val="12"/>
      <color rgb="FFDBDFE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4" fontId="4" fillId="0" borderId="0" xfId="0" applyNumberFormat="1" applyFont="1"/>
    <xf numFmtId="44" fontId="2" fillId="0" borderId="0" xfId="1" applyFont="1"/>
    <xf numFmtId="9" fontId="2" fillId="0" borderId="0" xfId="2" applyFont="1"/>
    <xf numFmtId="44" fontId="2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right"/>
    </xf>
    <xf numFmtId="168" fontId="2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26B4-98C8-D447-B1E2-F59BB66A9EE9}">
  <dimension ref="A3:L57"/>
  <sheetViews>
    <sheetView tabSelected="1" workbookViewId="0">
      <selection activeCell="K6" sqref="K6:K16"/>
    </sheetView>
  </sheetViews>
  <sheetFormatPr baseColWidth="10" defaultRowHeight="25" x14ac:dyDescent="0.5"/>
  <cols>
    <col min="1" max="1" width="13.77734375" style="1" bestFit="1" customWidth="1"/>
    <col min="2" max="2" width="12.21875" style="2" customWidth="1"/>
    <col min="3" max="3" width="10.77734375" style="1"/>
    <col min="4" max="4" width="11.77734375" customWidth="1"/>
    <col min="5" max="5" width="5.44140625" bestFit="1" customWidth="1"/>
    <col min="6" max="7" width="5.44140625" customWidth="1"/>
    <col min="8" max="8" width="13.77734375" style="1" bestFit="1" customWidth="1"/>
    <col min="9" max="10" width="12.44140625" style="2" customWidth="1"/>
    <col min="11" max="16384" width="10.77734375" style="1"/>
  </cols>
  <sheetData>
    <row r="3" spans="1:11" ht="18" x14ac:dyDescent="0.25">
      <c r="A3" s="1" t="s">
        <v>54</v>
      </c>
      <c r="B3" s="2">
        <v>19498</v>
      </c>
      <c r="D3" s="1"/>
      <c r="E3" s="1"/>
      <c r="F3" s="1"/>
      <c r="G3" s="1"/>
      <c r="J3" s="2" t="s">
        <v>59</v>
      </c>
      <c r="K3" s="3">
        <v>349900</v>
      </c>
    </row>
    <row r="4" spans="1:11" ht="18" x14ac:dyDescent="0.25">
      <c r="A4" s="1" t="s">
        <v>0</v>
      </c>
      <c r="B4" s="2">
        <v>4.93</v>
      </c>
      <c r="D4" s="1" t="s">
        <v>6</v>
      </c>
      <c r="E4" s="2">
        <v>5</v>
      </c>
      <c r="F4" s="2"/>
      <c r="G4" s="1"/>
    </row>
    <row r="5" spans="1:11" ht="18" x14ac:dyDescent="0.25">
      <c r="A5" s="1" t="s">
        <v>1</v>
      </c>
      <c r="B5" s="3">
        <v>2780910100</v>
      </c>
      <c r="D5" s="1"/>
      <c r="E5" s="1"/>
      <c r="F5" s="1"/>
      <c r="G5" s="1"/>
      <c r="I5" s="2" t="s">
        <v>56</v>
      </c>
      <c r="J5" s="2" t="s">
        <v>57</v>
      </c>
      <c r="K5" s="2" t="s">
        <v>60</v>
      </c>
    </row>
    <row r="6" spans="1:11" ht="18" x14ac:dyDescent="0.25">
      <c r="A6" s="1" t="s">
        <v>2</v>
      </c>
      <c r="B6" s="4">
        <v>41991</v>
      </c>
      <c r="D6" s="1"/>
      <c r="E6" s="1"/>
      <c r="F6" s="1"/>
      <c r="G6" s="1"/>
      <c r="H6" s="1" t="s">
        <v>55</v>
      </c>
      <c r="I6" s="2">
        <v>3.3151000000000002</v>
      </c>
      <c r="J6" s="2">
        <f>I6</f>
        <v>3.3151000000000002</v>
      </c>
      <c r="K6" s="13">
        <f>J6/J$18</f>
        <v>0.25820742715713263</v>
      </c>
    </row>
    <row r="7" spans="1:11" ht="18" x14ac:dyDescent="0.25">
      <c r="A7" s="1" t="s">
        <v>3</v>
      </c>
      <c r="B7" s="3">
        <v>349900</v>
      </c>
      <c r="D7" s="1" t="s">
        <v>15</v>
      </c>
      <c r="E7" s="3">
        <v>2530</v>
      </c>
      <c r="F7" s="3">
        <f>B20</f>
        <v>7.84</v>
      </c>
      <c r="G7" s="3"/>
      <c r="H7" s="1" t="s">
        <v>16</v>
      </c>
      <c r="I7" s="2">
        <v>0.37040000000000001</v>
      </c>
      <c r="J7" s="2">
        <f>I7*F7</f>
        <v>2.9039359999999999</v>
      </c>
      <c r="K7" s="13">
        <f t="shared" ref="K7:K17" si="0">J7/J$18</f>
        <v>0.22618257162347291</v>
      </c>
    </row>
    <row r="8" spans="1:11" ht="18" x14ac:dyDescent="0.25">
      <c r="A8" s="1" t="s">
        <v>4</v>
      </c>
      <c r="B8" s="2">
        <v>12.77</v>
      </c>
      <c r="D8" s="1" t="s">
        <v>23</v>
      </c>
      <c r="E8" s="2">
        <v>0</v>
      </c>
      <c r="F8" s="2"/>
      <c r="G8" s="1"/>
      <c r="H8" s="1" t="s">
        <v>23</v>
      </c>
      <c r="I8" s="2">
        <v>7.0000000000000007E-2</v>
      </c>
      <c r="J8" s="2">
        <f>I8*E8</f>
        <v>0</v>
      </c>
      <c r="K8" s="13">
        <f t="shared" si="0"/>
        <v>0</v>
      </c>
    </row>
    <row r="9" spans="1:11" ht="18" x14ac:dyDescent="0.25">
      <c r="A9" s="1" t="s">
        <v>5</v>
      </c>
      <c r="B9" s="2">
        <v>4.01</v>
      </c>
      <c r="D9" s="1" t="s">
        <v>25</v>
      </c>
      <c r="E9" s="2">
        <v>7</v>
      </c>
      <c r="F9" s="2"/>
      <c r="G9" s="1"/>
      <c r="H9" s="1" t="s">
        <v>25</v>
      </c>
      <c r="I9" s="2">
        <v>0.16470000000000001</v>
      </c>
      <c r="J9" s="2">
        <f>I9*E9</f>
        <v>1.1529</v>
      </c>
      <c r="K9" s="13">
        <f t="shared" si="0"/>
        <v>8.9797394579185605E-2</v>
      </c>
    </row>
    <row r="10" spans="1:11" ht="18" x14ac:dyDescent="0.25">
      <c r="A10" s="1" t="s">
        <v>6</v>
      </c>
      <c r="B10" s="2">
        <v>5</v>
      </c>
      <c r="D10" s="1" t="s">
        <v>9</v>
      </c>
      <c r="E10" s="2">
        <v>506</v>
      </c>
      <c r="F10" s="2">
        <f>B14</f>
        <v>6.23</v>
      </c>
      <c r="G10" s="1"/>
      <c r="H10" s="1" t="s">
        <v>10</v>
      </c>
      <c r="I10" s="2">
        <v>9.5299999999999996E-2</v>
      </c>
      <c r="J10" s="2">
        <f>I10*F10</f>
        <v>0.593719</v>
      </c>
      <c r="K10" s="13">
        <f t="shared" si="0"/>
        <v>4.6243749945493531E-2</v>
      </c>
    </row>
    <row r="11" spans="1:11" ht="18" x14ac:dyDescent="0.25">
      <c r="A11" s="1" t="s">
        <v>7</v>
      </c>
      <c r="B11" s="2">
        <v>1.61</v>
      </c>
      <c r="D11" s="1" t="s">
        <v>33</v>
      </c>
      <c r="E11" s="2">
        <v>0</v>
      </c>
      <c r="F11" s="2"/>
      <c r="G11" s="1"/>
      <c r="H11" s="1" t="s">
        <v>33</v>
      </c>
      <c r="I11" s="2">
        <v>0.13489999999999999</v>
      </c>
      <c r="J11" s="2">
        <f t="shared" ref="J11:J14" si="1">I11*E11</f>
        <v>0</v>
      </c>
      <c r="K11" s="13">
        <f t="shared" si="0"/>
        <v>0</v>
      </c>
    </row>
    <row r="12" spans="1:11" ht="18" x14ac:dyDescent="0.25">
      <c r="A12" s="1" t="s">
        <v>8</v>
      </c>
      <c r="B12" s="2">
        <v>1.54</v>
      </c>
      <c r="D12" s="1" t="s">
        <v>22</v>
      </c>
      <c r="E12" s="2">
        <v>0</v>
      </c>
      <c r="F12" s="2"/>
      <c r="G12" s="1"/>
      <c r="H12" s="1" t="s">
        <v>22</v>
      </c>
      <c r="I12" s="2">
        <v>0.40770000000000001</v>
      </c>
      <c r="J12" s="2">
        <f t="shared" si="1"/>
        <v>0</v>
      </c>
      <c r="K12" s="13">
        <f t="shared" si="0"/>
        <v>0</v>
      </c>
    </row>
    <row r="13" spans="1:11" ht="18" x14ac:dyDescent="0.25">
      <c r="A13" s="1" t="s">
        <v>9</v>
      </c>
      <c r="B13" s="2">
        <v>506</v>
      </c>
      <c r="D13" s="1" t="s">
        <v>30</v>
      </c>
      <c r="E13" s="2">
        <v>0</v>
      </c>
      <c r="F13" s="2"/>
      <c r="G13" s="1"/>
      <c r="H13" s="1" t="s">
        <v>30</v>
      </c>
      <c r="I13" s="2">
        <v>2.3800000000000002E-2</v>
      </c>
      <c r="J13" s="2">
        <f t="shared" si="1"/>
        <v>0</v>
      </c>
      <c r="K13" s="13">
        <f t="shared" si="0"/>
        <v>0</v>
      </c>
    </row>
    <row r="14" spans="1:11" ht="18" x14ac:dyDescent="0.25">
      <c r="A14" s="1" t="s">
        <v>10</v>
      </c>
      <c r="B14" s="2">
        <v>6.23</v>
      </c>
      <c r="D14" s="1" t="s">
        <v>24</v>
      </c>
      <c r="E14" s="2">
        <v>3</v>
      </c>
      <c r="F14" s="2"/>
      <c r="G14" s="1"/>
      <c r="H14" s="1" t="s">
        <v>24</v>
      </c>
      <c r="I14" s="2">
        <v>7.2300000000000003E-2</v>
      </c>
      <c r="J14" s="2">
        <f t="shared" si="1"/>
        <v>0.21690000000000001</v>
      </c>
      <c r="K14" s="13">
        <f t="shared" si="0"/>
        <v>1.6893967286169969E-2</v>
      </c>
    </row>
    <row r="15" spans="1:11" ht="18" x14ac:dyDescent="0.25">
      <c r="A15" s="1" t="s">
        <v>11</v>
      </c>
      <c r="B15" s="2">
        <v>5</v>
      </c>
      <c r="D15" s="1" t="s">
        <v>42</v>
      </c>
      <c r="E15" s="2">
        <v>6.95</v>
      </c>
      <c r="F15" s="2">
        <f>B47</f>
        <v>2.64</v>
      </c>
      <c r="G15" s="1"/>
      <c r="H15" s="1" t="s">
        <v>43</v>
      </c>
      <c r="I15" s="2">
        <v>1.04E-2</v>
      </c>
      <c r="J15" s="2">
        <f>I15*F15</f>
        <v>2.7456000000000001E-2</v>
      </c>
      <c r="K15" s="13">
        <f t="shared" si="0"/>
        <v>2.1385005339284585E-3</v>
      </c>
    </row>
    <row r="16" spans="1:11" ht="18" x14ac:dyDescent="0.25">
      <c r="A16" s="1" t="s">
        <v>12</v>
      </c>
      <c r="B16" s="2">
        <v>2.5</v>
      </c>
      <c r="D16" s="1" t="s">
        <v>47</v>
      </c>
      <c r="E16" s="2">
        <v>170.93</v>
      </c>
      <c r="F16" s="2">
        <v>4.33</v>
      </c>
      <c r="G16" s="1"/>
      <c r="H16" s="1" t="s">
        <v>48</v>
      </c>
      <c r="I16" s="2">
        <v>1.0698000000000001</v>
      </c>
      <c r="J16" s="2">
        <f>I16*F16</f>
        <v>4.6322340000000004</v>
      </c>
      <c r="K16" s="13">
        <f t="shared" si="0"/>
        <v>0.36079672502482374</v>
      </c>
    </row>
    <row r="17" spans="1:12" ht="18" x14ac:dyDescent="0.25">
      <c r="A17" s="1" t="s">
        <v>13</v>
      </c>
      <c r="B17" s="2">
        <v>0.92</v>
      </c>
      <c r="D17" s="1"/>
      <c r="E17" s="2"/>
      <c r="F17" s="2"/>
      <c r="G17" s="1"/>
      <c r="H17" s="1" t="s">
        <v>58</v>
      </c>
      <c r="J17" s="2">
        <f>J18-SUM(J6:J16)</f>
        <v>-3.3424304678337791E-3</v>
      </c>
      <c r="K17" s="9">
        <f t="shared" si="0"/>
        <v>-2.6033615020692324E-4</v>
      </c>
    </row>
    <row r="18" spans="1:12" ht="18" x14ac:dyDescent="0.25">
      <c r="A18" s="1" t="s">
        <v>14</v>
      </c>
      <c r="B18" s="2">
        <v>0</v>
      </c>
      <c r="D18" s="1"/>
      <c r="E18" s="1"/>
      <c r="F18" s="2"/>
      <c r="G18" s="1"/>
      <c r="J18" s="2">
        <v>12.838902569532168</v>
      </c>
      <c r="K18" s="8">
        <f>POWER(2.71828182845904,J18)</f>
        <v>376586.32000000007</v>
      </c>
    </row>
    <row r="19" spans="1:12" ht="18" x14ac:dyDescent="0.25">
      <c r="A19" s="1" t="s">
        <v>15</v>
      </c>
      <c r="B19" s="3">
        <v>2530</v>
      </c>
      <c r="D19" s="1"/>
      <c r="E19" s="1"/>
      <c r="F19" s="1"/>
      <c r="G19" s="1"/>
      <c r="K19" s="7"/>
    </row>
    <row r="20" spans="1:12" ht="18" x14ac:dyDescent="0.25">
      <c r="A20" s="1" t="s">
        <v>16</v>
      </c>
      <c r="B20" s="2">
        <v>7.84</v>
      </c>
      <c r="D20" s="1"/>
      <c r="E20" s="1"/>
      <c r="F20" s="1"/>
      <c r="G20" s="1"/>
      <c r="H20" s="5" t="s">
        <v>64</v>
      </c>
      <c r="I20" s="11" t="s">
        <v>67</v>
      </c>
      <c r="J20" s="11"/>
      <c r="K20" s="6" t="s">
        <v>66</v>
      </c>
      <c r="L20" s="12" t="s">
        <v>65</v>
      </c>
    </row>
    <row r="21" spans="1:12" ht="18" x14ac:dyDescent="0.25">
      <c r="A21" s="1" t="s">
        <v>17</v>
      </c>
      <c r="B21" s="2">
        <v>7.39</v>
      </c>
      <c r="D21" s="1"/>
      <c r="E21" s="2"/>
      <c r="F21" s="2"/>
      <c r="G21" s="1"/>
      <c r="H21" s="1" t="s">
        <v>61</v>
      </c>
      <c r="I21" s="2">
        <f>I12</f>
        <v>0.40770000000000001</v>
      </c>
      <c r="J21" s="2">
        <f>J$18+I21</f>
        <v>13.246602569532168</v>
      </c>
      <c r="K21" s="8">
        <f>POWER(2.71828182845904,J21)</f>
        <v>566143.33633480105</v>
      </c>
      <c r="L21" s="10">
        <f>K21-K$18</f>
        <v>189557.01633480098</v>
      </c>
    </row>
    <row r="22" spans="1:12" ht="18" x14ac:dyDescent="0.25">
      <c r="A22" s="1" t="s">
        <v>18</v>
      </c>
      <c r="B22" s="3">
        <v>4229</v>
      </c>
      <c r="D22" s="1"/>
      <c r="E22" s="1"/>
      <c r="F22" s="1"/>
      <c r="G22" s="1"/>
      <c r="H22" s="1" t="s">
        <v>62</v>
      </c>
      <c r="I22" s="2">
        <f>I11</f>
        <v>0.13489999999999999</v>
      </c>
      <c r="J22" s="2">
        <f t="shared" ref="J22:J25" si="2">J$18+I22</f>
        <v>12.973802569532168</v>
      </c>
      <c r="K22" s="8">
        <f>POWER(2.71828182845904,J22)</f>
        <v>430973.79618893546</v>
      </c>
      <c r="L22" s="10">
        <f>K22-K$18</f>
        <v>54387.476188935398</v>
      </c>
    </row>
    <row r="23" spans="1:12" ht="18" x14ac:dyDescent="0.25">
      <c r="A23" s="1" t="s">
        <v>19</v>
      </c>
      <c r="B23" s="2">
        <v>8.35</v>
      </c>
      <c r="D23" s="1"/>
      <c r="E23" s="1"/>
      <c r="F23" s="1"/>
      <c r="G23" s="1"/>
      <c r="H23" s="1" t="s">
        <v>63</v>
      </c>
      <c r="I23" s="2">
        <f>I13</f>
        <v>2.3800000000000002E-2</v>
      </c>
      <c r="J23" s="2">
        <f t="shared" si="2"/>
        <v>12.862702569532168</v>
      </c>
      <c r="K23" s="8">
        <f>POWER(2.71828182845904,J23)</f>
        <v>385656.58239593415</v>
      </c>
      <c r="L23" s="10">
        <f>K23-K$18</f>
        <v>9070.2623959340854</v>
      </c>
    </row>
    <row r="24" spans="1:12" ht="18" x14ac:dyDescent="0.25">
      <c r="A24" s="1" t="s">
        <v>20</v>
      </c>
      <c r="B24" s="2">
        <v>4.17</v>
      </c>
      <c r="D24" s="1"/>
      <c r="E24" s="1"/>
      <c r="F24" s="1"/>
      <c r="G24" s="1"/>
      <c r="H24" s="1" t="s">
        <v>68</v>
      </c>
      <c r="I24" s="2">
        <f>3*I9</f>
        <v>0.49410000000000004</v>
      </c>
      <c r="J24" s="2">
        <f t="shared" si="2"/>
        <v>13.333002569532168</v>
      </c>
      <c r="K24" s="8">
        <f>POWER(2.71828182845904,J24)</f>
        <v>617233.43466721999</v>
      </c>
      <c r="L24" s="10">
        <f>K24-K$18</f>
        <v>240647.11466721992</v>
      </c>
    </row>
    <row r="25" spans="1:12" ht="18" x14ac:dyDescent="0.25">
      <c r="A25" s="1" t="s">
        <v>21</v>
      </c>
      <c r="B25" s="2">
        <v>2</v>
      </c>
      <c r="D25" s="1"/>
      <c r="E25" s="1"/>
      <c r="F25" s="1"/>
      <c r="G25" s="1"/>
      <c r="K25" s="8"/>
      <c r="L25" s="10"/>
    </row>
    <row r="26" spans="1:12" ht="18" x14ac:dyDescent="0.25">
      <c r="A26" s="1" t="s">
        <v>22</v>
      </c>
      <c r="B26" s="2">
        <v>0</v>
      </c>
      <c r="D26" s="1"/>
      <c r="E26" s="1"/>
      <c r="F26" s="1"/>
      <c r="G26" s="1"/>
    </row>
    <row r="27" spans="1:12" ht="18" x14ac:dyDescent="0.25">
      <c r="A27" s="1" t="s">
        <v>23</v>
      </c>
      <c r="B27" s="2">
        <v>0</v>
      </c>
      <c r="D27" s="1"/>
      <c r="E27" s="1"/>
      <c r="F27" s="1"/>
      <c r="G27" s="1"/>
    </row>
    <row r="28" spans="1:12" ht="18" x14ac:dyDescent="0.25">
      <c r="A28" s="1" t="s">
        <v>24</v>
      </c>
      <c r="B28" s="2">
        <v>3</v>
      </c>
      <c r="D28" s="1"/>
      <c r="E28" s="1"/>
      <c r="F28" s="1"/>
      <c r="G28" s="1"/>
    </row>
    <row r="29" spans="1:12" ht="18" x14ac:dyDescent="0.25">
      <c r="A29" s="1" t="s">
        <v>25</v>
      </c>
      <c r="B29" s="2">
        <v>7</v>
      </c>
      <c r="D29" s="1"/>
      <c r="E29" s="1"/>
      <c r="F29" s="1"/>
      <c r="G29" s="1"/>
    </row>
    <row r="30" spans="1:12" ht="18" x14ac:dyDescent="0.25">
      <c r="A30" s="1" t="s">
        <v>26</v>
      </c>
      <c r="B30" s="2" t="s">
        <v>51</v>
      </c>
      <c r="D30" s="1"/>
      <c r="E30" s="1"/>
      <c r="F30" s="1"/>
      <c r="G30" s="1"/>
    </row>
    <row r="31" spans="1:12" ht="18" x14ac:dyDescent="0.25">
      <c r="A31" s="1" t="s">
        <v>27</v>
      </c>
      <c r="B31" s="3">
        <v>2530</v>
      </c>
      <c r="D31" s="1"/>
      <c r="E31" s="1"/>
      <c r="F31" s="1"/>
      <c r="G31" s="1"/>
    </row>
    <row r="32" spans="1:12" ht="18" x14ac:dyDescent="0.25">
      <c r="A32" s="1" t="s">
        <v>28</v>
      </c>
      <c r="B32" s="2">
        <v>7.84</v>
      </c>
      <c r="D32" s="1"/>
      <c r="E32" s="1"/>
      <c r="F32" s="1"/>
      <c r="G32" s="1"/>
    </row>
    <row r="33" spans="1:7" ht="18" x14ac:dyDescent="0.25">
      <c r="A33" s="1" t="s">
        <v>29</v>
      </c>
      <c r="B33" s="2">
        <v>0</v>
      </c>
      <c r="D33" s="1"/>
      <c r="E33" s="1"/>
      <c r="F33" s="1"/>
      <c r="G33" s="1"/>
    </row>
    <row r="34" spans="1:7" ht="18" x14ac:dyDescent="0.25">
      <c r="A34" s="1" t="s">
        <v>30</v>
      </c>
      <c r="B34" s="2">
        <v>0</v>
      </c>
      <c r="D34" s="1"/>
      <c r="E34" s="1"/>
      <c r="F34" s="1"/>
      <c r="G34" s="1"/>
    </row>
    <row r="35" spans="1:7" ht="18" x14ac:dyDescent="0.25">
      <c r="A35" s="1" t="s">
        <v>31</v>
      </c>
      <c r="B35" s="3">
        <v>2004</v>
      </c>
      <c r="D35" s="1"/>
      <c r="E35" s="1"/>
      <c r="F35" s="1"/>
      <c r="G35" s="1"/>
    </row>
    <row r="36" spans="1:7" ht="18" x14ac:dyDescent="0.25">
      <c r="A36" s="1" t="s">
        <v>32</v>
      </c>
      <c r="B36" s="2">
        <v>0</v>
      </c>
      <c r="D36" s="1"/>
      <c r="E36" s="1"/>
      <c r="F36" s="1"/>
      <c r="G36" s="1"/>
    </row>
    <row r="37" spans="1:7" ht="18" x14ac:dyDescent="0.25">
      <c r="A37" s="1" t="s">
        <v>33</v>
      </c>
      <c r="B37" s="2">
        <v>0</v>
      </c>
      <c r="D37" s="1"/>
      <c r="E37" s="1"/>
      <c r="F37" s="1"/>
      <c r="G37" s="1"/>
    </row>
    <row r="38" spans="1:7" ht="18" x14ac:dyDescent="0.25">
      <c r="A38" s="1" t="s">
        <v>34</v>
      </c>
      <c r="B38" s="2">
        <v>98038</v>
      </c>
      <c r="D38" s="1"/>
      <c r="E38" s="1"/>
      <c r="F38" s="1"/>
      <c r="G38" s="1"/>
    </row>
    <row r="39" spans="1:7" ht="18" x14ac:dyDescent="0.25">
      <c r="A39" s="1" t="s">
        <v>35</v>
      </c>
      <c r="B39" s="2">
        <v>47.35</v>
      </c>
      <c r="D39" s="1"/>
      <c r="E39" s="1"/>
      <c r="F39" s="1"/>
      <c r="G39" s="1"/>
    </row>
    <row r="40" spans="1:7" ht="18" x14ac:dyDescent="0.25">
      <c r="A40" s="1" t="s">
        <v>36</v>
      </c>
      <c r="B40" s="2">
        <v>-122.02</v>
      </c>
      <c r="D40" s="1"/>
      <c r="E40" s="1"/>
      <c r="F40" s="1"/>
      <c r="G40" s="1"/>
    </row>
    <row r="41" spans="1:7" ht="18" x14ac:dyDescent="0.25">
      <c r="A41" s="1" t="s">
        <v>37</v>
      </c>
      <c r="B41" s="2" t="s">
        <v>53</v>
      </c>
      <c r="D41" s="1"/>
      <c r="E41" s="1"/>
      <c r="F41" s="1"/>
      <c r="G41" s="1"/>
    </row>
    <row r="42" spans="1:7" ht="18" x14ac:dyDescent="0.25">
      <c r="A42" s="1" t="s">
        <v>38</v>
      </c>
      <c r="B42" s="2">
        <v>1.94</v>
      </c>
      <c r="D42" s="1"/>
      <c r="E42" s="1"/>
      <c r="F42" s="1"/>
      <c r="G42" s="1"/>
    </row>
    <row r="43" spans="1:7" ht="18" x14ac:dyDescent="0.25">
      <c r="A43" s="1" t="s">
        <v>39</v>
      </c>
      <c r="B43" s="3">
        <v>2070</v>
      </c>
      <c r="D43" s="1"/>
      <c r="E43" s="1"/>
      <c r="F43" s="1"/>
      <c r="G43" s="1"/>
    </row>
    <row r="44" spans="1:7" ht="18" x14ac:dyDescent="0.25">
      <c r="A44" s="1" t="s">
        <v>40</v>
      </c>
      <c r="B44" s="3">
        <v>4879</v>
      </c>
      <c r="D44" s="1"/>
      <c r="E44" s="1"/>
      <c r="F44" s="1"/>
      <c r="G44" s="1"/>
    </row>
    <row r="45" spans="1:7" ht="18" x14ac:dyDescent="0.25">
      <c r="A45" s="1" t="s">
        <v>41</v>
      </c>
      <c r="B45" s="2">
        <v>8.49</v>
      </c>
      <c r="D45" s="1"/>
      <c r="E45" s="1"/>
      <c r="F45" s="1"/>
      <c r="G45" s="1"/>
    </row>
    <row r="46" spans="1:7" ht="18" x14ac:dyDescent="0.25">
      <c r="A46" s="1" t="s">
        <v>42</v>
      </c>
      <c r="B46" s="2">
        <v>6.95</v>
      </c>
      <c r="D46" s="1"/>
      <c r="E46" s="1"/>
      <c r="F46" s="1"/>
      <c r="G46" s="1"/>
    </row>
    <row r="47" spans="1:7" ht="18" x14ac:dyDescent="0.25">
      <c r="A47" s="1" t="s">
        <v>43</v>
      </c>
      <c r="B47" s="2">
        <v>2.64</v>
      </c>
      <c r="D47" s="1"/>
      <c r="E47" s="1"/>
      <c r="F47" s="1"/>
      <c r="G47" s="1"/>
    </row>
    <row r="48" spans="1:7" ht="18" x14ac:dyDescent="0.25">
      <c r="A48" s="1" t="s">
        <v>44</v>
      </c>
      <c r="B48" s="2">
        <v>138.30000000000001</v>
      </c>
      <c r="D48" s="1"/>
      <c r="E48" s="1"/>
      <c r="F48" s="1"/>
      <c r="G48" s="1"/>
    </row>
    <row r="49" spans="1:7" ht="18" x14ac:dyDescent="0.25">
      <c r="A49" s="1" t="s">
        <v>45</v>
      </c>
      <c r="B49" s="2">
        <v>2.2000000000000002</v>
      </c>
      <c r="D49" s="1"/>
      <c r="E49" s="1"/>
      <c r="F49" s="1"/>
      <c r="G49" s="1"/>
    </row>
    <row r="50" spans="1:7" ht="18" x14ac:dyDescent="0.25">
      <c r="A50" s="1" t="s">
        <v>46</v>
      </c>
      <c r="B50" s="2">
        <v>7</v>
      </c>
      <c r="D50" s="1"/>
      <c r="E50" s="1"/>
      <c r="F50" s="1"/>
      <c r="G50" s="1"/>
    </row>
    <row r="51" spans="1:7" ht="18" x14ac:dyDescent="0.25">
      <c r="A51" s="1" t="s">
        <v>47</v>
      </c>
      <c r="B51" s="2">
        <v>170.93</v>
      </c>
      <c r="D51" s="1"/>
      <c r="E51" s="1"/>
      <c r="F51" s="1"/>
      <c r="G51" s="1"/>
    </row>
    <row r="52" spans="1:7" ht="18" x14ac:dyDescent="0.25">
      <c r="A52" s="1" t="s">
        <v>48</v>
      </c>
      <c r="B52" s="2">
        <v>4.33</v>
      </c>
      <c r="D52" s="1"/>
      <c r="E52" s="1"/>
      <c r="F52" s="1"/>
      <c r="G52" s="1"/>
    </row>
    <row r="53" spans="1:7" ht="18" x14ac:dyDescent="0.25">
      <c r="A53" s="1" t="s">
        <v>49</v>
      </c>
      <c r="B53" s="2">
        <v>1</v>
      </c>
      <c r="D53" s="1"/>
      <c r="E53" s="1"/>
      <c r="F53" s="1"/>
      <c r="G53" s="1"/>
    </row>
    <row r="54" spans="1:7" ht="18" x14ac:dyDescent="0.25">
      <c r="A54" s="1" t="s">
        <v>50</v>
      </c>
      <c r="B54" s="2" t="s">
        <v>52</v>
      </c>
      <c r="D54" s="1"/>
      <c r="E54" s="1"/>
      <c r="F54" s="1"/>
      <c r="G54" s="1"/>
    </row>
    <row r="55" spans="1:7" ht="18" x14ac:dyDescent="0.25">
      <c r="D55" s="1"/>
      <c r="E55" s="1"/>
      <c r="F55" s="1"/>
      <c r="G55" s="1"/>
    </row>
    <row r="56" spans="1:7" ht="18" x14ac:dyDescent="0.25">
      <c r="D56" s="1"/>
      <c r="E56" s="1"/>
      <c r="F56" s="1"/>
      <c r="G56" s="1"/>
    </row>
    <row r="57" spans="1:7" ht="18" x14ac:dyDescent="0.25">
      <c r="D57" s="1"/>
      <c r="E57" s="1"/>
      <c r="F57" s="1"/>
      <c r="G57" s="1"/>
    </row>
  </sheetData>
  <mergeCells count="1">
    <mergeCell ref="I20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Utterback</dc:creator>
  <cp:lastModifiedBy>Chuck Utterback</cp:lastModifiedBy>
  <dcterms:created xsi:type="dcterms:W3CDTF">2021-03-16T20:52:07Z</dcterms:created>
  <dcterms:modified xsi:type="dcterms:W3CDTF">2021-03-16T22:34:05Z</dcterms:modified>
</cp:coreProperties>
</file>