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270" windowHeight="7665" activeTab="4"/>
  </bookViews>
  <sheets>
    <sheet name="Exponential ratios" sheetId="1" r:id="rId1"/>
    <sheet name="Damp Lag Compensation" sheetId="2" r:id="rId2"/>
    <sheet name="Temperature OverHeat" sheetId="3" r:id="rId3"/>
    <sheet name="Inertia" sheetId="4" r:id="rId4"/>
    <sheet name="Folha1" sheetId="5" r:id="rId5"/>
  </sheets>
  <calcPr calcId="125725"/>
</workbook>
</file>

<file path=xl/calcChain.xml><?xml version="1.0" encoding="utf-8"?>
<calcChain xmlns="http://schemas.openxmlformats.org/spreadsheetml/2006/main">
  <c r="C3" i="5"/>
  <c r="C4"/>
  <c r="C5"/>
  <c r="C6"/>
  <c r="C7"/>
  <c r="C8"/>
  <c r="C2"/>
  <c r="B3"/>
  <c r="B4"/>
  <c r="B5"/>
  <c r="B6"/>
  <c r="B7"/>
  <c r="B8"/>
  <c r="B2"/>
  <c r="D4" i="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H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3"/>
  <c r="J33" i="2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32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31"/>
  <c r="A1"/>
  <c r="D3" i="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2"/>
  <c r="B11" i="2"/>
  <c r="B4"/>
  <c r="B5" s="1"/>
  <c r="B6" s="1"/>
  <c r="B7" s="1"/>
  <c r="B8" s="1"/>
  <c r="B9" s="1"/>
  <c r="D4" l="1"/>
  <c r="D5" s="1"/>
  <c r="D6" s="1"/>
  <c r="D7" s="1"/>
  <c r="D8" s="1"/>
  <c r="D9" s="1"/>
  <c r="D10" s="1"/>
  <c r="D11" s="1"/>
  <c r="C4"/>
  <c r="C5" s="1"/>
  <c r="C6" s="1"/>
  <c r="C7" s="1"/>
  <c r="C8" s="1"/>
  <c r="C9" s="1"/>
  <c r="C10" s="1"/>
  <c r="C11" s="1"/>
  <c r="B12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3"/>
  <c r="B4"/>
  <c r="B3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B21" s="1"/>
  <c r="A4"/>
  <c r="E4" i="2" l="1"/>
  <c r="D12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C12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E5"/>
  <c r="B16" i="1"/>
  <c r="B8"/>
  <c r="B20"/>
  <c r="B12"/>
  <c r="B17"/>
  <c r="B13"/>
  <c r="B9"/>
  <c r="B5"/>
  <c r="B18"/>
  <c r="B14"/>
  <c r="B10"/>
  <c r="B6"/>
  <c r="B19"/>
  <c r="B15"/>
  <c r="B11"/>
  <c r="B7"/>
  <c r="E6" i="2" l="1"/>
  <c r="E7" l="1"/>
  <c r="E8" l="1"/>
  <c r="E9" l="1"/>
  <c r="E10" l="1"/>
  <c r="E11" l="1"/>
  <c r="E12" l="1"/>
  <c r="E13" l="1"/>
  <c r="E14" l="1"/>
  <c r="E15" l="1"/>
  <c r="E16" l="1"/>
  <c r="E17" l="1"/>
  <c r="E18" l="1"/>
  <c r="E19" l="1"/>
  <c r="E20" l="1"/>
  <c r="E21" l="1"/>
  <c r="E22" l="1"/>
  <c r="E23" l="1"/>
  <c r="E24" l="1"/>
  <c r="E25" l="1"/>
  <c r="E26" l="1"/>
  <c r="E27" l="1"/>
  <c r="E28" l="1"/>
  <c r="E29" l="1"/>
  <c r="E30" l="1"/>
  <c r="E31" l="1"/>
  <c r="E32" l="1"/>
  <c r="E33" l="1"/>
  <c r="E34" l="1"/>
  <c r="E35" l="1"/>
  <c r="E36" l="1"/>
  <c r="E37" l="1"/>
  <c r="E38" l="1"/>
  <c r="E39" l="1"/>
  <c r="E40" l="1"/>
  <c r="E41" l="1"/>
  <c r="E42" l="1"/>
  <c r="E43" l="1"/>
  <c r="E44" l="1"/>
  <c r="E45" l="1"/>
  <c r="E46" l="1"/>
  <c r="E47" l="1"/>
  <c r="E48" l="1"/>
  <c r="E49" l="1"/>
  <c r="E50" l="1"/>
  <c r="E51" l="1"/>
  <c r="E52" l="1"/>
  <c r="E53" l="1"/>
  <c r="E54" l="1"/>
  <c r="E55" l="1"/>
  <c r="E56" l="1"/>
  <c r="E57" l="1"/>
  <c r="E59" l="1"/>
  <c r="E1" s="1"/>
  <c r="E58"/>
</calcChain>
</file>

<file path=xl/sharedStrings.xml><?xml version="1.0" encoding="utf-8"?>
<sst xmlns="http://schemas.openxmlformats.org/spreadsheetml/2006/main" count="33" uniqueCount="24">
  <si>
    <t>normal</t>
  </si>
  <si>
    <t>^2</t>
  </si>
  <si>
    <t>^2+1</t>
  </si>
  <si>
    <t>^2+0.8</t>
  </si>
  <si>
    <t>real</t>
  </si>
  <si>
    <t>motor</t>
  </si>
  <si>
    <t>dumped</t>
  </si>
  <si>
    <t>correct</t>
  </si>
  <si>
    <t>Dif</t>
  </si>
  <si>
    <t>tempo</t>
  </si>
  <si>
    <t>temperature</t>
  </si>
  <si>
    <t>segundos</t>
  </si>
  <si>
    <t>Temperature Decay</t>
  </si>
  <si>
    <t>seconds</t>
  </si>
  <si>
    <t>timer1</t>
  </si>
  <si>
    <t>timer freq:</t>
  </si>
  <si>
    <t>Inertia:</t>
  </si>
  <si>
    <t>Power</t>
  </si>
  <si>
    <t>Speed</t>
  </si>
  <si>
    <t>Time to reach 94%:</t>
  </si>
  <si>
    <t>Time to reach 6%:</t>
  </si>
  <si>
    <t>Km/H</t>
  </si>
  <si>
    <t>M/s</t>
  </si>
  <si>
    <t>Rot/s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</si>
</sst>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00\ _€_-;\-* #,##0.000\ _€_-;_-* &quot;-&quot;??\ _€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 applyAlignment="1"/>
    <xf numFmtId="164" fontId="0" fillId="0" borderId="0" xfId="0" applyNumberFormat="1"/>
    <xf numFmtId="9" fontId="0" fillId="0" borderId="0" xfId="1" applyFont="1"/>
    <xf numFmtId="1" fontId="0" fillId="0" borderId="0" xfId="0" applyNumberFormat="1"/>
    <xf numFmtId="1" fontId="2" fillId="2" borderId="0" xfId="0" applyNumberFormat="1" applyFont="1" applyFill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0" fillId="3" borderId="0" xfId="0" applyFill="1"/>
    <xf numFmtId="0" fontId="3" fillId="0" borderId="0" xfId="0" applyFont="1"/>
    <xf numFmtId="0" fontId="4" fillId="0" borderId="0" xfId="0" applyFont="1"/>
    <xf numFmtId="165" fontId="3" fillId="0" borderId="0" xfId="2" applyNumberFormat="1" applyFont="1"/>
    <xf numFmtId="166" fontId="0" fillId="0" borderId="0" xfId="0" applyNumberFormat="1"/>
    <xf numFmtId="0" fontId="0" fillId="4" borderId="0" xfId="0" applyFill="1"/>
    <xf numFmtId="9" fontId="3" fillId="0" borderId="0" xfId="1" applyFont="1"/>
    <xf numFmtId="43" fontId="3" fillId="0" borderId="0" xfId="2" applyNumberFormat="1" applyFont="1"/>
    <xf numFmtId="2" fontId="3" fillId="0" borderId="0" xfId="0" applyNumberFormat="1" applyFont="1"/>
    <xf numFmtId="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2" fillId="4" borderId="0" xfId="0" applyFont="1" applyFill="1"/>
    <xf numFmtId="2" fontId="2" fillId="4" borderId="0" xfId="0" applyNumberFormat="1" applyFont="1" applyFill="1"/>
    <xf numFmtId="0" fontId="0" fillId="4" borderId="0" xfId="0" applyFont="1" applyFill="1"/>
  </cellXfs>
  <cellStyles count="3">
    <cellStyle name="Normal" xfId="0" builtinId="0"/>
    <cellStyle name="Percentagem" xfId="1" builtinId="5"/>
    <cellStyle name="Vírgula" xfId="2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7.9113298337707832E-2"/>
          <c:y val="2.8252405949256338E-2"/>
          <c:w val="0.6542615923009627"/>
          <c:h val="0.83062919218431086"/>
        </c:manualLayout>
      </c:layout>
      <c:lineChart>
        <c:grouping val="standard"/>
        <c:ser>
          <c:idx val="0"/>
          <c:order val="0"/>
          <c:tx>
            <c:strRef>
              <c:f>'Exponential ratios'!$B$1:$B$2</c:f>
              <c:strCache>
                <c:ptCount val="1"/>
                <c:pt idx="0">
                  <c:v>normal 3,5</c:v>
                </c:pt>
              </c:strCache>
            </c:strRef>
          </c:tx>
          <c:marker>
            <c:symbol val="none"/>
          </c:marker>
          <c:cat>
            <c:numRef>
              <c:f>'Exponential ratios'!$A$3:$A$15</c:f>
              <c:numCache>
                <c:formatCode>0.0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cat>
          <c:val>
            <c:numRef>
              <c:f>'Exponential ratios'!$B$3:$B$15</c:f>
              <c:numCache>
                <c:formatCode>0.0</c:formatCode>
                <c:ptCount val="13"/>
                <c:pt idx="0">
                  <c:v>0</c:v>
                </c:pt>
                <c:pt idx="1">
                  <c:v>0.35000000000000003</c:v>
                </c:pt>
                <c:pt idx="2">
                  <c:v>0.70000000000000007</c:v>
                </c:pt>
                <c:pt idx="3">
                  <c:v>1.0500000000000003</c:v>
                </c:pt>
                <c:pt idx="4">
                  <c:v>1.4000000000000001</c:v>
                </c:pt>
                <c:pt idx="5">
                  <c:v>1.75</c:v>
                </c:pt>
                <c:pt idx="6">
                  <c:v>2.1</c:v>
                </c:pt>
                <c:pt idx="7">
                  <c:v>2.4499999999999997</c:v>
                </c:pt>
                <c:pt idx="8">
                  <c:v>2.8</c:v>
                </c:pt>
                <c:pt idx="9">
                  <c:v>3.1499999999999995</c:v>
                </c:pt>
                <c:pt idx="10">
                  <c:v>3.4999999999999996</c:v>
                </c:pt>
                <c:pt idx="11">
                  <c:v>3.8499999999999996</c:v>
                </c:pt>
                <c:pt idx="12">
                  <c:v>4.2</c:v>
                </c:pt>
              </c:numCache>
            </c:numRef>
          </c:val>
        </c:ser>
        <c:ser>
          <c:idx val="1"/>
          <c:order val="1"/>
          <c:tx>
            <c:strRef>
              <c:f>'Exponential ratios'!$C$1:$C$2</c:f>
              <c:strCache>
                <c:ptCount val="1"/>
                <c:pt idx="0">
                  <c:v>^2 4,5</c:v>
                </c:pt>
              </c:strCache>
            </c:strRef>
          </c:tx>
          <c:marker>
            <c:symbol val="none"/>
          </c:marker>
          <c:cat>
            <c:numRef>
              <c:f>'Exponential ratios'!$A$3:$A$15</c:f>
              <c:numCache>
                <c:formatCode>0.0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cat>
          <c:val>
            <c:numRef>
              <c:f>'Exponential ratios'!$C$3:$C$15</c:f>
              <c:numCache>
                <c:formatCode>0.0</c:formatCode>
                <c:ptCount val="13"/>
                <c:pt idx="0">
                  <c:v>0</c:v>
                </c:pt>
                <c:pt idx="1">
                  <c:v>4.5000000000000012E-2</c:v>
                </c:pt>
                <c:pt idx="2">
                  <c:v>0.18000000000000005</c:v>
                </c:pt>
                <c:pt idx="3">
                  <c:v>0.40500000000000014</c:v>
                </c:pt>
                <c:pt idx="4">
                  <c:v>0.7200000000000002</c:v>
                </c:pt>
                <c:pt idx="5">
                  <c:v>1.125</c:v>
                </c:pt>
                <c:pt idx="6">
                  <c:v>1.6199999999999999</c:v>
                </c:pt>
                <c:pt idx="7">
                  <c:v>2.2049999999999996</c:v>
                </c:pt>
                <c:pt idx="8">
                  <c:v>2.8799999999999994</c:v>
                </c:pt>
                <c:pt idx="9">
                  <c:v>3.6449999999999991</c:v>
                </c:pt>
                <c:pt idx="10">
                  <c:v>4.4999999999999991</c:v>
                </c:pt>
                <c:pt idx="11">
                  <c:v>5.4449999999999985</c:v>
                </c:pt>
                <c:pt idx="12">
                  <c:v>6.4799999999999995</c:v>
                </c:pt>
              </c:numCache>
            </c:numRef>
          </c:val>
        </c:ser>
        <c:ser>
          <c:idx val="2"/>
          <c:order val="2"/>
          <c:tx>
            <c:strRef>
              <c:f>'Exponential ratios'!$D$1:$D$2</c:f>
              <c:strCache>
                <c:ptCount val="1"/>
                <c:pt idx="0">
                  <c:v>^2+1 3,8</c:v>
                </c:pt>
              </c:strCache>
            </c:strRef>
          </c:tx>
          <c:marker>
            <c:symbol val="none"/>
          </c:marker>
          <c:cat>
            <c:numRef>
              <c:f>'Exponential ratios'!$A$3:$A$15</c:f>
              <c:numCache>
                <c:formatCode>0.0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cat>
          <c:val>
            <c:numRef>
              <c:f>'Exponential ratios'!$D$3:$D$15</c:f>
              <c:numCache>
                <c:formatCode>0.0</c:formatCode>
                <c:ptCount val="13"/>
                <c:pt idx="0">
                  <c:v>0</c:v>
                </c:pt>
                <c:pt idx="1">
                  <c:v>0.20900000000000002</c:v>
                </c:pt>
                <c:pt idx="2">
                  <c:v>0.45600000000000002</c:v>
                </c:pt>
                <c:pt idx="3">
                  <c:v>0.7410000000000001</c:v>
                </c:pt>
                <c:pt idx="4">
                  <c:v>1.0640000000000001</c:v>
                </c:pt>
                <c:pt idx="5">
                  <c:v>1.4249999999999998</c:v>
                </c:pt>
                <c:pt idx="6">
                  <c:v>1.8239999999999998</c:v>
                </c:pt>
                <c:pt idx="7">
                  <c:v>2.2609999999999997</c:v>
                </c:pt>
                <c:pt idx="8">
                  <c:v>2.7359999999999998</c:v>
                </c:pt>
                <c:pt idx="9">
                  <c:v>3.2489999999999992</c:v>
                </c:pt>
                <c:pt idx="10">
                  <c:v>3.7999999999999989</c:v>
                </c:pt>
                <c:pt idx="11">
                  <c:v>4.3889999999999993</c:v>
                </c:pt>
                <c:pt idx="12">
                  <c:v>5.0159999999999991</c:v>
                </c:pt>
              </c:numCache>
            </c:numRef>
          </c:val>
        </c:ser>
        <c:ser>
          <c:idx val="3"/>
          <c:order val="3"/>
          <c:tx>
            <c:strRef>
              <c:f>'Exponential ratios'!$E$1:$E$2</c:f>
              <c:strCache>
                <c:ptCount val="1"/>
                <c:pt idx="0">
                  <c:v>^2+0.8 6</c:v>
                </c:pt>
              </c:strCache>
            </c:strRef>
          </c:tx>
          <c:marker>
            <c:symbol val="none"/>
          </c:marker>
          <c:cat>
            <c:numRef>
              <c:f>'Exponential ratios'!$A$3:$A$15</c:f>
              <c:numCache>
                <c:formatCode>0.0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cat>
          <c:val>
            <c:numRef>
              <c:f>'Exponential ratios'!$E$3:$E$15</c:f>
              <c:numCache>
                <c:formatCode>0.0</c:formatCode>
                <c:ptCount val="13"/>
                <c:pt idx="0">
                  <c:v>0</c:v>
                </c:pt>
                <c:pt idx="1">
                  <c:v>0.15000000000000002</c:v>
                </c:pt>
                <c:pt idx="2">
                  <c:v>0.3600000000000001</c:v>
                </c:pt>
                <c:pt idx="3">
                  <c:v>0.63000000000000012</c:v>
                </c:pt>
                <c:pt idx="4">
                  <c:v>0.96000000000000019</c:v>
                </c:pt>
                <c:pt idx="5">
                  <c:v>1.35</c:v>
                </c:pt>
                <c:pt idx="6">
                  <c:v>1.7999999999999998</c:v>
                </c:pt>
                <c:pt idx="7">
                  <c:v>2.3099999999999996</c:v>
                </c:pt>
                <c:pt idx="8">
                  <c:v>2.88</c:v>
                </c:pt>
                <c:pt idx="9">
                  <c:v>3.51</c:v>
                </c:pt>
                <c:pt idx="10">
                  <c:v>4.1999999999999993</c:v>
                </c:pt>
                <c:pt idx="11">
                  <c:v>4.9499999999999993</c:v>
                </c:pt>
                <c:pt idx="12">
                  <c:v>5.76</c:v>
                </c:pt>
              </c:numCache>
            </c:numRef>
          </c:val>
        </c:ser>
        <c:marker val="1"/>
        <c:axId val="71032832"/>
        <c:axId val="71034368"/>
      </c:lineChart>
      <c:catAx>
        <c:axId val="71032832"/>
        <c:scaling>
          <c:orientation val="minMax"/>
        </c:scaling>
        <c:axPos val="b"/>
        <c:numFmt formatCode="0.0" sourceLinked="1"/>
        <c:tickLblPos val="nextTo"/>
        <c:crossAx val="71034368"/>
        <c:crosses val="autoZero"/>
        <c:auto val="1"/>
        <c:lblAlgn val="ctr"/>
        <c:lblOffset val="100"/>
      </c:catAx>
      <c:valAx>
        <c:axId val="71034368"/>
        <c:scaling>
          <c:orientation val="minMax"/>
        </c:scaling>
        <c:axPos val="l"/>
        <c:majorGridlines/>
        <c:numFmt formatCode="0.0" sourceLinked="1"/>
        <c:tickLblPos val="nextTo"/>
        <c:crossAx val="71032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4.7801651180778733E-2"/>
          <c:y val="1.3932693344838749E-2"/>
          <c:w val="0.85671000126217289"/>
          <c:h val="0.9517805876871257"/>
        </c:manualLayout>
      </c:layout>
      <c:barChart>
        <c:barDir val="col"/>
        <c:grouping val="clustered"/>
        <c:ser>
          <c:idx val="0"/>
          <c:order val="0"/>
          <c:tx>
            <c:strRef>
              <c:f>'Damp Lag Compensation'!$A$2</c:f>
              <c:strCache>
                <c:ptCount val="1"/>
                <c:pt idx="0">
                  <c:v>motor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val>
            <c:numRef>
              <c:f>'Damp Lag Compensation'!$A$3:$A$58</c:f>
              <c:numCache>
                <c:formatCode>General</c:formatCode>
                <c:ptCount val="56"/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12">
                  <c:v>-50</c:v>
                </c:pt>
                <c:pt idx="13">
                  <c:v>-50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-50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</c:numCache>
            </c:numRef>
          </c:val>
        </c:ser>
        <c:gapWidth val="18"/>
        <c:overlap val="-1"/>
        <c:axId val="75669504"/>
        <c:axId val="75671040"/>
      </c:barChart>
      <c:lineChart>
        <c:grouping val="standard"/>
        <c:ser>
          <c:idx val="1"/>
          <c:order val="1"/>
          <c:tx>
            <c:strRef>
              <c:f>'Damp Lag Compensation'!$B$2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'Damp Lag Compensation'!$B$3:$B$58</c:f>
              <c:numCache>
                <c:formatCode>General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20</c:v>
                </c:pt>
                <c:pt idx="13">
                  <c:v>-30</c:v>
                </c:pt>
                <c:pt idx="14">
                  <c:v>-30</c:v>
                </c:pt>
                <c:pt idx="15">
                  <c:v>-30</c:v>
                </c:pt>
                <c:pt idx="16">
                  <c:v>20</c:v>
                </c:pt>
                <c:pt idx="17">
                  <c:v>-30</c:v>
                </c:pt>
                <c:pt idx="18">
                  <c:v>-80</c:v>
                </c:pt>
                <c:pt idx="19">
                  <c:v>-130</c:v>
                </c:pt>
                <c:pt idx="20">
                  <c:v>-180</c:v>
                </c:pt>
                <c:pt idx="21">
                  <c:v>-230</c:v>
                </c:pt>
                <c:pt idx="22">
                  <c:v>-280</c:v>
                </c:pt>
                <c:pt idx="23">
                  <c:v>-280</c:v>
                </c:pt>
                <c:pt idx="24">
                  <c:v>-280</c:v>
                </c:pt>
                <c:pt idx="25">
                  <c:v>-300</c:v>
                </c:pt>
                <c:pt idx="26">
                  <c:v>-260</c:v>
                </c:pt>
                <c:pt idx="27">
                  <c:v>-300</c:v>
                </c:pt>
                <c:pt idx="28">
                  <c:v>-250</c:v>
                </c:pt>
                <c:pt idx="29">
                  <c:v>-310</c:v>
                </c:pt>
                <c:pt idx="30">
                  <c:v>-280</c:v>
                </c:pt>
                <c:pt idx="31">
                  <c:v>-280</c:v>
                </c:pt>
                <c:pt idx="32">
                  <c:v>-280</c:v>
                </c:pt>
                <c:pt idx="33">
                  <c:v>-280</c:v>
                </c:pt>
                <c:pt idx="34">
                  <c:v>-280</c:v>
                </c:pt>
                <c:pt idx="35">
                  <c:v>-280</c:v>
                </c:pt>
                <c:pt idx="36">
                  <c:v>-180</c:v>
                </c:pt>
                <c:pt idx="37">
                  <c:v>-80</c:v>
                </c:pt>
                <c:pt idx="38">
                  <c:v>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220</c:v>
                </c:pt>
                <c:pt idx="45">
                  <c:v>320</c:v>
                </c:pt>
                <c:pt idx="46">
                  <c:v>420</c:v>
                </c:pt>
                <c:pt idx="47">
                  <c:v>520</c:v>
                </c:pt>
                <c:pt idx="48">
                  <c:v>420</c:v>
                </c:pt>
                <c:pt idx="49">
                  <c:v>320</c:v>
                </c:pt>
                <c:pt idx="50">
                  <c:v>220</c:v>
                </c:pt>
                <c:pt idx="51">
                  <c:v>120</c:v>
                </c:pt>
                <c:pt idx="52">
                  <c:v>20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</c:numCache>
            </c:numRef>
          </c:val>
        </c:ser>
        <c:ser>
          <c:idx val="2"/>
          <c:order val="2"/>
          <c:tx>
            <c:strRef>
              <c:f>'Damp Lag Compensation'!$C$2</c:f>
              <c:strCache>
                <c:ptCount val="1"/>
                <c:pt idx="0">
                  <c:v>dumped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'Damp Lag Compensation'!$C$3:$C$58</c:f>
              <c:numCache>
                <c:formatCode>General</c:formatCode>
                <c:ptCount val="56"/>
                <c:pt idx="1">
                  <c:v>4</c:v>
                </c:pt>
                <c:pt idx="2">
                  <c:v>10.4</c:v>
                </c:pt>
                <c:pt idx="3">
                  <c:v>18.240000000000002</c:v>
                </c:pt>
                <c:pt idx="4">
                  <c:v>26.944000000000003</c:v>
                </c:pt>
                <c:pt idx="5">
                  <c:v>32.166399999999996</c:v>
                </c:pt>
                <c:pt idx="6">
                  <c:v>35.299839999999996</c:v>
                </c:pt>
                <c:pt idx="7">
                  <c:v>49.179903999999993</c:v>
                </c:pt>
                <c:pt idx="8">
                  <c:v>57.50794239999999</c:v>
                </c:pt>
                <c:pt idx="9">
                  <c:v>62.504765439999993</c:v>
                </c:pt>
                <c:pt idx="10">
                  <c:v>65.502859263999994</c:v>
                </c:pt>
                <c:pt idx="11">
                  <c:v>67.301715558399991</c:v>
                </c:pt>
                <c:pt idx="12">
                  <c:v>48.38102933503999</c:v>
                </c:pt>
                <c:pt idx="13">
                  <c:v>17.028617601023992</c:v>
                </c:pt>
                <c:pt idx="14">
                  <c:v>-1.7828294393856048</c:v>
                </c:pt>
                <c:pt idx="15">
                  <c:v>-13.069697663631363</c:v>
                </c:pt>
                <c:pt idx="16">
                  <c:v>0.15818140182118245</c:v>
                </c:pt>
                <c:pt idx="17">
                  <c:v>-11.90509115890729</c:v>
                </c:pt>
                <c:pt idx="18">
                  <c:v>-39.143054695344375</c:v>
                </c:pt>
                <c:pt idx="19">
                  <c:v>-75.485832817206628</c:v>
                </c:pt>
                <c:pt idx="20">
                  <c:v>-117.29149969032397</c:v>
                </c:pt>
                <c:pt idx="21">
                  <c:v>-162.37489981419438</c:v>
                </c:pt>
                <c:pt idx="22">
                  <c:v>-209.42493988851663</c:v>
                </c:pt>
                <c:pt idx="23">
                  <c:v>-237.65496393310997</c:v>
                </c:pt>
                <c:pt idx="24">
                  <c:v>-254.59297835986598</c:v>
                </c:pt>
                <c:pt idx="25">
                  <c:v>-272.75578701591962</c:v>
                </c:pt>
                <c:pt idx="26">
                  <c:v>-267.65347220955175</c:v>
                </c:pt>
                <c:pt idx="27">
                  <c:v>-280.59208332573104</c:v>
                </c:pt>
                <c:pt idx="28">
                  <c:v>-268.35524999543861</c:v>
                </c:pt>
                <c:pt idx="29">
                  <c:v>-285.01314999726316</c:v>
                </c:pt>
                <c:pt idx="30">
                  <c:v>-283.00788999835788</c:v>
                </c:pt>
                <c:pt idx="31">
                  <c:v>-281.80473399901473</c:v>
                </c:pt>
                <c:pt idx="32">
                  <c:v>-281.08284039940884</c:v>
                </c:pt>
                <c:pt idx="33">
                  <c:v>-280.6497042396453</c:v>
                </c:pt>
                <c:pt idx="34">
                  <c:v>-280.3898225437872</c:v>
                </c:pt>
                <c:pt idx="35">
                  <c:v>-280.23389352627231</c:v>
                </c:pt>
                <c:pt idx="36">
                  <c:v>-240.14033611576338</c:v>
                </c:pt>
                <c:pt idx="37">
                  <c:v>-176.08420166945803</c:v>
                </c:pt>
                <c:pt idx="38">
                  <c:v>-97.650521001674818</c:v>
                </c:pt>
                <c:pt idx="39">
                  <c:v>-10.590312601004889</c:v>
                </c:pt>
                <c:pt idx="40">
                  <c:v>41.645812439397069</c:v>
                </c:pt>
                <c:pt idx="41">
                  <c:v>72.987487463638246</c:v>
                </c:pt>
                <c:pt idx="42">
                  <c:v>91.792492478182936</c:v>
                </c:pt>
                <c:pt idx="43">
                  <c:v>103.07549548690976</c:v>
                </c:pt>
                <c:pt idx="44">
                  <c:v>149.84529729214586</c:v>
                </c:pt>
                <c:pt idx="45">
                  <c:v>217.90717837528751</c:v>
                </c:pt>
                <c:pt idx="46">
                  <c:v>298.74430702517247</c:v>
                </c:pt>
                <c:pt idx="47">
                  <c:v>387.24658421510344</c:v>
                </c:pt>
                <c:pt idx="48">
                  <c:v>400.34795052906202</c:v>
                </c:pt>
                <c:pt idx="49">
                  <c:v>368.2087703174372</c:v>
                </c:pt>
                <c:pt idx="50">
                  <c:v>308.92526219046232</c:v>
                </c:pt>
                <c:pt idx="51">
                  <c:v>233.35515731427739</c:v>
                </c:pt>
                <c:pt idx="52">
                  <c:v>148.01309438856643</c:v>
                </c:pt>
                <c:pt idx="53">
                  <c:v>56.807856633139849</c:v>
                </c:pt>
                <c:pt idx="54">
                  <c:v>2.0847139798839081</c:v>
                </c:pt>
                <c:pt idx="55">
                  <c:v>-30.749171612069656</c:v>
                </c:pt>
              </c:numCache>
            </c:numRef>
          </c:val>
        </c:ser>
        <c:ser>
          <c:idx val="3"/>
          <c:order val="3"/>
          <c:tx>
            <c:strRef>
              <c:f>'Damp Lag Compensation'!$D$2</c:f>
              <c:strCache>
                <c:ptCount val="1"/>
                <c:pt idx="0">
                  <c:v>correct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'Damp Lag Compensation'!$D$3:$D$58</c:f>
              <c:numCache>
                <c:formatCode>0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30.000000000000004</c:v>
                </c:pt>
                <c:pt idx="4">
                  <c:v>40.000000000000007</c:v>
                </c:pt>
                <c:pt idx="5">
                  <c:v>40</c:v>
                </c:pt>
                <c:pt idx="6">
                  <c:v>40</c:v>
                </c:pt>
                <c:pt idx="7">
                  <c:v>58</c:v>
                </c:pt>
                <c:pt idx="8">
                  <c:v>65.2</c:v>
                </c:pt>
                <c:pt idx="9">
                  <c:v>68.08</c:v>
                </c:pt>
                <c:pt idx="10">
                  <c:v>69.231999999999999</c:v>
                </c:pt>
                <c:pt idx="11">
                  <c:v>69.692800000000005</c:v>
                </c:pt>
                <c:pt idx="12">
                  <c:v>19.877120000000005</c:v>
                </c:pt>
                <c:pt idx="13">
                  <c:v>-30.049151999999999</c:v>
                </c:pt>
                <c:pt idx="14">
                  <c:v>-30.0196608</c:v>
                </c:pt>
                <c:pt idx="15">
                  <c:v>-30.007864320000003</c:v>
                </c:pt>
                <c:pt idx="16">
                  <c:v>19.996854272</c:v>
                </c:pt>
                <c:pt idx="17">
                  <c:v>-30.001258291199999</c:v>
                </c:pt>
                <c:pt idx="18">
                  <c:v>-80.000503316480007</c:v>
                </c:pt>
                <c:pt idx="19">
                  <c:v>-130.00020132659199</c:v>
                </c:pt>
                <c:pt idx="20">
                  <c:v>-180.00008053063681</c:v>
                </c:pt>
                <c:pt idx="21">
                  <c:v>-230.00003221225469</c:v>
                </c:pt>
                <c:pt idx="22">
                  <c:v>-280.00001288490182</c:v>
                </c:pt>
                <c:pt idx="23">
                  <c:v>-280.00000515396073</c:v>
                </c:pt>
                <c:pt idx="24">
                  <c:v>-280.00000206158427</c:v>
                </c:pt>
                <c:pt idx="25">
                  <c:v>-292.00000082463373</c:v>
                </c:pt>
                <c:pt idx="26">
                  <c:v>-272.8000003298535</c:v>
                </c:pt>
                <c:pt idx="27">
                  <c:v>-289.12000013194142</c:v>
                </c:pt>
                <c:pt idx="28">
                  <c:v>-265.64800005277658</c:v>
                </c:pt>
                <c:pt idx="29">
                  <c:v>-292.25920002111064</c:v>
                </c:pt>
                <c:pt idx="30">
                  <c:v>-284.90368000844427</c:v>
                </c:pt>
                <c:pt idx="31">
                  <c:v>-281.96147200337771</c:v>
                </c:pt>
                <c:pt idx="32">
                  <c:v>-280.78458880135111</c:v>
                </c:pt>
                <c:pt idx="33">
                  <c:v>-280.31383552054047</c:v>
                </c:pt>
                <c:pt idx="34">
                  <c:v>-280.12553420821621</c:v>
                </c:pt>
                <c:pt idx="35">
                  <c:v>-280.05021368328647</c:v>
                </c:pt>
                <c:pt idx="36">
                  <c:v>-180.02008547331459</c:v>
                </c:pt>
                <c:pt idx="37">
                  <c:v>-80.008034189325841</c:v>
                </c:pt>
                <c:pt idx="38">
                  <c:v>19.996786324269664</c:v>
                </c:pt>
                <c:pt idx="39">
                  <c:v>119.99871452970788</c:v>
                </c:pt>
                <c:pt idx="40">
                  <c:v>119.99948581188315</c:v>
                </c:pt>
                <c:pt idx="41">
                  <c:v>119.99979432475325</c:v>
                </c:pt>
                <c:pt idx="42">
                  <c:v>119.99991772990131</c:v>
                </c:pt>
                <c:pt idx="43">
                  <c:v>119.99996709196053</c:v>
                </c:pt>
                <c:pt idx="44">
                  <c:v>219.99998683678422</c:v>
                </c:pt>
                <c:pt idx="45">
                  <c:v>319.99999473471371</c:v>
                </c:pt>
                <c:pt idx="46">
                  <c:v>419.99999789388551</c:v>
                </c:pt>
                <c:pt idx="47">
                  <c:v>519.99999915755416</c:v>
                </c:pt>
                <c:pt idx="48">
                  <c:v>419.99999966302164</c:v>
                </c:pt>
                <c:pt idx="49">
                  <c:v>319.99999986520868</c:v>
                </c:pt>
                <c:pt idx="50">
                  <c:v>219.99999994608345</c:v>
                </c:pt>
                <c:pt idx="51">
                  <c:v>119.99999997843338</c:v>
                </c:pt>
                <c:pt idx="52">
                  <c:v>19.999999991373354</c:v>
                </c:pt>
                <c:pt idx="53">
                  <c:v>-80.00000000345068</c:v>
                </c:pt>
                <c:pt idx="54">
                  <c:v>-80.000000001380272</c:v>
                </c:pt>
                <c:pt idx="55">
                  <c:v>-80.00000000055212</c:v>
                </c:pt>
              </c:numCache>
            </c:numRef>
          </c:val>
        </c:ser>
        <c:marker val="1"/>
        <c:axId val="75669504"/>
        <c:axId val="75671040"/>
      </c:lineChart>
      <c:catAx>
        <c:axId val="75669504"/>
        <c:scaling>
          <c:orientation val="minMax"/>
        </c:scaling>
        <c:axPos val="b"/>
        <c:tickLblPos val="nextTo"/>
        <c:crossAx val="75671040"/>
        <c:crosses val="autoZero"/>
        <c:auto val="1"/>
        <c:lblAlgn val="ctr"/>
        <c:lblOffset val="100"/>
      </c:catAx>
      <c:valAx>
        <c:axId val="75671040"/>
        <c:scaling>
          <c:orientation val="minMax"/>
        </c:scaling>
        <c:axPos val="l"/>
        <c:majorGridlines/>
        <c:numFmt formatCode="General" sourceLinked="1"/>
        <c:tickLblPos val="nextTo"/>
        <c:crossAx val="756695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3.9802434767596498E-2"/>
          <c:y val="2.8252405949256338E-2"/>
          <c:w val="0.94939244105278209"/>
          <c:h val="0.91108778069407992"/>
        </c:manualLayout>
      </c:layout>
      <c:barChart>
        <c:barDir val="col"/>
        <c:grouping val="clustered"/>
        <c:ser>
          <c:idx val="0"/>
          <c:order val="0"/>
          <c:tx>
            <c:strRef>
              <c:f>'Temperature OverHeat'!$C$1</c:f>
              <c:strCache>
                <c:ptCount val="1"/>
                <c:pt idx="0">
                  <c:v>motor</c:v>
                </c:pt>
              </c:strCache>
            </c:strRef>
          </c:tx>
          <c:cat>
            <c:numRef>
              <c:f>'Temperature OverHeat'!$B$2:$B$315</c:f>
              <c:numCache>
                <c:formatCode>0.0</c:formatCode>
                <c:ptCount val="314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  <c:pt idx="8">
                  <c:v>1.1428571428571428</c:v>
                </c:pt>
                <c:pt idx="9">
                  <c:v>1.2857142857142858</c:v>
                </c:pt>
                <c:pt idx="10">
                  <c:v>1.4285714285714286</c:v>
                </c:pt>
                <c:pt idx="11">
                  <c:v>1.5714285714285714</c:v>
                </c:pt>
                <c:pt idx="12">
                  <c:v>1.7142857142857142</c:v>
                </c:pt>
                <c:pt idx="13">
                  <c:v>1.8571428571428572</c:v>
                </c:pt>
                <c:pt idx="14">
                  <c:v>2</c:v>
                </c:pt>
                <c:pt idx="15">
                  <c:v>2.1428571428571428</c:v>
                </c:pt>
                <c:pt idx="16">
                  <c:v>2.2857142857142856</c:v>
                </c:pt>
                <c:pt idx="17">
                  <c:v>2.4285714285714284</c:v>
                </c:pt>
                <c:pt idx="18">
                  <c:v>2.5714285714285716</c:v>
                </c:pt>
                <c:pt idx="19">
                  <c:v>2.7142857142857144</c:v>
                </c:pt>
                <c:pt idx="20">
                  <c:v>2.8571428571428572</c:v>
                </c:pt>
                <c:pt idx="21">
                  <c:v>3</c:v>
                </c:pt>
                <c:pt idx="22">
                  <c:v>3.1428571428571428</c:v>
                </c:pt>
                <c:pt idx="23">
                  <c:v>3.2857142857142856</c:v>
                </c:pt>
                <c:pt idx="24">
                  <c:v>3.4285714285714284</c:v>
                </c:pt>
                <c:pt idx="25">
                  <c:v>3.5714285714285716</c:v>
                </c:pt>
                <c:pt idx="26">
                  <c:v>3.7142857142857144</c:v>
                </c:pt>
                <c:pt idx="27">
                  <c:v>3.8571428571428572</c:v>
                </c:pt>
                <c:pt idx="28">
                  <c:v>4</c:v>
                </c:pt>
                <c:pt idx="29">
                  <c:v>4.1428571428571432</c:v>
                </c:pt>
                <c:pt idx="30">
                  <c:v>4.2857142857142856</c:v>
                </c:pt>
                <c:pt idx="31">
                  <c:v>4.4285714285714288</c:v>
                </c:pt>
                <c:pt idx="32">
                  <c:v>4.5714285714285712</c:v>
                </c:pt>
                <c:pt idx="33">
                  <c:v>4.7142857142857144</c:v>
                </c:pt>
                <c:pt idx="34">
                  <c:v>4.8571428571428568</c:v>
                </c:pt>
                <c:pt idx="35">
                  <c:v>5</c:v>
                </c:pt>
                <c:pt idx="36">
                  <c:v>5.1428571428571432</c:v>
                </c:pt>
                <c:pt idx="37">
                  <c:v>5.2857142857142856</c:v>
                </c:pt>
                <c:pt idx="38">
                  <c:v>5.4285714285714288</c:v>
                </c:pt>
                <c:pt idx="39">
                  <c:v>5.5714285714285712</c:v>
                </c:pt>
                <c:pt idx="40">
                  <c:v>5.7142857142857144</c:v>
                </c:pt>
                <c:pt idx="41">
                  <c:v>5.8571428571428568</c:v>
                </c:pt>
                <c:pt idx="42">
                  <c:v>6</c:v>
                </c:pt>
                <c:pt idx="43">
                  <c:v>6.1428571428571432</c:v>
                </c:pt>
                <c:pt idx="44">
                  <c:v>6.2857142857142856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6.7142857142857144</c:v>
                </c:pt>
                <c:pt idx="48">
                  <c:v>6.8571428571428568</c:v>
                </c:pt>
                <c:pt idx="49">
                  <c:v>7</c:v>
                </c:pt>
                <c:pt idx="50">
                  <c:v>7.1428571428571432</c:v>
                </c:pt>
                <c:pt idx="51">
                  <c:v>7.2857142857142856</c:v>
                </c:pt>
                <c:pt idx="52">
                  <c:v>7.4285714285714288</c:v>
                </c:pt>
                <c:pt idx="53">
                  <c:v>7.5714285714285712</c:v>
                </c:pt>
                <c:pt idx="54">
                  <c:v>7.7142857142857144</c:v>
                </c:pt>
                <c:pt idx="55">
                  <c:v>7.8571428571428568</c:v>
                </c:pt>
                <c:pt idx="56">
                  <c:v>8</c:v>
                </c:pt>
                <c:pt idx="57">
                  <c:v>8.1428571428571423</c:v>
                </c:pt>
                <c:pt idx="58">
                  <c:v>8.2857142857142865</c:v>
                </c:pt>
                <c:pt idx="59">
                  <c:v>8.4285714285714288</c:v>
                </c:pt>
                <c:pt idx="60">
                  <c:v>8.5714285714285712</c:v>
                </c:pt>
                <c:pt idx="61">
                  <c:v>8.7142857142857135</c:v>
                </c:pt>
                <c:pt idx="62">
                  <c:v>8.8571428571428577</c:v>
                </c:pt>
                <c:pt idx="63">
                  <c:v>9</c:v>
                </c:pt>
                <c:pt idx="64">
                  <c:v>9.1428571428571423</c:v>
                </c:pt>
                <c:pt idx="65">
                  <c:v>9.2857142857142865</c:v>
                </c:pt>
                <c:pt idx="66">
                  <c:v>9.4285714285714288</c:v>
                </c:pt>
                <c:pt idx="67">
                  <c:v>9.5714285714285712</c:v>
                </c:pt>
                <c:pt idx="68">
                  <c:v>9.7142857142857135</c:v>
                </c:pt>
                <c:pt idx="69">
                  <c:v>9.8571428571428577</c:v>
                </c:pt>
                <c:pt idx="70">
                  <c:v>10</c:v>
                </c:pt>
                <c:pt idx="71">
                  <c:v>10.142857142857142</c:v>
                </c:pt>
                <c:pt idx="72">
                  <c:v>10.285714285714286</c:v>
                </c:pt>
                <c:pt idx="73">
                  <c:v>10.428571428571429</c:v>
                </c:pt>
                <c:pt idx="74">
                  <c:v>10.571428571428571</c:v>
                </c:pt>
                <c:pt idx="75">
                  <c:v>10.714285714285714</c:v>
                </c:pt>
                <c:pt idx="76">
                  <c:v>10.857142857142858</c:v>
                </c:pt>
                <c:pt idx="77">
                  <c:v>11</c:v>
                </c:pt>
                <c:pt idx="78">
                  <c:v>11.142857142857142</c:v>
                </c:pt>
                <c:pt idx="79">
                  <c:v>11.285714285714286</c:v>
                </c:pt>
                <c:pt idx="80">
                  <c:v>11.428571428571429</c:v>
                </c:pt>
                <c:pt idx="81">
                  <c:v>11.571428571428571</c:v>
                </c:pt>
                <c:pt idx="82">
                  <c:v>11.714285714285714</c:v>
                </c:pt>
                <c:pt idx="83">
                  <c:v>11.857142857142858</c:v>
                </c:pt>
                <c:pt idx="84">
                  <c:v>12</c:v>
                </c:pt>
                <c:pt idx="85">
                  <c:v>12.142857142857142</c:v>
                </c:pt>
                <c:pt idx="86">
                  <c:v>12.285714285714286</c:v>
                </c:pt>
                <c:pt idx="87">
                  <c:v>12.428571428571429</c:v>
                </c:pt>
                <c:pt idx="88">
                  <c:v>12.571428571428571</c:v>
                </c:pt>
                <c:pt idx="89">
                  <c:v>12.714285714285714</c:v>
                </c:pt>
                <c:pt idx="90">
                  <c:v>12.857142857142858</c:v>
                </c:pt>
                <c:pt idx="91">
                  <c:v>13</c:v>
                </c:pt>
                <c:pt idx="92">
                  <c:v>13.142857142857142</c:v>
                </c:pt>
                <c:pt idx="93">
                  <c:v>13.285714285714286</c:v>
                </c:pt>
                <c:pt idx="94">
                  <c:v>13.428571428571429</c:v>
                </c:pt>
                <c:pt idx="95">
                  <c:v>13.571428571428571</c:v>
                </c:pt>
                <c:pt idx="96">
                  <c:v>13.714285714285714</c:v>
                </c:pt>
                <c:pt idx="97">
                  <c:v>13.857142857142858</c:v>
                </c:pt>
                <c:pt idx="98">
                  <c:v>14</c:v>
                </c:pt>
                <c:pt idx="99">
                  <c:v>14.142857142857142</c:v>
                </c:pt>
                <c:pt idx="100">
                  <c:v>14.285714285714286</c:v>
                </c:pt>
                <c:pt idx="101">
                  <c:v>14.428571428571429</c:v>
                </c:pt>
                <c:pt idx="102">
                  <c:v>14.571428571428571</c:v>
                </c:pt>
                <c:pt idx="103">
                  <c:v>14.714285714285714</c:v>
                </c:pt>
                <c:pt idx="104">
                  <c:v>14.857142857142858</c:v>
                </c:pt>
                <c:pt idx="105">
                  <c:v>15</c:v>
                </c:pt>
                <c:pt idx="106">
                  <c:v>15.142857142857142</c:v>
                </c:pt>
                <c:pt idx="107">
                  <c:v>15.285714285714286</c:v>
                </c:pt>
                <c:pt idx="108">
                  <c:v>15.428571428571429</c:v>
                </c:pt>
                <c:pt idx="109">
                  <c:v>15.571428571428571</c:v>
                </c:pt>
                <c:pt idx="110">
                  <c:v>15.714285714285714</c:v>
                </c:pt>
                <c:pt idx="111">
                  <c:v>15.857142857142858</c:v>
                </c:pt>
                <c:pt idx="112">
                  <c:v>16</c:v>
                </c:pt>
                <c:pt idx="113">
                  <c:v>16.142857142857142</c:v>
                </c:pt>
                <c:pt idx="114">
                  <c:v>16.285714285714285</c:v>
                </c:pt>
                <c:pt idx="115">
                  <c:v>16.428571428571427</c:v>
                </c:pt>
                <c:pt idx="116">
                  <c:v>16.571428571428573</c:v>
                </c:pt>
                <c:pt idx="117">
                  <c:v>16.714285714285715</c:v>
                </c:pt>
                <c:pt idx="118">
                  <c:v>16.857142857142858</c:v>
                </c:pt>
                <c:pt idx="119">
                  <c:v>17</c:v>
                </c:pt>
                <c:pt idx="120">
                  <c:v>17.142857142857142</c:v>
                </c:pt>
                <c:pt idx="121">
                  <c:v>17.285714285714285</c:v>
                </c:pt>
                <c:pt idx="122">
                  <c:v>17.428571428571427</c:v>
                </c:pt>
                <c:pt idx="123">
                  <c:v>17.571428571428573</c:v>
                </c:pt>
                <c:pt idx="124">
                  <c:v>17.714285714285715</c:v>
                </c:pt>
                <c:pt idx="125">
                  <c:v>17.857142857142858</c:v>
                </c:pt>
                <c:pt idx="126">
                  <c:v>18</c:v>
                </c:pt>
                <c:pt idx="127">
                  <c:v>18.142857142857142</c:v>
                </c:pt>
                <c:pt idx="128">
                  <c:v>18.285714285714285</c:v>
                </c:pt>
                <c:pt idx="129">
                  <c:v>18.428571428571427</c:v>
                </c:pt>
                <c:pt idx="130">
                  <c:v>18.571428571428573</c:v>
                </c:pt>
                <c:pt idx="131">
                  <c:v>18.714285714285715</c:v>
                </c:pt>
                <c:pt idx="132">
                  <c:v>18.857142857142858</c:v>
                </c:pt>
                <c:pt idx="133">
                  <c:v>19</c:v>
                </c:pt>
                <c:pt idx="134">
                  <c:v>19.142857142857142</c:v>
                </c:pt>
                <c:pt idx="135">
                  <c:v>19.285714285714285</c:v>
                </c:pt>
                <c:pt idx="136">
                  <c:v>19.428571428571427</c:v>
                </c:pt>
                <c:pt idx="137">
                  <c:v>19.571428571428573</c:v>
                </c:pt>
                <c:pt idx="138">
                  <c:v>19.714285714285715</c:v>
                </c:pt>
                <c:pt idx="139">
                  <c:v>19.857142857142858</c:v>
                </c:pt>
                <c:pt idx="140">
                  <c:v>20</c:v>
                </c:pt>
                <c:pt idx="141">
                  <c:v>20.142857142857142</c:v>
                </c:pt>
                <c:pt idx="142">
                  <c:v>20.285714285714285</c:v>
                </c:pt>
                <c:pt idx="143">
                  <c:v>20.428571428571427</c:v>
                </c:pt>
                <c:pt idx="144">
                  <c:v>20.571428571428573</c:v>
                </c:pt>
                <c:pt idx="145">
                  <c:v>20.714285714285715</c:v>
                </c:pt>
                <c:pt idx="146">
                  <c:v>20.857142857142858</c:v>
                </c:pt>
                <c:pt idx="147">
                  <c:v>21</c:v>
                </c:pt>
                <c:pt idx="148">
                  <c:v>21.142857142857142</c:v>
                </c:pt>
                <c:pt idx="149">
                  <c:v>21.285714285714285</c:v>
                </c:pt>
                <c:pt idx="150">
                  <c:v>21.428571428571427</c:v>
                </c:pt>
                <c:pt idx="151">
                  <c:v>21.571428571428573</c:v>
                </c:pt>
                <c:pt idx="152">
                  <c:v>21.714285714285715</c:v>
                </c:pt>
                <c:pt idx="153">
                  <c:v>21.857142857142858</c:v>
                </c:pt>
                <c:pt idx="154">
                  <c:v>22</c:v>
                </c:pt>
                <c:pt idx="155">
                  <c:v>22.142857142857142</c:v>
                </c:pt>
                <c:pt idx="156">
                  <c:v>22.285714285714285</c:v>
                </c:pt>
                <c:pt idx="157">
                  <c:v>22.428571428571427</c:v>
                </c:pt>
                <c:pt idx="158">
                  <c:v>22.571428571428573</c:v>
                </c:pt>
                <c:pt idx="159">
                  <c:v>22.714285714285715</c:v>
                </c:pt>
                <c:pt idx="160">
                  <c:v>22.857142857142858</c:v>
                </c:pt>
                <c:pt idx="161">
                  <c:v>23</c:v>
                </c:pt>
                <c:pt idx="162">
                  <c:v>23.142857142857142</c:v>
                </c:pt>
                <c:pt idx="163">
                  <c:v>23.285714285714285</c:v>
                </c:pt>
                <c:pt idx="164">
                  <c:v>23.428571428571427</c:v>
                </c:pt>
                <c:pt idx="165">
                  <c:v>23.571428571428573</c:v>
                </c:pt>
                <c:pt idx="166">
                  <c:v>23.714285714285715</c:v>
                </c:pt>
                <c:pt idx="167">
                  <c:v>23.857142857142858</c:v>
                </c:pt>
                <c:pt idx="168">
                  <c:v>24</c:v>
                </c:pt>
                <c:pt idx="169">
                  <c:v>24.142857142857142</c:v>
                </c:pt>
                <c:pt idx="170">
                  <c:v>24.285714285714285</c:v>
                </c:pt>
                <c:pt idx="171">
                  <c:v>24.428571428571427</c:v>
                </c:pt>
                <c:pt idx="172">
                  <c:v>24.571428571428573</c:v>
                </c:pt>
                <c:pt idx="173">
                  <c:v>24.714285714285715</c:v>
                </c:pt>
                <c:pt idx="174">
                  <c:v>24.857142857142858</c:v>
                </c:pt>
                <c:pt idx="175">
                  <c:v>25</c:v>
                </c:pt>
                <c:pt idx="176">
                  <c:v>25.142857142857142</c:v>
                </c:pt>
                <c:pt idx="177">
                  <c:v>25.285714285714285</c:v>
                </c:pt>
                <c:pt idx="178">
                  <c:v>25.428571428571427</c:v>
                </c:pt>
                <c:pt idx="179">
                  <c:v>25.571428571428573</c:v>
                </c:pt>
                <c:pt idx="180">
                  <c:v>25.714285714285715</c:v>
                </c:pt>
                <c:pt idx="181">
                  <c:v>25.857142857142858</c:v>
                </c:pt>
                <c:pt idx="182">
                  <c:v>26</c:v>
                </c:pt>
                <c:pt idx="183">
                  <c:v>26.142857142857142</c:v>
                </c:pt>
                <c:pt idx="184">
                  <c:v>26.285714285714285</c:v>
                </c:pt>
                <c:pt idx="185">
                  <c:v>26.428571428571427</c:v>
                </c:pt>
                <c:pt idx="186">
                  <c:v>26.571428571428573</c:v>
                </c:pt>
                <c:pt idx="187">
                  <c:v>26.714285714285715</c:v>
                </c:pt>
                <c:pt idx="188">
                  <c:v>26.857142857142858</c:v>
                </c:pt>
                <c:pt idx="189">
                  <c:v>27</c:v>
                </c:pt>
                <c:pt idx="190">
                  <c:v>27.142857142857142</c:v>
                </c:pt>
                <c:pt idx="191">
                  <c:v>27.285714285714285</c:v>
                </c:pt>
                <c:pt idx="192">
                  <c:v>27.428571428571427</c:v>
                </c:pt>
                <c:pt idx="193">
                  <c:v>27.571428571428573</c:v>
                </c:pt>
                <c:pt idx="194">
                  <c:v>27.714285714285715</c:v>
                </c:pt>
                <c:pt idx="195">
                  <c:v>27.857142857142858</c:v>
                </c:pt>
                <c:pt idx="196">
                  <c:v>28</c:v>
                </c:pt>
                <c:pt idx="197">
                  <c:v>28.142857142857142</c:v>
                </c:pt>
                <c:pt idx="198">
                  <c:v>28.285714285714285</c:v>
                </c:pt>
                <c:pt idx="199">
                  <c:v>28.428571428571427</c:v>
                </c:pt>
                <c:pt idx="200">
                  <c:v>28.571428571428573</c:v>
                </c:pt>
                <c:pt idx="201">
                  <c:v>28.714285714285715</c:v>
                </c:pt>
                <c:pt idx="202">
                  <c:v>28.857142857142858</c:v>
                </c:pt>
                <c:pt idx="203">
                  <c:v>29</c:v>
                </c:pt>
                <c:pt idx="204">
                  <c:v>29.142857142857142</c:v>
                </c:pt>
                <c:pt idx="205">
                  <c:v>29.285714285714285</c:v>
                </c:pt>
                <c:pt idx="206">
                  <c:v>29.428571428571427</c:v>
                </c:pt>
                <c:pt idx="207">
                  <c:v>29.571428571428573</c:v>
                </c:pt>
                <c:pt idx="208">
                  <c:v>29.714285714285715</c:v>
                </c:pt>
                <c:pt idx="209">
                  <c:v>29.857142857142858</c:v>
                </c:pt>
                <c:pt idx="210">
                  <c:v>30</c:v>
                </c:pt>
                <c:pt idx="211">
                  <c:v>30.142857142857142</c:v>
                </c:pt>
                <c:pt idx="212">
                  <c:v>30.285714285714285</c:v>
                </c:pt>
                <c:pt idx="213">
                  <c:v>30.428571428571427</c:v>
                </c:pt>
                <c:pt idx="214">
                  <c:v>30.571428571428573</c:v>
                </c:pt>
                <c:pt idx="215">
                  <c:v>30.714285714285715</c:v>
                </c:pt>
                <c:pt idx="216">
                  <c:v>30.857142857142858</c:v>
                </c:pt>
                <c:pt idx="217">
                  <c:v>31</c:v>
                </c:pt>
                <c:pt idx="218">
                  <c:v>31.142857142857142</c:v>
                </c:pt>
                <c:pt idx="219">
                  <c:v>31.285714285714285</c:v>
                </c:pt>
                <c:pt idx="220">
                  <c:v>31.428571428571427</c:v>
                </c:pt>
                <c:pt idx="221">
                  <c:v>31.571428571428573</c:v>
                </c:pt>
                <c:pt idx="222">
                  <c:v>31.714285714285715</c:v>
                </c:pt>
                <c:pt idx="223">
                  <c:v>31.857142857142858</c:v>
                </c:pt>
                <c:pt idx="224">
                  <c:v>32</c:v>
                </c:pt>
                <c:pt idx="225">
                  <c:v>32.142857142857146</c:v>
                </c:pt>
                <c:pt idx="226">
                  <c:v>32.285714285714285</c:v>
                </c:pt>
                <c:pt idx="227">
                  <c:v>32.428571428571431</c:v>
                </c:pt>
                <c:pt idx="228">
                  <c:v>32.571428571428569</c:v>
                </c:pt>
                <c:pt idx="229">
                  <c:v>32.714285714285715</c:v>
                </c:pt>
                <c:pt idx="230">
                  <c:v>32.857142857142854</c:v>
                </c:pt>
                <c:pt idx="231">
                  <c:v>33</c:v>
                </c:pt>
                <c:pt idx="232">
                  <c:v>33.142857142857146</c:v>
                </c:pt>
                <c:pt idx="233">
                  <c:v>33.285714285714285</c:v>
                </c:pt>
                <c:pt idx="234">
                  <c:v>33.428571428571431</c:v>
                </c:pt>
                <c:pt idx="235">
                  <c:v>33.571428571428569</c:v>
                </c:pt>
                <c:pt idx="236">
                  <c:v>33.714285714285715</c:v>
                </c:pt>
                <c:pt idx="237">
                  <c:v>33.857142857142854</c:v>
                </c:pt>
                <c:pt idx="238">
                  <c:v>34</c:v>
                </c:pt>
                <c:pt idx="239">
                  <c:v>34.142857142857146</c:v>
                </c:pt>
                <c:pt idx="240">
                  <c:v>34.285714285714285</c:v>
                </c:pt>
                <c:pt idx="241">
                  <c:v>34.428571428571431</c:v>
                </c:pt>
                <c:pt idx="242">
                  <c:v>34.571428571428569</c:v>
                </c:pt>
                <c:pt idx="243">
                  <c:v>34.714285714285715</c:v>
                </c:pt>
                <c:pt idx="244">
                  <c:v>34.857142857142854</c:v>
                </c:pt>
                <c:pt idx="245">
                  <c:v>35</c:v>
                </c:pt>
                <c:pt idx="246">
                  <c:v>35.142857142857146</c:v>
                </c:pt>
                <c:pt idx="247">
                  <c:v>35.285714285714285</c:v>
                </c:pt>
                <c:pt idx="248">
                  <c:v>35.428571428571431</c:v>
                </c:pt>
                <c:pt idx="249">
                  <c:v>35.571428571428569</c:v>
                </c:pt>
                <c:pt idx="250">
                  <c:v>35.714285714285715</c:v>
                </c:pt>
                <c:pt idx="251">
                  <c:v>35.857142857142854</c:v>
                </c:pt>
                <c:pt idx="252">
                  <c:v>36</c:v>
                </c:pt>
                <c:pt idx="253">
                  <c:v>36.142857142857146</c:v>
                </c:pt>
                <c:pt idx="254">
                  <c:v>36.285714285714285</c:v>
                </c:pt>
                <c:pt idx="255">
                  <c:v>36.428571428571431</c:v>
                </c:pt>
                <c:pt idx="256">
                  <c:v>36.571428571428569</c:v>
                </c:pt>
                <c:pt idx="257">
                  <c:v>36.714285714285715</c:v>
                </c:pt>
                <c:pt idx="258">
                  <c:v>36.857142857142854</c:v>
                </c:pt>
                <c:pt idx="259">
                  <c:v>37</c:v>
                </c:pt>
                <c:pt idx="260">
                  <c:v>37.142857142857146</c:v>
                </c:pt>
                <c:pt idx="261">
                  <c:v>37.285714285714285</c:v>
                </c:pt>
                <c:pt idx="262">
                  <c:v>37.428571428571431</c:v>
                </c:pt>
                <c:pt idx="263">
                  <c:v>37.571428571428569</c:v>
                </c:pt>
                <c:pt idx="264">
                  <c:v>37.714285714285715</c:v>
                </c:pt>
                <c:pt idx="265">
                  <c:v>37.857142857142854</c:v>
                </c:pt>
                <c:pt idx="266">
                  <c:v>38</c:v>
                </c:pt>
                <c:pt idx="267">
                  <c:v>38.142857142857146</c:v>
                </c:pt>
                <c:pt idx="268">
                  <c:v>38.285714285714285</c:v>
                </c:pt>
                <c:pt idx="269">
                  <c:v>38.428571428571431</c:v>
                </c:pt>
                <c:pt idx="270">
                  <c:v>38.571428571428569</c:v>
                </c:pt>
                <c:pt idx="271">
                  <c:v>38.714285714285715</c:v>
                </c:pt>
                <c:pt idx="272">
                  <c:v>38.857142857142854</c:v>
                </c:pt>
                <c:pt idx="273">
                  <c:v>39</c:v>
                </c:pt>
                <c:pt idx="274">
                  <c:v>39.142857142857146</c:v>
                </c:pt>
                <c:pt idx="275">
                  <c:v>39.285714285714285</c:v>
                </c:pt>
                <c:pt idx="276">
                  <c:v>39.428571428571431</c:v>
                </c:pt>
                <c:pt idx="277">
                  <c:v>39.571428571428569</c:v>
                </c:pt>
                <c:pt idx="278">
                  <c:v>39.714285714285715</c:v>
                </c:pt>
                <c:pt idx="279">
                  <c:v>39.857142857142854</c:v>
                </c:pt>
                <c:pt idx="280">
                  <c:v>40</c:v>
                </c:pt>
                <c:pt idx="281">
                  <c:v>40.142857142857146</c:v>
                </c:pt>
                <c:pt idx="282">
                  <c:v>40.285714285714285</c:v>
                </c:pt>
                <c:pt idx="283">
                  <c:v>40.428571428571431</c:v>
                </c:pt>
                <c:pt idx="284">
                  <c:v>40.571428571428569</c:v>
                </c:pt>
                <c:pt idx="285">
                  <c:v>40.714285714285715</c:v>
                </c:pt>
                <c:pt idx="286">
                  <c:v>40.857142857142854</c:v>
                </c:pt>
                <c:pt idx="287">
                  <c:v>41</c:v>
                </c:pt>
                <c:pt idx="288">
                  <c:v>41.142857142857146</c:v>
                </c:pt>
                <c:pt idx="289">
                  <c:v>41.285714285714285</c:v>
                </c:pt>
                <c:pt idx="290">
                  <c:v>41.428571428571431</c:v>
                </c:pt>
                <c:pt idx="291">
                  <c:v>41.571428571428569</c:v>
                </c:pt>
                <c:pt idx="292">
                  <c:v>41.714285714285715</c:v>
                </c:pt>
                <c:pt idx="293">
                  <c:v>41.857142857142854</c:v>
                </c:pt>
                <c:pt idx="294">
                  <c:v>42</c:v>
                </c:pt>
                <c:pt idx="295">
                  <c:v>42.142857142857146</c:v>
                </c:pt>
                <c:pt idx="296">
                  <c:v>42.285714285714285</c:v>
                </c:pt>
                <c:pt idx="297">
                  <c:v>42.428571428571431</c:v>
                </c:pt>
                <c:pt idx="298">
                  <c:v>42.571428571428569</c:v>
                </c:pt>
                <c:pt idx="299">
                  <c:v>42.714285714285715</c:v>
                </c:pt>
                <c:pt idx="300">
                  <c:v>42.857142857142854</c:v>
                </c:pt>
                <c:pt idx="301">
                  <c:v>43</c:v>
                </c:pt>
                <c:pt idx="302">
                  <c:v>43.142857142857146</c:v>
                </c:pt>
                <c:pt idx="303">
                  <c:v>43.285714285714285</c:v>
                </c:pt>
                <c:pt idx="304">
                  <c:v>43.428571428571431</c:v>
                </c:pt>
                <c:pt idx="305">
                  <c:v>43.571428571428569</c:v>
                </c:pt>
                <c:pt idx="306">
                  <c:v>43.714285714285715</c:v>
                </c:pt>
                <c:pt idx="307">
                  <c:v>43.857142857142854</c:v>
                </c:pt>
                <c:pt idx="308">
                  <c:v>44</c:v>
                </c:pt>
                <c:pt idx="309">
                  <c:v>44.142857142857146</c:v>
                </c:pt>
                <c:pt idx="310">
                  <c:v>44.285714285714285</c:v>
                </c:pt>
                <c:pt idx="311">
                  <c:v>44.428571428571431</c:v>
                </c:pt>
                <c:pt idx="312">
                  <c:v>44.571428571428569</c:v>
                </c:pt>
                <c:pt idx="313">
                  <c:v>44.714285714285715</c:v>
                </c:pt>
              </c:numCache>
            </c:numRef>
          </c:cat>
          <c:val>
            <c:numRef>
              <c:f>'Temperature OverHeat'!$C$2:$C$315</c:f>
              <c:numCache>
                <c:formatCode>General</c:formatCode>
                <c:ptCount val="314"/>
                <c:pt idx="0">
                  <c:v>0</c:v>
                </c:pt>
                <c:pt idx="1">
                  <c:v>127</c:v>
                </c:pt>
                <c:pt idx="2">
                  <c:v>-127</c:v>
                </c:pt>
                <c:pt idx="3">
                  <c:v>-32</c:v>
                </c:pt>
                <c:pt idx="4">
                  <c:v>-100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60</c:v>
                </c:pt>
                <c:pt idx="43">
                  <c:v>-60</c:v>
                </c:pt>
                <c:pt idx="44">
                  <c:v>60</c:v>
                </c:pt>
                <c:pt idx="45">
                  <c:v>-60</c:v>
                </c:pt>
                <c:pt idx="46">
                  <c:v>60</c:v>
                </c:pt>
                <c:pt idx="47">
                  <c:v>-60</c:v>
                </c:pt>
                <c:pt idx="48">
                  <c:v>60</c:v>
                </c:pt>
                <c:pt idx="49">
                  <c:v>-60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60</c:v>
                </c:pt>
                <c:pt idx="57">
                  <c:v>-60</c:v>
                </c:pt>
                <c:pt idx="58">
                  <c:v>60</c:v>
                </c:pt>
                <c:pt idx="59">
                  <c:v>-60</c:v>
                </c:pt>
                <c:pt idx="60">
                  <c:v>60</c:v>
                </c:pt>
                <c:pt idx="61">
                  <c:v>-60</c:v>
                </c:pt>
                <c:pt idx="62">
                  <c:v>60</c:v>
                </c:pt>
                <c:pt idx="63">
                  <c:v>-60</c:v>
                </c:pt>
                <c:pt idx="64">
                  <c:v>0</c:v>
                </c:pt>
                <c:pt idx="65">
                  <c:v>60</c:v>
                </c:pt>
                <c:pt idx="66">
                  <c:v>-60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30</c:v>
                </c:pt>
                <c:pt idx="102">
                  <c:v>-30</c:v>
                </c:pt>
                <c:pt idx="103">
                  <c:v>30</c:v>
                </c:pt>
                <c:pt idx="104">
                  <c:v>-30</c:v>
                </c:pt>
                <c:pt idx="105">
                  <c:v>30</c:v>
                </c:pt>
                <c:pt idx="106">
                  <c:v>-30</c:v>
                </c:pt>
                <c:pt idx="107">
                  <c:v>30</c:v>
                </c:pt>
                <c:pt idx="108">
                  <c:v>-30</c:v>
                </c:pt>
                <c:pt idx="109">
                  <c:v>30</c:v>
                </c:pt>
                <c:pt idx="110">
                  <c:v>-30</c:v>
                </c:pt>
                <c:pt idx="111">
                  <c:v>30</c:v>
                </c:pt>
                <c:pt idx="112">
                  <c:v>-30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</c:numCache>
            </c:numRef>
          </c:val>
        </c:ser>
        <c:axId val="75766016"/>
        <c:axId val="75776000"/>
      </c:barChart>
      <c:lineChart>
        <c:grouping val="standard"/>
        <c:ser>
          <c:idx val="1"/>
          <c:order val="1"/>
          <c:tx>
            <c:strRef>
              <c:f>'Temperature OverHeat'!$D$1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numRef>
              <c:f>'Temperature OverHeat'!$B$2:$B$315</c:f>
              <c:numCache>
                <c:formatCode>0.0</c:formatCode>
                <c:ptCount val="314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  <c:pt idx="8">
                  <c:v>1.1428571428571428</c:v>
                </c:pt>
                <c:pt idx="9">
                  <c:v>1.2857142857142858</c:v>
                </c:pt>
                <c:pt idx="10">
                  <c:v>1.4285714285714286</c:v>
                </c:pt>
                <c:pt idx="11">
                  <c:v>1.5714285714285714</c:v>
                </c:pt>
                <c:pt idx="12">
                  <c:v>1.7142857142857142</c:v>
                </c:pt>
                <c:pt idx="13">
                  <c:v>1.8571428571428572</c:v>
                </c:pt>
                <c:pt idx="14">
                  <c:v>2</c:v>
                </c:pt>
                <c:pt idx="15">
                  <c:v>2.1428571428571428</c:v>
                </c:pt>
                <c:pt idx="16">
                  <c:v>2.2857142857142856</c:v>
                </c:pt>
                <c:pt idx="17">
                  <c:v>2.4285714285714284</c:v>
                </c:pt>
                <c:pt idx="18">
                  <c:v>2.5714285714285716</c:v>
                </c:pt>
                <c:pt idx="19">
                  <c:v>2.7142857142857144</c:v>
                </c:pt>
                <c:pt idx="20">
                  <c:v>2.8571428571428572</c:v>
                </c:pt>
                <c:pt idx="21">
                  <c:v>3</c:v>
                </c:pt>
                <c:pt idx="22">
                  <c:v>3.1428571428571428</c:v>
                </c:pt>
                <c:pt idx="23">
                  <c:v>3.2857142857142856</c:v>
                </c:pt>
                <c:pt idx="24">
                  <c:v>3.4285714285714284</c:v>
                </c:pt>
                <c:pt idx="25">
                  <c:v>3.5714285714285716</c:v>
                </c:pt>
                <c:pt idx="26">
                  <c:v>3.7142857142857144</c:v>
                </c:pt>
                <c:pt idx="27">
                  <c:v>3.8571428571428572</c:v>
                </c:pt>
                <c:pt idx="28">
                  <c:v>4</c:v>
                </c:pt>
                <c:pt idx="29">
                  <c:v>4.1428571428571432</c:v>
                </c:pt>
                <c:pt idx="30">
                  <c:v>4.2857142857142856</c:v>
                </c:pt>
                <c:pt idx="31">
                  <c:v>4.4285714285714288</c:v>
                </c:pt>
                <c:pt idx="32">
                  <c:v>4.5714285714285712</c:v>
                </c:pt>
                <c:pt idx="33">
                  <c:v>4.7142857142857144</c:v>
                </c:pt>
                <c:pt idx="34">
                  <c:v>4.8571428571428568</c:v>
                </c:pt>
                <c:pt idx="35">
                  <c:v>5</c:v>
                </c:pt>
                <c:pt idx="36">
                  <c:v>5.1428571428571432</c:v>
                </c:pt>
                <c:pt idx="37">
                  <c:v>5.2857142857142856</c:v>
                </c:pt>
                <c:pt idx="38">
                  <c:v>5.4285714285714288</c:v>
                </c:pt>
                <c:pt idx="39">
                  <c:v>5.5714285714285712</c:v>
                </c:pt>
                <c:pt idx="40">
                  <c:v>5.7142857142857144</c:v>
                </c:pt>
                <c:pt idx="41">
                  <c:v>5.8571428571428568</c:v>
                </c:pt>
                <c:pt idx="42">
                  <c:v>6</c:v>
                </c:pt>
                <c:pt idx="43">
                  <c:v>6.1428571428571432</c:v>
                </c:pt>
                <c:pt idx="44">
                  <c:v>6.2857142857142856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6.7142857142857144</c:v>
                </c:pt>
                <c:pt idx="48">
                  <c:v>6.8571428571428568</c:v>
                </c:pt>
                <c:pt idx="49">
                  <c:v>7</c:v>
                </c:pt>
                <c:pt idx="50">
                  <c:v>7.1428571428571432</c:v>
                </c:pt>
                <c:pt idx="51">
                  <c:v>7.2857142857142856</c:v>
                </c:pt>
                <c:pt idx="52">
                  <c:v>7.4285714285714288</c:v>
                </c:pt>
                <c:pt idx="53">
                  <c:v>7.5714285714285712</c:v>
                </c:pt>
                <c:pt idx="54">
                  <c:v>7.7142857142857144</c:v>
                </c:pt>
                <c:pt idx="55">
                  <c:v>7.8571428571428568</c:v>
                </c:pt>
                <c:pt idx="56">
                  <c:v>8</c:v>
                </c:pt>
                <c:pt idx="57">
                  <c:v>8.1428571428571423</c:v>
                </c:pt>
                <c:pt idx="58">
                  <c:v>8.2857142857142865</c:v>
                </c:pt>
                <c:pt idx="59">
                  <c:v>8.4285714285714288</c:v>
                </c:pt>
                <c:pt idx="60">
                  <c:v>8.5714285714285712</c:v>
                </c:pt>
                <c:pt idx="61">
                  <c:v>8.7142857142857135</c:v>
                </c:pt>
                <c:pt idx="62">
                  <c:v>8.8571428571428577</c:v>
                </c:pt>
                <c:pt idx="63">
                  <c:v>9</c:v>
                </c:pt>
                <c:pt idx="64">
                  <c:v>9.1428571428571423</c:v>
                </c:pt>
                <c:pt idx="65">
                  <c:v>9.2857142857142865</c:v>
                </c:pt>
                <c:pt idx="66">
                  <c:v>9.4285714285714288</c:v>
                </c:pt>
                <c:pt idx="67">
                  <c:v>9.5714285714285712</c:v>
                </c:pt>
                <c:pt idx="68">
                  <c:v>9.7142857142857135</c:v>
                </c:pt>
                <c:pt idx="69">
                  <c:v>9.8571428571428577</c:v>
                </c:pt>
                <c:pt idx="70">
                  <c:v>10</c:v>
                </c:pt>
                <c:pt idx="71">
                  <c:v>10.142857142857142</c:v>
                </c:pt>
                <c:pt idx="72">
                  <c:v>10.285714285714286</c:v>
                </c:pt>
                <c:pt idx="73">
                  <c:v>10.428571428571429</c:v>
                </c:pt>
                <c:pt idx="74">
                  <c:v>10.571428571428571</c:v>
                </c:pt>
                <c:pt idx="75">
                  <c:v>10.714285714285714</c:v>
                </c:pt>
                <c:pt idx="76">
                  <c:v>10.857142857142858</c:v>
                </c:pt>
                <c:pt idx="77">
                  <c:v>11</c:v>
                </c:pt>
                <c:pt idx="78">
                  <c:v>11.142857142857142</c:v>
                </c:pt>
                <c:pt idx="79">
                  <c:v>11.285714285714286</c:v>
                </c:pt>
                <c:pt idx="80">
                  <c:v>11.428571428571429</c:v>
                </c:pt>
                <c:pt idx="81">
                  <c:v>11.571428571428571</c:v>
                </c:pt>
                <c:pt idx="82">
                  <c:v>11.714285714285714</c:v>
                </c:pt>
                <c:pt idx="83">
                  <c:v>11.857142857142858</c:v>
                </c:pt>
                <c:pt idx="84">
                  <c:v>12</c:v>
                </c:pt>
                <c:pt idx="85">
                  <c:v>12.142857142857142</c:v>
                </c:pt>
                <c:pt idx="86">
                  <c:v>12.285714285714286</c:v>
                </c:pt>
                <c:pt idx="87">
                  <c:v>12.428571428571429</c:v>
                </c:pt>
                <c:pt idx="88">
                  <c:v>12.571428571428571</c:v>
                </c:pt>
                <c:pt idx="89">
                  <c:v>12.714285714285714</c:v>
                </c:pt>
                <c:pt idx="90">
                  <c:v>12.857142857142858</c:v>
                </c:pt>
                <c:pt idx="91">
                  <c:v>13</c:v>
                </c:pt>
                <c:pt idx="92">
                  <c:v>13.142857142857142</c:v>
                </c:pt>
                <c:pt idx="93">
                  <c:v>13.285714285714286</c:v>
                </c:pt>
                <c:pt idx="94">
                  <c:v>13.428571428571429</c:v>
                </c:pt>
                <c:pt idx="95">
                  <c:v>13.571428571428571</c:v>
                </c:pt>
                <c:pt idx="96">
                  <c:v>13.714285714285714</c:v>
                </c:pt>
                <c:pt idx="97">
                  <c:v>13.857142857142858</c:v>
                </c:pt>
                <c:pt idx="98">
                  <c:v>14</c:v>
                </c:pt>
                <c:pt idx="99">
                  <c:v>14.142857142857142</c:v>
                </c:pt>
                <c:pt idx="100">
                  <c:v>14.285714285714286</c:v>
                </c:pt>
                <c:pt idx="101">
                  <c:v>14.428571428571429</c:v>
                </c:pt>
                <c:pt idx="102">
                  <c:v>14.571428571428571</c:v>
                </c:pt>
                <c:pt idx="103">
                  <c:v>14.714285714285714</c:v>
                </c:pt>
                <c:pt idx="104">
                  <c:v>14.857142857142858</c:v>
                </c:pt>
                <c:pt idx="105">
                  <c:v>15</c:v>
                </c:pt>
                <c:pt idx="106">
                  <c:v>15.142857142857142</c:v>
                </c:pt>
                <c:pt idx="107">
                  <c:v>15.285714285714286</c:v>
                </c:pt>
                <c:pt idx="108">
                  <c:v>15.428571428571429</c:v>
                </c:pt>
                <c:pt idx="109">
                  <c:v>15.571428571428571</c:v>
                </c:pt>
                <c:pt idx="110">
                  <c:v>15.714285714285714</c:v>
                </c:pt>
                <c:pt idx="111">
                  <c:v>15.857142857142858</c:v>
                </c:pt>
                <c:pt idx="112">
                  <c:v>16</c:v>
                </c:pt>
                <c:pt idx="113">
                  <c:v>16.142857142857142</c:v>
                </c:pt>
                <c:pt idx="114">
                  <c:v>16.285714285714285</c:v>
                </c:pt>
                <c:pt idx="115">
                  <c:v>16.428571428571427</c:v>
                </c:pt>
                <c:pt idx="116">
                  <c:v>16.571428571428573</c:v>
                </c:pt>
                <c:pt idx="117">
                  <c:v>16.714285714285715</c:v>
                </c:pt>
                <c:pt idx="118">
                  <c:v>16.857142857142858</c:v>
                </c:pt>
                <c:pt idx="119">
                  <c:v>17</c:v>
                </c:pt>
                <c:pt idx="120">
                  <c:v>17.142857142857142</c:v>
                </c:pt>
                <c:pt idx="121">
                  <c:v>17.285714285714285</c:v>
                </c:pt>
                <c:pt idx="122">
                  <c:v>17.428571428571427</c:v>
                </c:pt>
                <c:pt idx="123">
                  <c:v>17.571428571428573</c:v>
                </c:pt>
                <c:pt idx="124">
                  <c:v>17.714285714285715</c:v>
                </c:pt>
                <c:pt idx="125">
                  <c:v>17.857142857142858</c:v>
                </c:pt>
                <c:pt idx="126">
                  <c:v>18</c:v>
                </c:pt>
                <c:pt idx="127">
                  <c:v>18.142857142857142</c:v>
                </c:pt>
                <c:pt idx="128">
                  <c:v>18.285714285714285</c:v>
                </c:pt>
                <c:pt idx="129">
                  <c:v>18.428571428571427</c:v>
                </c:pt>
                <c:pt idx="130">
                  <c:v>18.571428571428573</c:v>
                </c:pt>
                <c:pt idx="131">
                  <c:v>18.714285714285715</c:v>
                </c:pt>
                <c:pt idx="132">
                  <c:v>18.857142857142858</c:v>
                </c:pt>
                <c:pt idx="133">
                  <c:v>19</c:v>
                </c:pt>
                <c:pt idx="134">
                  <c:v>19.142857142857142</c:v>
                </c:pt>
                <c:pt idx="135">
                  <c:v>19.285714285714285</c:v>
                </c:pt>
                <c:pt idx="136">
                  <c:v>19.428571428571427</c:v>
                </c:pt>
                <c:pt idx="137">
                  <c:v>19.571428571428573</c:v>
                </c:pt>
                <c:pt idx="138">
                  <c:v>19.714285714285715</c:v>
                </c:pt>
                <c:pt idx="139">
                  <c:v>19.857142857142858</c:v>
                </c:pt>
                <c:pt idx="140">
                  <c:v>20</c:v>
                </c:pt>
                <c:pt idx="141">
                  <c:v>20.142857142857142</c:v>
                </c:pt>
                <c:pt idx="142">
                  <c:v>20.285714285714285</c:v>
                </c:pt>
                <c:pt idx="143">
                  <c:v>20.428571428571427</c:v>
                </c:pt>
                <c:pt idx="144">
                  <c:v>20.571428571428573</c:v>
                </c:pt>
                <c:pt idx="145">
                  <c:v>20.714285714285715</c:v>
                </c:pt>
                <c:pt idx="146">
                  <c:v>20.857142857142858</c:v>
                </c:pt>
                <c:pt idx="147">
                  <c:v>21</c:v>
                </c:pt>
                <c:pt idx="148">
                  <c:v>21.142857142857142</c:v>
                </c:pt>
                <c:pt idx="149">
                  <c:v>21.285714285714285</c:v>
                </c:pt>
                <c:pt idx="150">
                  <c:v>21.428571428571427</c:v>
                </c:pt>
                <c:pt idx="151">
                  <c:v>21.571428571428573</c:v>
                </c:pt>
                <c:pt idx="152">
                  <c:v>21.714285714285715</c:v>
                </c:pt>
                <c:pt idx="153">
                  <c:v>21.857142857142858</c:v>
                </c:pt>
                <c:pt idx="154">
                  <c:v>22</c:v>
                </c:pt>
                <c:pt idx="155">
                  <c:v>22.142857142857142</c:v>
                </c:pt>
                <c:pt idx="156">
                  <c:v>22.285714285714285</c:v>
                </c:pt>
                <c:pt idx="157">
                  <c:v>22.428571428571427</c:v>
                </c:pt>
                <c:pt idx="158">
                  <c:v>22.571428571428573</c:v>
                </c:pt>
                <c:pt idx="159">
                  <c:v>22.714285714285715</c:v>
                </c:pt>
                <c:pt idx="160">
                  <c:v>22.857142857142858</c:v>
                </c:pt>
                <c:pt idx="161">
                  <c:v>23</c:v>
                </c:pt>
                <c:pt idx="162">
                  <c:v>23.142857142857142</c:v>
                </c:pt>
                <c:pt idx="163">
                  <c:v>23.285714285714285</c:v>
                </c:pt>
                <c:pt idx="164">
                  <c:v>23.428571428571427</c:v>
                </c:pt>
                <c:pt idx="165">
                  <c:v>23.571428571428573</c:v>
                </c:pt>
                <c:pt idx="166">
                  <c:v>23.714285714285715</c:v>
                </c:pt>
                <c:pt idx="167">
                  <c:v>23.857142857142858</c:v>
                </c:pt>
                <c:pt idx="168">
                  <c:v>24</c:v>
                </c:pt>
                <c:pt idx="169">
                  <c:v>24.142857142857142</c:v>
                </c:pt>
                <c:pt idx="170">
                  <c:v>24.285714285714285</c:v>
                </c:pt>
                <c:pt idx="171">
                  <c:v>24.428571428571427</c:v>
                </c:pt>
                <c:pt idx="172">
                  <c:v>24.571428571428573</c:v>
                </c:pt>
                <c:pt idx="173">
                  <c:v>24.714285714285715</c:v>
                </c:pt>
                <c:pt idx="174">
                  <c:v>24.857142857142858</c:v>
                </c:pt>
                <c:pt idx="175">
                  <c:v>25</c:v>
                </c:pt>
                <c:pt idx="176">
                  <c:v>25.142857142857142</c:v>
                </c:pt>
                <c:pt idx="177">
                  <c:v>25.285714285714285</c:v>
                </c:pt>
                <c:pt idx="178">
                  <c:v>25.428571428571427</c:v>
                </c:pt>
                <c:pt idx="179">
                  <c:v>25.571428571428573</c:v>
                </c:pt>
                <c:pt idx="180">
                  <c:v>25.714285714285715</c:v>
                </c:pt>
                <c:pt idx="181">
                  <c:v>25.857142857142858</c:v>
                </c:pt>
                <c:pt idx="182">
                  <c:v>26</c:v>
                </c:pt>
                <c:pt idx="183">
                  <c:v>26.142857142857142</c:v>
                </c:pt>
                <c:pt idx="184">
                  <c:v>26.285714285714285</c:v>
                </c:pt>
                <c:pt idx="185">
                  <c:v>26.428571428571427</c:v>
                </c:pt>
                <c:pt idx="186">
                  <c:v>26.571428571428573</c:v>
                </c:pt>
                <c:pt idx="187">
                  <c:v>26.714285714285715</c:v>
                </c:pt>
                <c:pt idx="188">
                  <c:v>26.857142857142858</c:v>
                </c:pt>
                <c:pt idx="189">
                  <c:v>27</c:v>
                </c:pt>
                <c:pt idx="190">
                  <c:v>27.142857142857142</c:v>
                </c:pt>
                <c:pt idx="191">
                  <c:v>27.285714285714285</c:v>
                </c:pt>
                <c:pt idx="192">
                  <c:v>27.428571428571427</c:v>
                </c:pt>
                <c:pt idx="193">
                  <c:v>27.571428571428573</c:v>
                </c:pt>
                <c:pt idx="194">
                  <c:v>27.714285714285715</c:v>
                </c:pt>
                <c:pt idx="195">
                  <c:v>27.857142857142858</c:v>
                </c:pt>
                <c:pt idx="196">
                  <c:v>28</c:v>
                </c:pt>
                <c:pt idx="197">
                  <c:v>28.142857142857142</c:v>
                </c:pt>
                <c:pt idx="198">
                  <c:v>28.285714285714285</c:v>
                </c:pt>
                <c:pt idx="199">
                  <c:v>28.428571428571427</c:v>
                </c:pt>
                <c:pt idx="200">
                  <c:v>28.571428571428573</c:v>
                </c:pt>
                <c:pt idx="201">
                  <c:v>28.714285714285715</c:v>
                </c:pt>
                <c:pt idx="202">
                  <c:v>28.857142857142858</c:v>
                </c:pt>
                <c:pt idx="203">
                  <c:v>29</c:v>
                </c:pt>
                <c:pt idx="204">
                  <c:v>29.142857142857142</c:v>
                </c:pt>
                <c:pt idx="205">
                  <c:v>29.285714285714285</c:v>
                </c:pt>
                <c:pt idx="206">
                  <c:v>29.428571428571427</c:v>
                </c:pt>
                <c:pt idx="207">
                  <c:v>29.571428571428573</c:v>
                </c:pt>
                <c:pt idx="208">
                  <c:v>29.714285714285715</c:v>
                </c:pt>
                <c:pt idx="209">
                  <c:v>29.857142857142858</c:v>
                </c:pt>
                <c:pt idx="210">
                  <c:v>30</c:v>
                </c:pt>
                <c:pt idx="211">
                  <c:v>30.142857142857142</c:v>
                </c:pt>
                <c:pt idx="212">
                  <c:v>30.285714285714285</c:v>
                </c:pt>
                <c:pt idx="213">
                  <c:v>30.428571428571427</c:v>
                </c:pt>
                <c:pt idx="214">
                  <c:v>30.571428571428573</c:v>
                </c:pt>
                <c:pt idx="215">
                  <c:v>30.714285714285715</c:v>
                </c:pt>
                <c:pt idx="216">
                  <c:v>30.857142857142858</c:v>
                </c:pt>
                <c:pt idx="217">
                  <c:v>31</c:v>
                </c:pt>
                <c:pt idx="218">
                  <c:v>31.142857142857142</c:v>
                </c:pt>
                <c:pt idx="219">
                  <c:v>31.285714285714285</c:v>
                </c:pt>
                <c:pt idx="220">
                  <c:v>31.428571428571427</c:v>
                </c:pt>
                <c:pt idx="221">
                  <c:v>31.571428571428573</c:v>
                </c:pt>
                <c:pt idx="222">
                  <c:v>31.714285714285715</c:v>
                </c:pt>
                <c:pt idx="223">
                  <c:v>31.857142857142858</c:v>
                </c:pt>
                <c:pt idx="224">
                  <c:v>32</c:v>
                </c:pt>
                <c:pt idx="225">
                  <c:v>32.142857142857146</c:v>
                </c:pt>
                <c:pt idx="226">
                  <c:v>32.285714285714285</c:v>
                </c:pt>
                <c:pt idx="227">
                  <c:v>32.428571428571431</c:v>
                </c:pt>
                <c:pt idx="228">
                  <c:v>32.571428571428569</c:v>
                </c:pt>
                <c:pt idx="229">
                  <c:v>32.714285714285715</c:v>
                </c:pt>
                <c:pt idx="230">
                  <c:v>32.857142857142854</c:v>
                </c:pt>
                <c:pt idx="231">
                  <c:v>33</c:v>
                </c:pt>
                <c:pt idx="232">
                  <c:v>33.142857142857146</c:v>
                </c:pt>
                <c:pt idx="233">
                  <c:v>33.285714285714285</c:v>
                </c:pt>
                <c:pt idx="234">
                  <c:v>33.428571428571431</c:v>
                </c:pt>
                <c:pt idx="235">
                  <c:v>33.571428571428569</c:v>
                </c:pt>
                <c:pt idx="236">
                  <c:v>33.714285714285715</c:v>
                </c:pt>
                <c:pt idx="237">
                  <c:v>33.857142857142854</c:v>
                </c:pt>
                <c:pt idx="238">
                  <c:v>34</c:v>
                </c:pt>
                <c:pt idx="239">
                  <c:v>34.142857142857146</c:v>
                </c:pt>
                <c:pt idx="240">
                  <c:v>34.285714285714285</c:v>
                </c:pt>
                <c:pt idx="241">
                  <c:v>34.428571428571431</c:v>
                </c:pt>
                <c:pt idx="242">
                  <c:v>34.571428571428569</c:v>
                </c:pt>
                <c:pt idx="243">
                  <c:v>34.714285714285715</c:v>
                </c:pt>
                <c:pt idx="244">
                  <c:v>34.857142857142854</c:v>
                </c:pt>
                <c:pt idx="245">
                  <c:v>35</c:v>
                </c:pt>
                <c:pt idx="246">
                  <c:v>35.142857142857146</c:v>
                </c:pt>
                <c:pt idx="247">
                  <c:v>35.285714285714285</c:v>
                </c:pt>
                <c:pt idx="248">
                  <c:v>35.428571428571431</c:v>
                </c:pt>
                <c:pt idx="249">
                  <c:v>35.571428571428569</c:v>
                </c:pt>
                <c:pt idx="250">
                  <c:v>35.714285714285715</c:v>
                </c:pt>
                <c:pt idx="251">
                  <c:v>35.857142857142854</c:v>
                </c:pt>
                <c:pt idx="252">
                  <c:v>36</c:v>
                </c:pt>
                <c:pt idx="253">
                  <c:v>36.142857142857146</c:v>
                </c:pt>
                <c:pt idx="254">
                  <c:v>36.285714285714285</c:v>
                </c:pt>
                <c:pt idx="255">
                  <c:v>36.428571428571431</c:v>
                </c:pt>
                <c:pt idx="256">
                  <c:v>36.571428571428569</c:v>
                </c:pt>
                <c:pt idx="257">
                  <c:v>36.714285714285715</c:v>
                </c:pt>
                <c:pt idx="258">
                  <c:v>36.857142857142854</c:v>
                </c:pt>
                <c:pt idx="259">
                  <c:v>37</c:v>
                </c:pt>
                <c:pt idx="260">
                  <c:v>37.142857142857146</c:v>
                </c:pt>
                <c:pt idx="261">
                  <c:v>37.285714285714285</c:v>
                </c:pt>
                <c:pt idx="262">
                  <c:v>37.428571428571431</c:v>
                </c:pt>
                <c:pt idx="263">
                  <c:v>37.571428571428569</c:v>
                </c:pt>
                <c:pt idx="264">
                  <c:v>37.714285714285715</c:v>
                </c:pt>
                <c:pt idx="265">
                  <c:v>37.857142857142854</c:v>
                </c:pt>
                <c:pt idx="266">
                  <c:v>38</c:v>
                </c:pt>
                <c:pt idx="267">
                  <c:v>38.142857142857146</c:v>
                </c:pt>
                <c:pt idx="268">
                  <c:v>38.285714285714285</c:v>
                </c:pt>
                <c:pt idx="269">
                  <c:v>38.428571428571431</c:v>
                </c:pt>
                <c:pt idx="270">
                  <c:v>38.571428571428569</c:v>
                </c:pt>
                <c:pt idx="271">
                  <c:v>38.714285714285715</c:v>
                </c:pt>
                <c:pt idx="272">
                  <c:v>38.857142857142854</c:v>
                </c:pt>
                <c:pt idx="273">
                  <c:v>39</c:v>
                </c:pt>
                <c:pt idx="274">
                  <c:v>39.142857142857146</c:v>
                </c:pt>
                <c:pt idx="275">
                  <c:v>39.285714285714285</c:v>
                </c:pt>
                <c:pt idx="276">
                  <c:v>39.428571428571431</c:v>
                </c:pt>
                <c:pt idx="277">
                  <c:v>39.571428571428569</c:v>
                </c:pt>
                <c:pt idx="278">
                  <c:v>39.714285714285715</c:v>
                </c:pt>
                <c:pt idx="279">
                  <c:v>39.857142857142854</c:v>
                </c:pt>
                <c:pt idx="280">
                  <c:v>40</c:v>
                </c:pt>
                <c:pt idx="281">
                  <c:v>40.142857142857146</c:v>
                </c:pt>
                <c:pt idx="282">
                  <c:v>40.285714285714285</c:v>
                </c:pt>
                <c:pt idx="283">
                  <c:v>40.428571428571431</c:v>
                </c:pt>
                <c:pt idx="284">
                  <c:v>40.571428571428569</c:v>
                </c:pt>
                <c:pt idx="285">
                  <c:v>40.714285714285715</c:v>
                </c:pt>
                <c:pt idx="286">
                  <c:v>40.857142857142854</c:v>
                </c:pt>
                <c:pt idx="287">
                  <c:v>41</c:v>
                </c:pt>
                <c:pt idx="288">
                  <c:v>41.142857142857146</c:v>
                </c:pt>
                <c:pt idx="289">
                  <c:v>41.285714285714285</c:v>
                </c:pt>
                <c:pt idx="290">
                  <c:v>41.428571428571431</c:v>
                </c:pt>
                <c:pt idx="291">
                  <c:v>41.571428571428569</c:v>
                </c:pt>
                <c:pt idx="292">
                  <c:v>41.714285714285715</c:v>
                </c:pt>
                <c:pt idx="293">
                  <c:v>41.857142857142854</c:v>
                </c:pt>
                <c:pt idx="294">
                  <c:v>42</c:v>
                </c:pt>
                <c:pt idx="295">
                  <c:v>42.142857142857146</c:v>
                </c:pt>
                <c:pt idx="296">
                  <c:v>42.285714285714285</c:v>
                </c:pt>
                <c:pt idx="297">
                  <c:v>42.428571428571431</c:v>
                </c:pt>
                <c:pt idx="298">
                  <c:v>42.571428571428569</c:v>
                </c:pt>
                <c:pt idx="299">
                  <c:v>42.714285714285715</c:v>
                </c:pt>
                <c:pt idx="300">
                  <c:v>42.857142857142854</c:v>
                </c:pt>
                <c:pt idx="301">
                  <c:v>43</c:v>
                </c:pt>
                <c:pt idx="302">
                  <c:v>43.142857142857146</c:v>
                </c:pt>
                <c:pt idx="303">
                  <c:v>43.285714285714285</c:v>
                </c:pt>
                <c:pt idx="304">
                  <c:v>43.428571428571431</c:v>
                </c:pt>
                <c:pt idx="305">
                  <c:v>43.571428571428569</c:v>
                </c:pt>
                <c:pt idx="306">
                  <c:v>43.714285714285715</c:v>
                </c:pt>
                <c:pt idx="307">
                  <c:v>43.857142857142854</c:v>
                </c:pt>
                <c:pt idx="308">
                  <c:v>44</c:v>
                </c:pt>
                <c:pt idx="309">
                  <c:v>44.142857142857146</c:v>
                </c:pt>
                <c:pt idx="310">
                  <c:v>44.285714285714285</c:v>
                </c:pt>
                <c:pt idx="311">
                  <c:v>44.428571428571431</c:v>
                </c:pt>
                <c:pt idx="312">
                  <c:v>44.571428571428569</c:v>
                </c:pt>
                <c:pt idx="313">
                  <c:v>44.714285714285715</c:v>
                </c:pt>
              </c:numCache>
            </c:numRef>
          </c:cat>
          <c:val>
            <c:numRef>
              <c:f>'Temperature OverHeat'!$D$2:$D$315</c:f>
              <c:numCache>
                <c:formatCode>0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254</c:v>
                </c:pt>
                <c:pt idx="3">
                  <c:v>248.92</c:v>
                </c:pt>
                <c:pt idx="4">
                  <c:v>243.94159999999999</c:v>
                </c:pt>
                <c:pt idx="5">
                  <c:v>239.06276799999998</c:v>
                </c:pt>
                <c:pt idx="6">
                  <c:v>234.28151263999996</c:v>
                </c:pt>
                <c:pt idx="7">
                  <c:v>229.59588238719996</c:v>
                </c:pt>
                <c:pt idx="8">
                  <c:v>225.00396473945597</c:v>
                </c:pt>
                <c:pt idx="9">
                  <c:v>220.50388544466685</c:v>
                </c:pt>
                <c:pt idx="10">
                  <c:v>216.09380773577351</c:v>
                </c:pt>
                <c:pt idx="11">
                  <c:v>211.77193158105803</c:v>
                </c:pt>
                <c:pt idx="12">
                  <c:v>207.53649294943688</c:v>
                </c:pt>
                <c:pt idx="13">
                  <c:v>203.38576309044814</c:v>
                </c:pt>
                <c:pt idx="14">
                  <c:v>199.31804782863918</c:v>
                </c:pt>
                <c:pt idx="15">
                  <c:v>195.3316868720664</c:v>
                </c:pt>
                <c:pt idx="16">
                  <c:v>191.42505313462507</c:v>
                </c:pt>
                <c:pt idx="17">
                  <c:v>187.59655207193256</c:v>
                </c:pt>
                <c:pt idx="18">
                  <c:v>183.8446210304939</c:v>
                </c:pt>
                <c:pt idx="19">
                  <c:v>180.16772860988402</c:v>
                </c:pt>
                <c:pt idx="20">
                  <c:v>176.56437403768635</c:v>
                </c:pt>
                <c:pt idx="21">
                  <c:v>173.03308655693263</c:v>
                </c:pt>
                <c:pt idx="22">
                  <c:v>169.57242482579397</c:v>
                </c:pt>
                <c:pt idx="23">
                  <c:v>166.18097632927808</c:v>
                </c:pt>
                <c:pt idx="24">
                  <c:v>162.85735680269252</c:v>
                </c:pt>
                <c:pt idx="25">
                  <c:v>159.60020966663868</c:v>
                </c:pt>
                <c:pt idx="26">
                  <c:v>156.40820547330591</c:v>
                </c:pt>
                <c:pt idx="27">
                  <c:v>153.28004136383979</c:v>
                </c:pt>
                <c:pt idx="28">
                  <c:v>150.21444053656299</c:v>
                </c:pt>
                <c:pt idx="29">
                  <c:v>147.21015172583174</c:v>
                </c:pt>
                <c:pt idx="30">
                  <c:v>144.26594869131509</c:v>
                </c:pt>
                <c:pt idx="31">
                  <c:v>141.38062971748877</c:v>
                </c:pt>
                <c:pt idx="32">
                  <c:v>138.553017123139</c:v>
                </c:pt>
                <c:pt idx="33">
                  <c:v>135.78195678067621</c:v>
                </c:pt>
                <c:pt idx="34">
                  <c:v>133.0663176450627</c:v>
                </c:pt>
                <c:pt idx="35">
                  <c:v>130.40499129216144</c:v>
                </c:pt>
                <c:pt idx="36">
                  <c:v>127.79689146631821</c:v>
                </c:pt>
                <c:pt idx="37">
                  <c:v>125.24095363699185</c:v>
                </c:pt>
                <c:pt idx="38">
                  <c:v>122.73613456425201</c:v>
                </c:pt>
                <c:pt idx="39">
                  <c:v>120.28141187296697</c:v>
                </c:pt>
                <c:pt idx="40">
                  <c:v>117.87578363550763</c:v>
                </c:pt>
                <c:pt idx="41">
                  <c:v>115.51826796279748</c:v>
                </c:pt>
                <c:pt idx="42">
                  <c:v>113.20790260354153</c:v>
                </c:pt>
                <c:pt idx="43">
                  <c:v>230.9437445514707</c:v>
                </c:pt>
                <c:pt idx="44">
                  <c:v>346.32486966044132</c:v>
                </c:pt>
                <c:pt idx="45">
                  <c:v>459.3983722672325</c:v>
                </c:pt>
                <c:pt idx="46">
                  <c:v>570.21040482188778</c:v>
                </c:pt>
                <c:pt idx="47">
                  <c:v>678.80619672545004</c:v>
                </c:pt>
                <c:pt idx="48">
                  <c:v>785.23007279094099</c:v>
                </c:pt>
                <c:pt idx="49">
                  <c:v>889.52547133512212</c:v>
                </c:pt>
                <c:pt idx="50">
                  <c:v>871.73496190841968</c:v>
                </c:pt>
                <c:pt idx="51">
                  <c:v>854.3002626702513</c:v>
                </c:pt>
                <c:pt idx="52">
                  <c:v>837.21425741684629</c:v>
                </c:pt>
                <c:pt idx="53">
                  <c:v>820.46997226850931</c:v>
                </c:pt>
                <c:pt idx="54">
                  <c:v>804.06057282313907</c:v>
                </c:pt>
                <c:pt idx="55">
                  <c:v>787.97936136667624</c:v>
                </c:pt>
                <c:pt idx="56">
                  <c:v>772.21977413934269</c:v>
                </c:pt>
                <c:pt idx="57">
                  <c:v>876.77537865655586</c:v>
                </c:pt>
                <c:pt idx="58">
                  <c:v>979.23987108342476</c:v>
                </c:pt>
                <c:pt idx="59">
                  <c:v>1079.6550736617562</c:v>
                </c:pt>
                <c:pt idx="60">
                  <c:v>1178.0619721885212</c:v>
                </c:pt>
                <c:pt idx="61">
                  <c:v>1274.5007327447506</c:v>
                </c:pt>
                <c:pt idx="62">
                  <c:v>1369.0107180898556</c:v>
                </c:pt>
                <c:pt idx="63">
                  <c:v>1461.6305037280583</c:v>
                </c:pt>
                <c:pt idx="64">
                  <c:v>1432.3978936534972</c:v>
                </c:pt>
                <c:pt idx="65">
                  <c:v>1403.7499357804272</c:v>
                </c:pt>
                <c:pt idx="66">
                  <c:v>1495.6749370648186</c:v>
                </c:pt>
                <c:pt idx="67">
                  <c:v>1465.761438323522</c:v>
                </c:pt>
                <c:pt idx="68">
                  <c:v>1436.4462095570516</c:v>
                </c:pt>
                <c:pt idx="69">
                  <c:v>1407.7172853659106</c:v>
                </c:pt>
                <c:pt idx="70">
                  <c:v>1379.5629396585923</c:v>
                </c:pt>
                <c:pt idx="71">
                  <c:v>1351.9716808654205</c:v>
                </c:pt>
                <c:pt idx="72">
                  <c:v>1324.9322472481119</c:v>
                </c:pt>
                <c:pt idx="73">
                  <c:v>1298.4336023031497</c:v>
                </c:pt>
                <c:pt idx="74">
                  <c:v>1272.4649302570867</c:v>
                </c:pt>
                <c:pt idx="75">
                  <c:v>1247.0156316519449</c:v>
                </c:pt>
                <c:pt idx="76">
                  <c:v>1222.0753190189059</c:v>
                </c:pt>
                <c:pt idx="77">
                  <c:v>1197.6338126385278</c:v>
                </c:pt>
                <c:pt idx="78">
                  <c:v>1173.6811363857573</c:v>
                </c:pt>
                <c:pt idx="79">
                  <c:v>1150.2075136580422</c:v>
                </c:pt>
                <c:pt idx="80">
                  <c:v>1127.2033633848814</c:v>
                </c:pt>
                <c:pt idx="81">
                  <c:v>1104.6592961171837</c:v>
                </c:pt>
                <c:pt idx="82">
                  <c:v>1082.5661101948399</c:v>
                </c:pt>
                <c:pt idx="83">
                  <c:v>1060.9147879909431</c:v>
                </c:pt>
                <c:pt idx="84">
                  <c:v>1039.6964922311242</c:v>
                </c:pt>
                <c:pt idx="85">
                  <c:v>1018.9025623865017</c:v>
                </c:pt>
                <c:pt idx="86">
                  <c:v>998.52451113877169</c:v>
                </c:pt>
                <c:pt idx="87">
                  <c:v>978.55402091599626</c:v>
                </c:pt>
                <c:pt idx="88">
                  <c:v>958.98294049767628</c:v>
                </c:pt>
                <c:pt idx="89">
                  <c:v>939.80328168772269</c:v>
                </c:pt>
                <c:pt idx="90">
                  <c:v>921.00721605396825</c:v>
                </c:pt>
                <c:pt idx="91">
                  <c:v>902.58707173288883</c:v>
                </c:pt>
                <c:pt idx="92">
                  <c:v>884.53533029823109</c:v>
                </c:pt>
                <c:pt idx="93">
                  <c:v>866.8446236922664</c:v>
                </c:pt>
                <c:pt idx="94">
                  <c:v>849.5077312184211</c:v>
                </c:pt>
                <c:pt idx="95">
                  <c:v>832.51757659405268</c:v>
                </c:pt>
                <c:pt idx="96">
                  <c:v>815.86722506217166</c:v>
                </c:pt>
                <c:pt idx="97">
                  <c:v>799.54988056092816</c:v>
                </c:pt>
                <c:pt idx="98">
                  <c:v>783.55888294970953</c:v>
                </c:pt>
                <c:pt idx="99">
                  <c:v>767.8877052907153</c:v>
                </c:pt>
                <c:pt idx="100">
                  <c:v>752.52995118490094</c:v>
                </c:pt>
                <c:pt idx="101">
                  <c:v>737.47935216120288</c:v>
                </c:pt>
                <c:pt idx="102">
                  <c:v>782.72976511797879</c:v>
                </c:pt>
                <c:pt idx="103">
                  <c:v>827.07516981561923</c:v>
                </c:pt>
                <c:pt idx="104">
                  <c:v>870.53366641930688</c:v>
                </c:pt>
                <c:pt idx="105">
                  <c:v>913.12299309092077</c:v>
                </c:pt>
                <c:pt idx="106">
                  <c:v>954.86053322910232</c:v>
                </c:pt>
                <c:pt idx="107">
                  <c:v>995.76332256452031</c:v>
                </c:pt>
                <c:pt idx="108">
                  <c:v>1035.8480561132299</c:v>
                </c:pt>
                <c:pt idx="109">
                  <c:v>1075.1310949909653</c:v>
                </c:pt>
                <c:pt idx="110">
                  <c:v>1113.6284730911459</c:v>
                </c:pt>
                <c:pt idx="111">
                  <c:v>1151.3559036293229</c:v>
                </c:pt>
                <c:pt idx="112">
                  <c:v>1188.3287855567364</c:v>
                </c:pt>
                <c:pt idx="113">
                  <c:v>1164.5622098456017</c:v>
                </c:pt>
                <c:pt idx="114">
                  <c:v>1141.2709656486898</c:v>
                </c:pt>
                <c:pt idx="115">
                  <c:v>1118.445546335716</c:v>
                </c:pt>
                <c:pt idx="116">
                  <c:v>1096.0766354090017</c:v>
                </c:pt>
                <c:pt idx="117">
                  <c:v>1074.1551027008215</c:v>
                </c:pt>
                <c:pt idx="118">
                  <c:v>1052.6720006468051</c:v>
                </c:pt>
                <c:pt idx="119">
                  <c:v>1031.618560633869</c:v>
                </c:pt>
                <c:pt idx="120">
                  <c:v>1010.9861894211916</c:v>
                </c:pt>
                <c:pt idx="121">
                  <c:v>990.76646563276779</c:v>
                </c:pt>
                <c:pt idx="122">
                  <c:v>970.95113632011237</c:v>
                </c:pt>
                <c:pt idx="123">
                  <c:v>951.53211359371005</c:v>
                </c:pt>
                <c:pt idx="124">
                  <c:v>932.50147132183588</c:v>
                </c:pt>
                <c:pt idx="125">
                  <c:v>913.85144189539915</c:v>
                </c:pt>
                <c:pt idx="126">
                  <c:v>895.57441305749114</c:v>
                </c:pt>
                <c:pt idx="127">
                  <c:v>877.66292479634126</c:v>
                </c:pt>
                <c:pt idx="128">
                  <c:v>860.10966630041446</c:v>
                </c:pt>
                <c:pt idx="129">
                  <c:v>842.90747297440612</c:v>
                </c:pt>
                <c:pt idx="130">
                  <c:v>826.049323514918</c:v>
                </c:pt>
                <c:pt idx="131">
                  <c:v>809.52833704461966</c:v>
                </c:pt>
                <c:pt idx="132">
                  <c:v>793.33777030372721</c:v>
                </c:pt>
                <c:pt idx="133">
                  <c:v>777.47101489765271</c:v>
                </c:pt>
                <c:pt idx="134">
                  <c:v>761.92159459969969</c:v>
                </c:pt>
                <c:pt idx="135">
                  <c:v>746.68316270770572</c:v>
                </c:pt>
                <c:pt idx="136">
                  <c:v>731.74949945355161</c:v>
                </c:pt>
                <c:pt idx="137">
                  <c:v>717.11450946448053</c:v>
                </c:pt>
                <c:pt idx="138">
                  <c:v>702.77221927519088</c:v>
                </c:pt>
                <c:pt idx="139">
                  <c:v>688.71677488968703</c:v>
                </c:pt>
                <c:pt idx="140">
                  <c:v>674.94243939189323</c:v>
                </c:pt>
                <c:pt idx="141">
                  <c:v>661.44359060405532</c:v>
                </c:pt>
                <c:pt idx="142">
                  <c:v>648.21471879197418</c:v>
                </c:pt>
                <c:pt idx="143">
                  <c:v>635.25042441613471</c:v>
                </c:pt>
                <c:pt idx="144">
                  <c:v>622.54541592781197</c:v>
                </c:pt>
                <c:pt idx="145">
                  <c:v>610.09450760925574</c:v>
                </c:pt>
                <c:pt idx="146">
                  <c:v>597.89261745707063</c:v>
                </c:pt>
                <c:pt idx="147">
                  <c:v>585.93476510792925</c:v>
                </c:pt>
                <c:pt idx="148">
                  <c:v>574.21606980577064</c:v>
                </c:pt>
                <c:pt idx="149">
                  <c:v>562.73174840965521</c:v>
                </c:pt>
                <c:pt idx="150">
                  <c:v>551.47711344146205</c:v>
                </c:pt>
                <c:pt idx="151">
                  <c:v>540.44757117263282</c:v>
                </c:pt>
                <c:pt idx="152">
                  <c:v>529.63861974918018</c:v>
                </c:pt>
                <c:pt idx="153">
                  <c:v>519.04584735419655</c:v>
                </c:pt>
                <c:pt idx="154">
                  <c:v>508.66493040711259</c:v>
                </c:pt>
                <c:pt idx="155">
                  <c:v>498.49163179897033</c:v>
                </c:pt>
                <c:pt idx="156">
                  <c:v>488.52179916299093</c:v>
                </c:pt>
                <c:pt idx="157">
                  <c:v>478.75136317973113</c:v>
                </c:pt>
                <c:pt idx="158">
                  <c:v>469.17633591613651</c:v>
                </c:pt>
                <c:pt idx="159">
                  <c:v>459.79280919781377</c:v>
                </c:pt>
                <c:pt idx="160">
                  <c:v>450.5969530138575</c:v>
                </c:pt>
                <c:pt idx="161">
                  <c:v>441.58501395358036</c:v>
                </c:pt>
                <c:pt idx="162">
                  <c:v>432.75331367450872</c:v>
                </c:pt>
                <c:pt idx="163">
                  <c:v>424.09824740101851</c:v>
                </c:pt>
                <c:pt idx="164">
                  <c:v>415.61628245299812</c:v>
                </c:pt>
                <c:pt idx="165">
                  <c:v>407.30395680393815</c:v>
                </c:pt>
                <c:pt idx="166">
                  <c:v>399.1578776678594</c:v>
                </c:pt>
                <c:pt idx="167">
                  <c:v>391.17472011450218</c:v>
                </c:pt>
                <c:pt idx="168">
                  <c:v>383.35122571221211</c:v>
                </c:pt>
                <c:pt idx="169">
                  <c:v>375.68420119796787</c:v>
                </c:pt>
                <c:pt idx="170">
                  <c:v>368.17051717400852</c:v>
                </c:pt>
                <c:pt idx="171">
                  <c:v>360.80710683052837</c:v>
                </c:pt>
                <c:pt idx="172">
                  <c:v>353.59096469391778</c:v>
                </c:pt>
                <c:pt idx="173">
                  <c:v>346.51914540003941</c:v>
                </c:pt>
                <c:pt idx="174">
                  <c:v>339.5887624920386</c:v>
                </c:pt>
                <c:pt idx="175">
                  <c:v>332.79698724219782</c:v>
                </c:pt>
                <c:pt idx="176">
                  <c:v>326.14104749735384</c:v>
                </c:pt>
                <c:pt idx="177">
                  <c:v>319.61822654740678</c:v>
                </c:pt>
                <c:pt idx="178">
                  <c:v>313.22586201645862</c:v>
                </c:pt>
                <c:pt idx="179">
                  <c:v>306.96134477612947</c:v>
                </c:pt>
                <c:pt idx="180">
                  <c:v>300.82211788060687</c:v>
                </c:pt>
                <c:pt idx="181">
                  <c:v>294.8056755229947</c:v>
                </c:pt>
                <c:pt idx="182">
                  <c:v>288.90956201253482</c:v>
                </c:pt>
                <c:pt idx="183">
                  <c:v>283.13137077228413</c:v>
                </c:pt>
                <c:pt idx="184">
                  <c:v>277.46874335683844</c:v>
                </c:pt>
                <c:pt idx="185">
                  <c:v>271.9193684897017</c:v>
                </c:pt>
                <c:pt idx="186">
                  <c:v>266.48098111990765</c:v>
                </c:pt>
                <c:pt idx="187">
                  <c:v>261.15136149750947</c:v>
                </c:pt>
                <c:pt idx="188">
                  <c:v>255.92833426755928</c:v>
                </c:pt>
                <c:pt idx="189">
                  <c:v>250.80976758220808</c:v>
                </c:pt>
                <c:pt idx="190">
                  <c:v>245.79357223056391</c:v>
                </c:pt>
                <c:pt idx="191">
                  <c:v>240.87770078595264</c:v>
                </c:pt>
                <c:pt idx="192">
                  <c:v>236.06014677023359</c:v>
                </c:pt>
                <c:pt idx="193">
                  <c:v>231.33894383482891</c:v>
                </c:pt>
                <c:pt idx="194">
                  <c:v>226.71216495813232</c:v>
                </c:pt>
                <c:pt idx="195">
                  <c:v>222.17792165896967</c:v>
                </c:pt>
                <c:pt idx="196">
                  <c:v>217.73436322579028</c:v>
                </c:pt>
                <c:pt idx="197">
                  <c:v>213.37967596127447</c:v>
                </c:pt>
                <c:pt idx="198">
                  <c:v>209.11208244204897</c:v>
                </c:pt>
                <c:pt idx="199">
                  <c:v>204.929840793208</c:v>
                </c:pt>
                <c:pt idx="200">
                  <c:v>200.83124397734383</c:v>
                </c:pt>
                <c:pt idx="201">
                  <c:v>196.81461909779696</c:v>
                </c:pt>
                <c:pt idx="202">
                  <c:v>192.87832671584101</c:v>
                </c:pt>
                <c:pt idx="203">
                  <c:v>189.0207601815242</c:v>
                </c:pt>
                <c:pt idx="204">
                  <c:v>185.2403449778937</c:v>
                </c:pt>
                <c:pt idx="205">
                  <c:v>181.53553807833583</c:v>
                </c:pt>
                <c:pt idx="206">
                  <c:v>177.90482731676911</c:v>
                </c:pt>
                <c:pt idx="207">
                  <c:v>174.34673077043374</c:v>
                </c:pt>
                <c:pt idx="208">
                  <c:v>170.85979615502507</c:v>
                </c:pt>
                <c:pt idx="209">
                  <c:v>167.44260023192456</c:v>
                </c:pt>
                <c:pt idx="210">
                  <c:v>164.09374822728606</c:v>
                </c:pt>
                <c:pt idx="211">
                  <c:v>160.81187326274033</c:v>
                </c:pt>
                <c:pt idx="212">
                  <c:v>157.59563579748553</c:v>
                </c:pt>
                <c:pt idx="213">
                  <c:v>154.44372308153581</c:v>
                </c:pt>
                <c:pt idx="214">
                  <c:v>151.35484861990508</c:v>
                </c:pt>
                <c:pt idx="215">
                  <c:v>148.32775164750697</c:v>
                </c:pt>
                <c:pt idx="216">
                  <c:v>145.36119661455683</c:v>
                </c:pt>
                <c:pt idx="217">
                  <c:v>142.45397268226569</c:v>
                </c:pt>
                <c:pt idx="218">
                  <c:v>139.60489322862037</c:v>
                </c:pt>
                <c:pt idx="219">
                  <c:v>136.81279536404796</c:v>
                </c:pt>
                <c:pt idx="220">
                  <c:v>134.07653945676699</c:v>
                </c:pt>
                <c:pt idx="221">
                  <c:v>131.39500866763166</c:v>
                </c:pt>
                <c:pt idx="222">
                  <c:v>128.76710849427903</c:v>
                </c:pt>
                <c:pt idx="223">
                  <c:v>126.19176632439344</c:v>
                </c:pt>
                <c:pt idx="224">
                  <c:v>123.66793099790557</c:v>
                </c:pt>
                <c:pt idx="225">
                  <c:v>121.19457237794745</c:v>
                </c:pt>
                <c:pt idx="226">
                  <c:v>118.77068093038849</c:v>
                </c:pt>
                <c:pt idx="227">
                  <c:v>116.39526731178073</c:v>
                </c:pt>
                <c:pt idx="228">
                  <c:v>114.06736196554512</c:v>
                </c:pt>
                <c:pt idx="229">
                  <c:v>111.78601472623421</c:v>
                </c:pt>
                <c:pt idx="230">
                  <c:v>109.55029443170953</c:v>
                </c:pt>
                <c:pt idx="231">
                  <c:v>107.35928854307534</c:v>
                </c:pt>
                <c:pt idx="232">
                  <c:v>105.21210277221383</c:v>
                </c:pt>
                <c:pt idx="233">
                  <c:v>103.10786071676955</c:v>
                </c:pt>
                <c:pt idx="234">
                  <c:v>101.04570350243416</c:v>
                </c:pt>
                <c:pt idx="235">
                  <c:v>99.024789432385475</c:v>
                </c:pt>
                <c:pt idx="236">
                  <c:v>97.04429364373776</c:v>
                </c:pt>
                <c:pt idx="237">
                  <c:v>95.103407770863001</c:v>
                </c:pt>
                <c:pt idx="238">
                  <c:v>93.201339615445733</c:v>
                </c:pt>
                <c:pt idx="239">
                  <c:v>91.337312823136813</c:v>
                </c:pt>
                <c:pt idx="240">
                  <c:v>89.510566566674072</c:v>
                </c:pt>
                <c:pt idx="241">
                  <c:v>87.720355235340591</c:v>
                </c:pt>
                <c:pt idx="242">
                  <c:v>85.965948130633777</c:v>
                </c:pt>
                <c:pt idx="243">
                  <c:v>84.246629168021101</c:v>
                </c:pt>
                <c:pt idx="244">
                  <c:v>82.56169658466068</c:v>
                </c:pt>
                <c:pt idx="245">
                  <c:v>80.910462652967468</c:v>
                </c:pt>
                <c:pt idx="246">
                  <c:v>79.29225339990812</c:v>
                </c:pt>
                <c:pt idx="247">
                  <c:v>77.706408331909955</c:v>
                </c:pt>
                <c:pt idx="248">
                  <c:v>76.152280165271762</c:v>
                </c:pt>
                <c:pt idx="249">
                  <c:v>74.629234561966328</c:v>
                </c:pt>
                <c:pt idx="250">
                  <c:v>73.136649870726998</c:v>
                </c:pt>
                <c:pt idx="251">
                  <c:v>71.67391687331245</c:v>
                </c:pt>
                <c:pt idx="252">
                  <c:v>70.240438535846195</c:v>
                </c:pt>
                <c:pt idx="253">
                  <c:v>68.835629765129269</c:v>
                </c:pt>
                <c:pt idx="254">
                  <c:v>67.458917169826677</c:v>
                </c:pt>
                <c:pt idx="255">
                  <c:v>66.109738826430146</c:v>
                </c:pt>
                <c:pt idx="256">
                  <c:v>64.787544049901541</c:v>
                </c:pt>
                <c:pt idx="257">
                  <c:v>63.491793168903506</c:v>
                </c:pt>
                <c:pt idx="258">
                  <c:v>62.221957305525436</c:v>
                </c:pt>
                <c:pt idx="259">
                  <c:v>60.977518159414927</c:v>
                </c:pt>
                <c:pt idx="260">
                  <c:v>59.75796779622663</c:v>
                </c:pt>
                <c:pt idx="261">
                  <c:v>58.562808440302099</c:v>
                </c:pt>
                <c:pt idx="262">
                  <c:v>57.391552271496053</c:v>
                </c:pt>
                <c:pt idx="263">
                  <c:v>56.243721226066128</c:v>
                </c:pt>
                <c:pt idx="264">
                  <c:v>55.118846801544805</c:v>
                </c:pt>
                <c:pt idx="265">
                  <c:v>54.016469865513905</c:v>
                </c:pt>
                <c:pt idx="266">
                  <c:v>52.936140468203625</c:v>
                </c:pt>
                <c:pt idx="267">
                  <c:v>51.877417658839555</c:v>
                </c:pt>
                <c:pt idx="268">
                  <c:v>50.839869305662759</c:v>
                </c:pt>
                <c:pt idx="269">
                  <c:v>49.823071919549506</c:v>
                </c:pt>
                <c:pt idx="270">
                  <c:v>48.826610481158518</c:v>
                </c:pt>
                <c:pt idx="271">
                  <c:v>47.850078271535345</c:v>
                </c:pt>
                <c:pt idx="272">
                  <c:v>46.893076706104637</c:v>
                </c:pt>
                <c:pt idx="273">
                  <c:v>45.955215171982545</c:v>
                </c:pt>
                <c:pt idx="274">
                  <c:v>45.036110868542892</c:v>
                </c:pt>
                <c:pt idx="275">
                  <c:v>44.135388651172036</c:v>
                </c:pt>
                <c:pt idx="276">
                  <c:v>43.252680878148595</c:v>
                </c:pt>
                <c:pt idx="277">
                  <c:v>42.387627260585624</c:v>
                </c:pt>
                <c:pt idx="278">
                  <c:v>41.539874715373912</c:v>
                </c:pt>
                <c:pt idx="279">
                  <c:v>40.70907722106643</c:v>
                </c:pt>
                <c:pt idx="280">
                  <c:v>39.894895676645099</c:v>
                </c:pt>
                <c:pt idx="281">
                  <c:v>39.096997763112199</c:v>
                </c:pt>
                <c:pt idx="282">
                  <c:v>38.315057807849954</c:v>
                </c:pt>
                <c:pt idx="283">
                  <c:v>37.548756651692955</c:v>
                </c:pt>
                <c:pt idx="284">
                  <c:v>36.797781518659093</c:v>
                </c:pt>
                <c:pt idx="285">
                  <c:v>36.06182588828591</c:v>
                </c:pt>
                <c:pt idx="286">
                  <c:v>35.340589370520192</c:v>
                </c:pt>
                <c:pt idx="287">
                  <c:v>34.63377758310979</c:v>
                </c:pt>
                <c:pt idx="288">
                  <c:v>33.941102031447592</c:v>
                </c:pt>
                <c:pt idx="289">
                  <c:v>33.262279990818641</c:v>
                </c:pt>
                <c:pt idx="290">
                  <c:v>32.597034391002268</c:v>
                </c:pt>
                <c:pt idx="291">
                  <c:v>31.945093703182224</c:v>
                </c:pt>
                <c:pt idx="292">
                  <c:v>31.306191829118578</c:v>
                </c:pt>
                <c:pt idx="293">
                  <c:v>30.680067992536205</c:v>
                </c:pt>
                <c:pt idx="294">
                  <c:v>30.066466632685479</c:v>
                </c:pt>
                <c:pt idx="295">
                  <c:v>29.46513730003177</c:v>
                </c:pt>
                <c:pt idx="296">
                  <c:v>28.875834554031133</c:v>
                </c:pt>
                <c:pt idx="297">
                  <c:v>28.298317862950508</c:v>
                </c:pt>
                <c:pt idx="298">
                  <c:v>27.732351505691497</c:v>
                </c:pt>
                <c:pt idx="299">
                  <c:v>27.177704475577666</c:v>
                </c:pt>
                <c:pt idx="300">
                  <c:v>26.634150386066114</c:v>
                </c:pt>
                <c:pt idx="301">
                  <c:v>26.10146737834479</c:v>
                </c:pt>
                <c:pt idx="302">
                  <c:v>25.579438030777894</c:v>
                </c:pt>
                <c:pt idx="303">
                  <c:v>25.067849270162334</c:v>
                </c:pt>
                <c:pt idx="304">
                  <c:v>24.566492284759086</c:v>
                </c:pt>
                <c:pt idx="305">
                  <c:v>24.075162439063902</c:v>
                </c:pt>
                <c:pt idx="306">
                  <c:v>23.593659190282622</c:v>
                </c:pt>
                <c:pt idx="307">
                  <c:v>23.12178600647697</c:v>
                </c:pt>
                <c:pt idx="308">
                  <c:v>22.659350286347429</c:v>
                </c:pt>
                <c:pt idx="309">
                  <c:v>22.20616328062048</c:v>
                </c:pt>
                <c:pt idx="310">
                  <c:v>21.762040015008068</c:v>
                </c:pt>
                <c:pt idx="311">
                  <c:v>21.326799214707908</c:v>
                </c:pt>
                <c:pt idx="312">
                  <c:v>20.900263230413749</c:v>
                </c:pt>
                <c:pt idx="313">
                  <c:v>20.482257965805474</c:v>
                </c:pt>
              </c:numCache>
            </c:numRef>
          </c:val>
        </c:ser>
        <c:marker val="1"/>
        <c:axId val="75766016"/>
        <c:axId val="75776000"/>
      </c:lineChart>
      <c:catAx>
        <c:axId val="75766016"/>
        <c:scaling>
          <c:orientation val="minMax"/>
        </c:scaling>
        <c:axPos val="b"/>
        <c:numFmt formatCode="0.0" sourceLinked="1"/>
        <c:tickLblPos val="nextTo"/>
        <c:crossAx val="75776000"/>
        <c:crosses val="autoZero"/>
        <c:auto val="1"/>
        <c:lblAlgn val="ctr"/>
        <c:lblOffset val="100"/>
      </c:catAx>
      <c:valAx>
        <c:axId val="75776000"/>
        <c:scaling>
          <c:orientation val="minMax"/>
        </c:scaling>
        <c:axPos val="l"/>
        <c:majorGridlines/>
        <c:numFmt formatCode="General" sourceLinked="1"/>
        <c:tickLblPos val="nextTo"/>
        <c:crossAx val="75766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50496205959868"/>
          <c:y val="8.8754009915427302E-3"/>
          <c:w val="0.10863686815267495"/>
          <c:h val="0.10303654350898449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4.3851718928061306E-2"/>
          <c:y val="2.9966314939377518E-2"/>
          <c:w val="0.9026970695460711"/>
          <c:h val="0.90241788602335637"/>
        </c:manualLayout>
      </c:layout>
      <c:barChart>
        <c:barDir val="col"/>
        <c:grouping val="clustered"/>
        <c:ser>
          <c:idx val="0"/>
          <c:order val="0"/>
          <c:tx>
            <c:strRef>
              <c:f>Inertia!$C$2</c:f>
              <c:strCache>
                <c:ptCount val="1"/>
                <c:pt idx="0">
                  <c:v>Power</c:v>
                </c:pt>
              </c:strCache>
            </c:strRef>
          </c:tx>
          <c:val>
            <c:numRef>
              <c:f>Inertia!$C$3:$C$41</c:f>
              <c:numCache>
                <c:formatCode>General</c:formatCode>
                <c:ptCount val="3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gapWidth val="11"/>
        <c:axId val="75818496"/>
        <c:axId val="75820032"/>
      </c:barChart>
      <c:lineChart>
        <c:grouping val="standard"/>
        <c:ser>
          <c:idx val="1"/>
          <c:order val="1"/>
          <c:tx>
            <c:strRef>
              <c:f>Inertia!$D$2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cat>
            <c:numRef>
              <c:f>Inertia!$B$3:$B$41</c:f>
              <c:numCache>
                <c:formatCode>0.00</c:formatCode>
                <c:ptCount val="39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  <c:pt idx="35">
                  <c:v>1.0285714285714285</c:v>
                </c:pt>
                <c:pt idx="36">
                  <c:v>1.0571428571428572</c:v>
                </c:pt>
                <c:pt idx="37">
                  <c:v>1.0857142857142856</c:v>
                </c:pt>
                <c:pt idx="38">
                  <c:v>1.1142857142857143</c:v>
                </c:pt>
              </c:numCache>
            </c:numRef>
          </c:cat>
          <c:val>
            <c:numRef>
              <c:f>Inertia!$D$3:$D$41</c:f>
              <c:numCache>
                <c:formatCode>0.00</c:formatCode>
                <c:ptCount val="39"/>
                <c:pt idx="0">
                  <c:v>0</c:v>
                </c:pt>
                <c:pt idx="1">
                  <c:v>25</c:v>
                </c:pt>
                <c:pt idx="2">
                  <c:v>43.75</c:v>
                </c:pt>
                <c:pt idx="3">
                  <c:v>57.8125</c:v>
                </c:pt>
                <c:pt idx="4">
                  <c:v>68.359375</c:v>
                </c:pt>
                <c:pt idx="5">
                  <c:v>76.26953125</c:v>
                </c:pt>
                <c:pt idx="6">
                  <c:v>82.2021484375</c:v>
                </c:pt>
                <c:pt idx="7">
                  <c:v>86.651611328125</c:v>
                </c:pt>
                <c:pt idx="8">
                  <c:v>89.98870849609375</c:v>
                </c:pt>
                <c:pt idx="9">
                  <c:v>92.491531372070313</c:v>
                </c:pt>
                <c:pt idx="10">
                  <c:v>94.368648529052734</c:v>
                </c:pt>
                <c:pt idx="11">
                  <c:v>70.776486396789551</c:v>
                </c:pt>
                <c:pt idx="12">
                  <c:v>53.082364797592163</c:v>
                </c:pt>
                <c:pt idx="13">
                  <c:v>39.811773598194122</c:v>
                </c:pt>
                <c:pt idx="14">
                  <c:v>29.858830198645592</c:v>
                </c:pt>
                <c:pt idx="15">
                  <c:v>22.394122648984194</c:v>
                </c:pt>
                <c:pt idx="16">
                  <c:v>16.795591986738145</c:v>
                </c:pt>
                <c:pt idx="17">
                  <c:v>12.596693990053609</c:v>
                </c:pt>
                <c:pt idx="18">
                  <c:v>9.4475204925402068</c:v>
                </c:pt>
                <c:pt idx="19">
                  <c:v>7.0856403694051551</c:v>
                </c:pt>
                <c:pt idx="20">
                  <c:v>5.3142302770538663</c:v>
                </c:pt>
                <c:pt idx="21">
                  <c:v>3.9856727077903997</c:v>
                </c:pt>
                <c:pt idx="22">
                  <c:v>2.9892545308427998</c:v>
                </c:pt>
                <c:pt idx="23">
                  <c:v>2.2419408981320998</c:v>
                </c:pt>
                <c:pt idx="24">
                  <c:v>1.6814556735990749</c:v>
                </c:pt>
                <c:pt idx="25">
                  <c:v>1.2610917551993062</c:v>
                </c:pt>
                <c:pt idx="26">
                  <c:v>0.94581881639947962</c:v>
                </c:pt>
                <c:pt idx="27">
                  <c:v>0.70936411229960972</c:v>
                </c:pt>
                <c:pt idx="28">
                  <c:v>0.53202308422470734</c:v>
                </c:pt>
                <c:pt idx="29">
                  <c:v>0.39901731316853051</c:v>
                </c:pt>
                <c:pt idx="30">
                  <c:v>0.29926298487639791</c:v>
                </c:pt>
                <c:pt idx="31">
                  <c:v>0.22444723865729843</c:v>
                </c:pt>
                <c:pt idx="32">
                  <c:v>0.16833542899297382</c:v>
                </c:pt>
                <c:pt idx="33">
                  <c:v>0.12625157174473037</c:v>
                </c:pt>
                <c:pt idx="34">
                  <c:v>9.4688678808547783E-2</c:v>
                </c:pt>
                <c:pt idx="35">
                  <c:v>7.101650910641083E-2</c:v>
                </c:pt>
                <c:pt idx="36">
                  <c:v>5.3262381829808123E-2</c:v>
                </c:pt>
                <c:pt idx="37">
                  <c:v>3.9946786372356088E-2</c:v>
                </c:pt>
                <c:pt idx="38">
                  <c:v>2.9960089779267066E-2</c:v>
                </c:pt>
              </c:numCache>
            </c:numRef>
          </c:val>
        </c:ser>
        <c:marker val="1"/>
        <c:axId val="75818496"/>
        <c:axId val="75820032"/>
      </c:lineChart>
      <c:catAx>
        <c:axId val="75818496"/>
        <c:scaling>
          <c:orientation val="minMax"/>
        </c:scaling>
        <c:axPos val="b"/>
        <c:majorGridlines/>
        <c:numFmt formatCode="0.00" sourceLinked="1"/>
        <c:tickLblPos val="nextTo"/>
        <c:txPr>
          <a:bodyPr rot="-5400000" vert="horz"/>
          <a:lstStyle/>
          <a:p>
            <a:pPr>
              <a:defRPr sz="700"/>
            </a:pPr>
            <a:endParaRPr lang="pt-PT"/>
          </a:p>
        </c:txPr>
        <c:crossAx val="75820032"/>
        <c:crosses val="autoZero"/>
        <c:auto val="1"/>
        <c:lblAlgn val="ctr"/>
        <c:lblOffset val="400"/>
      </c:catAx>
      <c:valAx>
        <c:axId val="75820032"/>
        <c:scaling>
          <c:orientation val="minMax"/>
        </c:scaling>
        <c:axPos val="l"/>
        <c:majorGridlines/>
        <c:numFmt formatCode="General" sourceLinked="1"/>
        <c:tickLblPos val="nextTo"/>
        <c:crossAx val="758184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47625</xdr:rowOff>
    </xdr:from>
    <xdr:to>
      <xdr:col>20</xdr:col>
      <xdr:colOff>66675</xdr:colOff>
      <xdr:row>25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0</xdr:row>
      <xdr:rowOff>0</xdr:rowOff>
    </xdr:from>
    <xdr:to>
      <xdr:col>17</xdr:col>
      <xdr:colOff>447674</xdr:colOff>
      <xdr:row>27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0</xdr:rowOff>
    </xdr:from>
    <xdr:to>
      <xdr:col>18</xdr:col>
      <xdr:colOff>466725</xdr:colOff>
      <xdr:row>25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57150</xdr:rowOff>
    </xdr:from>
    <xdr:to>
      <xdr:col>20</xdr:col>
      <xdr:colOff>28575</xdr:colOff>
      <xdr:row>24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E5" sqref="E5"/>
    </sheetView>
  </sheetViews>
  <sheetFormatPr defaultRowHeight="15"/>
  <cols>
    <col min="2" max="2" width="9.28515625" bestFit="1" customWidth="1"/>
    <col min="3" max="4" width="9.57031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B2">
        <v>3.5</v>
      </c>
      <c r="C2">
        <v>4.5</v>
      </c>
      <c r="D2">
        <v>3.8</v>
      </c>
      <c r="E2">
        <v>6</v>
      </c>
    </row>
    <row r="3" spans="1:5">
      <c r="A3" s="2">
        <v>0</v>
      </c>
      <c r="B3" s="1">
        <f>A3*B$2</f>
        <v>0</v>
      </c>
      <c r="C3" s="1">
        <f>A3^2*C$2</f>
        <v>0</v>
      </c>
      <c r="D3" s="1">
        <f>(A3^2+A3)*D$2/2</f>
        <v>0</v>
      </c>
      <c r="E3" s="2">
        <f>(A3^2+A3*0.4)/2*E$2</f>
        <v>0</v>
      </c>
    </row>
    <row r="4" spans="1:5">
      <c r="A4" s="2">
        <f>A3+0.1</f>
        <v>0.1</v>
      </c>
      <c r="B4" s="1">
        <f t="shared" ref="B4:B21" si="0">A4*B$2</f>
        <v>0.35000000000000003</v>
      </c>
      <c r="C4" s="1">
        <f t="shared" ref="C4:C21" si="1">A4^2*C$2</f>
        <v>4.5000000000000012E-2</v>
      </c>
      <c r="D4" s="1">
        <f t="shared" ref="D4:D21" si="2">(A4^2+A4)*D$2/2</f>
        <v>0.20900000000000002</v>
      </c>
      <c r="E4" s="2">
        <f t="shared" ref="E4:E21" si="3">(A4^2+A4*0.4)/2*E$2</f>
        <v>0.15000000000000002</v>
      </c>
    </row>
    <row r="5" spans="1:5">
      <c r="A5" s="2">
        <f t="shared" ref="A5:A17" si="4">A4+0.1</f>
        <v>0.2</v>
      </c>
      <c r="B5" s="1">
        <f t="shared" si="0"/>
        <v>0.70000000000000007</v>
      </c>
      <c r="C5" s="1">
        <f t="shared" si="1"/>
        <v>0.18000000000000005</v>
      </c>
      <c r="D5" s="1">
        <f t="shared" si="2"/>
        <v>0.45600000000000002</v>
      </c>
      <c r="E5" s="2">
        <f t="shared" si="3"/>
        <v>0.3600000000000001</v>
      </c>
    </row>
    <row r="6" spans="1:5">
      <c r="A6" s="2">
        <f t="shared" si="4"/>
        <v>0.30000000000000004</v>
      </c>
      <c r="B6" s="1">
        <f t="shared" si="0"/>
        <v>1.0500000000000003</v>
      </c>
      <c r="C6" s="1">
        <f t="shared" si="1"/>
        <v>0.40500000000000014</v>
      </c>
      <c r="D6" s="1">
        <f t="shared" si="2"/>
        <v>0.7410000000000001</v>
      </c>
      <c r="E6" s="2">
        <f t="shared" si="3"/>
        <v>0.63000000000000012</v>
      </c>
    </row>
    <row r="7" spans="1:5">
      <c r="A7" s="2">
        <f t="shared" si="4"/>
        <v>0.4</v>
      </c>
      <c r="B7" s="1">
        <f t="shared" si="0"/>
        <v>1.4000000000000001</v>
      </c>
      <c r="C7" s="1">
        <f t="shared" si="1"/>
        <v>0.7200000000000002</v>
      </c>
      <c r="D7" s="1">
        <f t="shared" si="2"/>
        <v>1.0640000000000001</v>
      </c>
      <c r="E7" s="2">
        <f t="shared" si="3"/>
        <v>0.96000000000000019</v>
      </c>
    </row>
    <row r="8" spans="1:5">
      <c r="A8" s="2">
        <f t="shared" si="4"/>
        <v>0.5</v>
      </c>
      <c r="B8" s="1">
        <f t="shared" si="0"/>
        <v>1.75</v>
      </c>
      <c r="C8" s="1">
        <f t="shared" si="1"/>
        <v>1.125</v>
      </c>
      <c r="D8" s="1">
        <f t="shared" si="2"/>
        <v>1.4249999999999998</v>
      </c>
      <c r="E8" s="2">
        <f t="shared" si="3"/>
        <v>1.35</v>
      </c>
    </row>
    <row r="9" spans="1:5">
      <c r="A9" s="2">
        <f t="shared" si="4"/>
        <v>0.6</v>
      </c>
      <c r="B9" s="1">
        <f t="shared" si="0"/>
        <v>2.1</v>
      </c>
      <c r="C9" s="1">
        <f t="shared" si="1"/>
        <v>1.6199999999999999</v>
      </c>
      <c r="D9" s="1">
        <f t="shared" si="2"/>
        <v>1.8239999999999998</v>
      </c>
      <c r="E9" s="2">
        <f t="shared" si="3"/>
        <v>1.7999999999999998</v>
      </c>
    </row>
    <row r="10" spans="1:5">
      <c r="A10" s="2">
        <f t="shared" si="4"/>
        <v>0.7</v>
      </c>
      <c r="B10" s="1">
        <f t="shared" si="0"/>
        <v>2.4499999999999997</v>
      </c>
      <c r="C10" s="1">
        <f t="shared" si="1"/>
        <v>2.2049999999999996</v>
      </c>
      <c r="D10" s="1">
        <f t="shared" si="2"/>
        <v>2.2609999999999997</v>
      </c>
      <c r="E10" s="2">
        <f t="shared" si="3"/>
        <v>2.3099999999999996</v>
      </c>
    </row>
    <row r="11" spans="1:5">
      <c r="A11" s="2">
        <f>A10+0.1</f>
        <v>0.79999999999999993</v>
      </c>
      <c r="B11" s="1">
        <f t="shared" si="0"/>
        <v>2.8</v>
      </c>
      <c r="C11" s="1">
        <f t="shared" si="1"/>
        <v>2.8799999999999994</v>
      </c>
      <c r="D11" s="1">
        <f t="shared" si="2"/>
        <v>2.7359999999999998</v>
      </c>
      <c r="E11" s="2">
        <f t="shared" si="3"/>
        <v>2.88</v>
      </c>
    </row>
    <row r="12" spans="1:5">
      <c r="A12" s="2">
        <f t="shared" si="4"/>
        <v>0.89999999999999991</v>
      </c>
      <c r="B12" s="1">
        <f t="shared" si="0"/>
        <v>3.1499999999999995</v>
      </c>
      <c r="C12" s="1">
        <f t="shared" si="1"/>
        <v>3.6449999999999991</v>
      </c>
      <c r="D12" s="1">
        <f t="shared" si="2"/>
        <v>3.2489999999999992</v>
      </c>
      <c r="E12" s="2">
        <f t="shared" si="3"/>
        <v>3.51</v>
      </c>
    </row>
    <row r="13" spans="1:5">
      <c r="A13" s="2">
        <f t="shared" si="4"/>
        <v>0.99999999999999989</v>
      </c>
      <c r="B13" s="1">
        <f t="shared" si="0"/>
        <v>3.4999999999999996</v>
      </c>
      <c r="C13" s="1">
        <f t="shared" si="1"/>
        <v>4.4999999999999991</v>
      </c>
      <c r="D13" s="1">
        <f t="shared" si="2"/>
        <v>3.7999999999999989</v>
      </c>
      <c r="E13" s="2">
        <f t="shared" si="3"/>
        <v>4.1999999999999993</v>
      </c>
    </row>
    <row r="14" spans="1:5">
      <c r="A14" s="2">
        <f t="shared" si="4"/>
        <v>1.0999999999999999</v>
      </c>
      <c r="B14" s="1">
        <f t="shared" si="0"/>
        <v>3.8499999999999996</v>
      </c>
      <c r="C14" s="1">
        <f t="shared" si="1"/>
        <v>5.4449999999999985</v>
      </c>
      <c r="D14" s="1">
        <f t="shared" si="2"/>
        <v>4.3889999999999993</v>
      </c>
      <c r="E14" s="2">
        <f t="shared" si="3"/>
        <v>4.9499999999999993</v>
      </c>
    </row>
    <row r="15" spans="1:5">
      <c r="A15" s="2">
        <f t="shared" si="4"/>
        <v>1.2</v>
      </c>
      <c r="B15" s="1">
        <f t="shared" si="0"/>
        <v>4.2</v>
      </c>
      <c r="C15" s="1">
        <f t="shared" si="1"/>
        <v>6.4799999999999995</v>
      </c>
      <c r="D15" s="1">
        <f t="shared" si="2"/>
        <v>5.0159999999999991</v>
      </c>
      <c r="E15" s="2">
        <f t="shared" si="3"/>
        <v>5.76</v>
      </c>
    </row>
    <row r="16" spans="1:5">
      <c r="A16" s="2">
        <f>A15+0.1</f>
        <v>1.3</v>
      </c>
      <c r="B16" s="1">
        <f t="shared" si="0"/>
        <v>4.55</v>
      </c>
      <c r="C16" s="1">
        <f t="shared" si="1"/>
        <v>7.6050000000000004</v>
      </c>
      <c r="D16" s="1">
        <f t="shared" si="2"/>
        <v>5.681</v>
      </c>
      <c r="E16" s="2">
        <f t="shared" si="3"/>
        <v>6.63</v>
      </c>
    </row>
    <row r="17" spans="1:5">
      <c r="A17" s="2">
        <f t="shared" si="4"/>
        <v>1.4000000000000001</v>
      </c>
      <c r="B17" s="1">
        <f t="shared" si="0"/>
        <v>4.9000000000000004</v>
      </c>
      <c r="C17" s="1">
        <f t="shared" si="1"/>
        <v>8.8200000000000021</v>
      </c>
      <c r="D17" s="1">
        <f t="shared" si="2"/>
        <v>6.3840000000000003</v>
      </c>
      <c r="E17" s="2">
        <f t="shared" si="3"/>
        <v>7.5600000000000014</v>
      </c>
    </row>
    <row r="18" spans="1:5">
      <c r="A18" s="2">
        <f>A17+0.1</f>
        <v>1.5000000000000002</v>
      </c>
      <c r="B18" s="1">
        <f t="shared" si="0"/>
        <v>5.2500000000000009</v>
      </c>
      <c r="C18" s="1">
        <f t="shared" si="1"/>
        <v>10.125000000000004</v>
      </c>
      <c r="D18" s="1">
        <f t="shared" si="2"/>
        <v>7.1250000000000018</v>
      </c>
      <c r="E18" s="2">
        <f t="shared" si="3"/>
        <v>8.5500000000000025</v>
      </c>
    </row>
    <row r="19" spans="1:5">
      <c r="A19" s="2">
        <f t="shared" ref="A19:A21" si="5">A18+0.1</f>
        <v>1.6000000000000003</v>
      </c>
      <c r="B19" s="1">
        <f t="shared" si="0"/>
        <v>5.6000000000000014</v>
      </c>
      <c r="C19" s="1">
        <f t="shared" si="1"/>
        <v>11.520000000000005</v>
      </c>
      <c r="D19" s="1">
        <f t="shared" si="2"/>
        <v>7.9040000000000017</v>
      </c>
      <c r="E19" s="2">
        <f t="shared" si="3"/>
        <v>9.6000000000000032</v>
      </c>
    </row>
    <row r="20" spans="1:5">
      <c r="A20" s="2">
        <f t="shared" si="5"/>
        <v>1.7000000000000004</v>
      </c>
      <c r="B20" s="1">
        <f t="shared" si="0"/>
        <v>5.9500000000000011</v>
      </c>
      <c r="C20" s="1">
        <f t="shared" si="1"/>
        <v>13.005000000000006</v>
      </c>
      <c r="D20" s="1">
        <f t="shared" si="2"/>
        <v>8.7210000000000019</v>
      </c>
      <c r="E20" s="2">
        <f t="shared" si="3"/>
        <v>10.710000000000004</v>
      </c>
    </row>
    <row r="21" spans="1:5">
      <c r="A21" s="2">
        <f t="shared" si="5"/>
        <v>1.8000000000000005</v>
      </c>
      <c r="B21" s="1">
        <f t="shared" si="0"/>
        <v>6.3000000000000016</v>
      </c>
      <c r="C21" s="1">
        <f t="shared" si="1"/>
        <v>14.580000000000007</v>
      </c>
      <c r="D21" s="1">
        <f t="shared" si="2"/>
        <v>9.5760000000000023</v>
      </c>
      <c r="E21" s="2">
        <f t="shared" si="3"/>
        <v>11.880000000000006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01"/>
  <sheetViews>
    <sheetView topLeftCell="A5" workbookViewId="0">
      <selection activeCell="L32" sqref="L32"/>
    </sheetView>
  </sheetViews>
  <sheetFormatPr defaultRowHeight="15"/>
  <cols>
    <col min="1" max="1" width="7.5703125" bestFit="1" customWidth="1"/>
    <col min="2" max="2" width="4.7109375" customWidth="1"/>
    <col min="3" max="3" width="8.42578125" bestFit="1" customWidth="1"/>
    <col min="4" max="4" width="8.7109375" bestFit="1" customWidth="1"/>
    <col min="5" max="5" width="6.28515625" customWidth="1"/>
    <col min="7" max="7" width="9.85546875" bestFit="1" customWidth="1"/>
    <col min="9" max="9" width="11.7109375" bestFit="1" customWidth="1"/>
    <col min="10" max="10" width="9.5703125" bestFit="1" customWidth="1"/>
    <col min="11" max="11" width="10.85546875" bestFit="1" customWidth="1"/>
  </cols>
  <sheetData>
    <row r="1" spans="1:5">
      <c r="A1" s="3">
        <f>D1/(1-D1)</f>
        <v>0.66666666666666674</v>
      </c>
      <c r="C1" s="3">
        <v>0.6</v>
      </c>
      <c r="D1" s="3">
        <v>0.4</v>
      </c>
      <c r="E1" s="5">
        <f>SUM(E4:E59)</f>
        <v>93.241598044481307</v>
      </c>
    </row>
    <row r="2" spans="1:5">
      <c r="A2" t="s">
        <v>5</v>
      </c>
      <c r="B2" t="s">
        <v>4</v>
      </c>
      <c r="C2" t="s">
        <v>6</v>
      </c>
      <c r="D2" t="s">
        <v>7</v>
      </c>
      <c r="E2" s="6" t="s">
        <v>8</v>
      </c>
    </row>
    <row r="3" spans="1:5">
      <c r="B3">
        <v>0</v>
      </c>
      <c r="D3" s="4">
        <v>0</v>
      </c>
    </row>
    <row r="4" spans="1:5">
      <c r="A4">
        <v>10</v>
      </c>
      <c r="B4">
        <f>B3+A4</f>
        <v>10</v>
      </c>
      <c r="C4">
        <f>C3*C$1+B4*(1-C$1)</f>
        <v>4</v>
      </c>
      <c r="D4" s="4">
        <f>D3*D$1+(B4+A4*A$1)*(1-D$1)</f>
        <v>10</v>
      </c>
      <c r="E4">
        <f>ABS(B4-D4)</f>
        <v>0</v>
      </c>
    </row>
    <row r="5" spans="1:5">
      <c r="A5">
        <v>10</v>
      </c>
      <c r="B5">
        <f t="shared" ref="B5:B59" si="0">B4+A5</f>
        <v>20</v>
      </c>
      <c r="C5">
        <f t="shared" ref="C5:C59" si="1">C4*C$1+B5*(1-C$1)</f>
        <v>10.4</v>
      </c>
      <c r="D5" s="4">
        <f t="shared" ref="D5:D59" si="2">D4*D$1+(B5+A5*A$1)*(1-D$1)</f>
        <v>20</v>
      </c>
      <c r="E5">
        <f t="shared" ref="E5:E59" si="3">ABS(B5-D5)</f>
        <v>0</v>
      </c>
    </row>
    <row r="6" spans="1:5">
      <c r="A6">
        <v>10</v>
      </c>
      <c r="B6">
        <f t="shared" si="0"/>
        <v>30</v>
      </c>
      <c r="C6">
        <f t="shared" si="1"/>
        <v>18.240000000000002</v>
      </c>
      <c r="D6" s="4">
        <f t="shared" si="2"/>
        <v>30.000000000000004</v>
      </c>
      <c r="E6">
        <f t="shared" si="3"/>
        <v>3.5527136788005009E-15</v>
      </c>
    </row>
    <row r="7" spans="1:5">
      <c r="A7">
        <v>10</v>
      </c>
      <c r="B7">
        <f t="shared" si="0"/>
        <v>40</v>
      </c>
      <c r="C7">
        <f t="shared" si="1"/>
        <v>26.944000000000003</v>
      </c>
      <c r="D7" s="4">
        <f t="shared" si="2"/>
        <v>40.000000000000007</v>
      </c>
      <c r="E7">
        <f t="shared" si="3"/>
        <v>7.1054273576010019E-15</v>
      </c>
    </row>
    <row r="8" spans="1:5">
      <c r="B8">
        <f t="shared" si="0"/>
        <v>40</v>
      </c>
      <c r="C8">
        <f t="shared" si="1"/>
        <v>32.166399999999996</v>
      </c>
      <c r="D8" s="4">
        <f t="shared" si="2"/>
        <v>40</v>
      </c>
      <c r="E8">
        <f t="shared" si="3"/>
        <v>0</v>
      </c>
    </row>
    <row r="9" spans="1:5">
      <c r="B9">
        <f t="shared" si="0"/>
        <v>40</v>
      </c>
      <c r="C9">
        <f t="shared" si="1"/>
        <v>35.299839999999996</v>
      </c>
      <c r="D9" s="4">
        <f t="shared" si="2"/>
        <v>40</v>
      </c>
      <c r="E9">
        <f t="shared" si="3"/>
        <v>0</v>
      </c>
    </row>
    <row r="10" spans="1:5">
      <c r="B10" s="11">
        <v>70</v>
      </c>
      <c r="C10">
        <f t="shared" si="1"/>
        <v>49.179903999999993</v>
      </c>
      <c r="D10" s="4">
        <f t="shared" si="2"/>
        <v>58</v>
      </c>
      <c r="E10">
        <f t="shared" si="3"/>
        <v>12</v>
      </c>
    </row>
    <row r="11" spans="1:5">
      <c r="B11">
        <f t="shared" si="0"/>
        <v>70</v>
      </c>
      <c r="C11">
        <f t="shared" si="1"/>
        <v>57.50794239999999</v>
      </c>
      <c r="D11" s="4">
        <f t="shared" si="2"/>
        <v>65.2</v>
      </c>
      <c r="E11">
        <f t="shared" si="3"/>
        <v>4.7999999999999972</v>
      </c>
    </row>
    <row r="12" spans="1:5">
      <c r="B12">
        <f t="shared" si="0"/>
        <v>70</v>
      </c>
      <c r="C12">
        <f t="shared" si="1"/>
        <v>62.504765439999993</v>
      </c>
      <c r="D12" s="4">
        <f t="shared" si="2"/>
        <v>68.08</v>
      </c>
      <c r="E12">
        <f t="shared" si="3"/>
        <v>1.9200000000000017</v>
      </c>
    </row>
    <row r="13" spans="1:5">
      <c r="B13">
        <f t="shared" si="0"/>
        <v>70</v>
      </c>
      <c r="C13">
        <f t="shared" si="1"/>
        <v>65.502859263999994</v>
      </c>
      <c r="D13" s="4">
        <f t="shared" si="2"/>
        <v>69.231999999999999</v>
      </c>
      <c r="E13">
        <f t="shared" si="3"/>
        <v>0.76800000000000068</v>
      </c>
    </row>
    <row r="14" spans="1:5">
      <c r="B14">
        <f t="shared" si="0"/>
        <v>70</v>
      </c>
      <c r="C14">
        <f t="shared" si="1"/>
        <v>67.301715558399991</v>
      </c>
      <c r="D14" s="4">
        <f t="shared" si="2"/>
        <v>69.692800000000005</v>
      </c>
      <c r="E14">
        <f t="shared" si="3"/>
        <v>0.30719999999999459</v>
      </c>
    </row>
    <row r="15" spans="1:5">
      <c r="A15">
        <v>-50</v>
      </c>
      <c r="B15">
        <f t="shared" si="0"/>
        <v>20</v>
      </c>
      <c r="C15">
        <f t="shared" si="1"/>
        <v>48.38102933503999</v>
      </c>
      <c r="D15" s="4">
        <f t="shared" si="2"/>
        <v>19.877120000000005</v>
      </c>
      <c r="E15">
        <f t="shared" si="3"/>
        <v>0.12287999999999499</v>
      </c>
    </row>
    <row r="16" spans="1:5">
      <c r="A16">
        <v>-50</v>
      </c>
      <c r="B16">
        <f t="shared" si="0"/>
        <v>-30</v>
      </c>
      <c r="C16">
        <f t="shared" si="1"/>
        <v>17.028617601023992</v>
      </c>
      <c r="D16" s="4">
        <f t="shared" si="2"/>
        <v>-30.049151999999999</v>
      </c>
      <c r="E16">
        <f t="shared" si="3"/>
        <v>4.9151999999999418E-2</v>
      </c>
    </row>
    <row r="17" spans="1:14">
      <c r="A17">
        <v>0</v>
      </c>
      <c r="B17">
        <f t="shared" si="0"/>
        <v>-30</v>
      </c>
      <c r="C17">
        <f t="shared" si="1"/>
        <v>-1.7828294393856048</v>
      </c>
      <c r="D17" s="4">
        <f t="shared" si="2"/>
        <v>-30.0196608</v>
      </c>
      <c r="E17">
        <f t="shared" si="3"/>
        <v>1.9660800000000478E-2</v>
      </c>
    </row>
    <row r="18" spans="1:14">
      <c r="A18">
        <v>0</v>
      </c>
      <c r="B18">
        <f t="shared" si="0"/>
        <v>-30</v>
      </c>
      <c r="C18">
        <f t="shared" si="1"/>
        <v>-13.069697663631363</v>
      </c>
      <c r="D18" s="4">
        <f t="shared" si="2"/>
        <v>-30.007864320000003</v>
      </c>
      <c r="E18">
        <f t="shared" si="3"/>
        <v>7.8643200000030333E-3</v>
      </c>
    </row>
    <row r="19" spans="1:14">
      <c r="A19">
        <v>50</v>
      </c>
      <c r="B19">
        <f t="shared" si="0"/>
        <v>20</v>
      </c>
      <c r="C19">
        <f t="shared" si="1"/>
        <v>0.15818140182118245</v>
      </c>
      <c r="D19" s="4">
        <f t="shared" si="2"/>
        <v>19.996854272</v>
      </c>
      <c r="E19">
        <f t="shared" si="3"/>
        <v>3.1457279999997922E-3</v>
      </c>
    </row>
    <row r="20" spans="1:14">
      <c r="A20">
        <v>-50</v>
      </c>
      <c r="B20">
        <f t="shared" si="0"/>
        <v>-30</v>
      </c>
      <c r="C20">
        <f t="shared" si="1"/>
        <v>-11.90509115890729</v>
      </c>
      <c r="D20" s="4">
        <f t="shared" si="2"/>
        <v>-30.001258291199999</v>
      </c>
      <c r="E20">
        <f t="shared" si="3"/>
        <v>1.2582911999992064E-3</v>
      </c>
    </row>
    <row r="21" spans="1:14">
      <c r="A21">
        <v>-50</v>
      </c>
      <c r="B21">
        <f t="shared" si="0"/>
        <v>-80</v>
      </c>
      <c r="C21">
        <f t="shared" si="1"/>
        <v>-39.143054695344375</v>
      </c>
      <c r="D21" s="4">
        <f t="shared" si="2"/>
        <v>-80.000503316480007</v>
      </c>
      <c r="E21">
        <f t="shared" si="3"/>
        <v>5.0331648000678797E-4</v>
      </c>
    </row>
    <row r="22" spans="1:14">
      <c r="A22">
        <v>-50</v>
      </c>
      <c r="B22">
        <f t="shared" si="0"/>
        <v>-130</v>
      </c>
      <c r="C22">
        <f t="shared" si="1"/>
        <v>-75.485832817206628</v>
      </c>
      <c r="D22" s="4">
        <f t="shared" si="2"/>
        <v>-130.00020132659199</v>
      </c>
      <c r="E22">
        <f t="shared" si="3"/>
        <v>2.013265919913465E-4</v>
      </c>
    </row>
    <row r="23" spans="1:14">
      <c r="A23">
        <v>-50</v>
      </c>
      <c r="B23">
        <f t="shared" si="0"/>
        <v>-180</v>
      </c>
      <c r="C23">
        <f t="shared" si="1"/>
        <v>-117.29149969032397</v>
      </c>
      <c r="D23" s="4">
        <f t="shared" si="2"/>
        <v>-180.00008053063681</v>
      </c>
      <c r="E23">
        <f t="shared" si="3"/>
        <v>8.0530636807907285E-5</v>
      </c>
    </row>
    <row r="24" spans="1:14">
      <c r="A24">
        <v>-50</v>
      </c>
      <c r="B24">
        <f t="shared" si="0"/>
        <v>-230</v>
      </c>
      <c r="C24">
        <f t="shared" si="1"/>
        <v>-162.37489981419438</v>
      </c>
      <c r="D24" s="4">
        <f t="shared" si="2"/>
        <v>-230.00003221225469</v>
      </c>
      <c r="E24">
        <f t="shared" si="3"/>
        <v>3.2212254694741205E-5</v>
      </c>
    </row>
    <row r="25" spans="1:14">
      <c r="A25">
        <v>-50</v>
      </c>
      <c r="B25">
        <f t="shared" si="0"/>
        <v>-280</v>
      </c>
      <c r="C25">
        <f t="shared" si="1"/>
        <v>-209.42493988851663</v>
      </c>
      <c r="D25" s="4">
        <f t="shared" si="2"/>
        <v>-280.00001288490182</v>
      </c>
      <c r="E25">
        <f t="shared" si="3"/>
        <v>1.2884901821053063E-5</v>
      </c>
    </row>
    <row r="26" spans="1:14">
      <c r="B26">
        <f t="shared" si="0"/>
        <v>-280</v>
      </c>
      <c r="C26">
        <f t="shared" si="1"/>
        <v>-237.65496393310997</v>
      </c>
      <c r="D26" s="4">
        <f t="shared" si="2"/>
        <v>-280.00000515396073</v>
      </c>
      <c r="E26">
        <f t="shared" si="3"/>
        <v>5.1539607284212252E-6</v>
      </c>
    </row>
    <row r="27" spans="1:14">
      <c r="B27">
        <f t="shared" si="0"/>
        <v>-280</v>
      </c>
      <c r="C27">
        <f t="shared" si="1"/>
        <v>-254.59297835986598</v>
      </c>
      <c r="D27" s="4">
        <f t="shared" si="2"/>
        <v>-280.00000206158427</v>
      </c>
      <c r="E27">
        <f t="shared" si="3"/>
        <v>2.0615842686311225E-6</v>
      </c>
    </row>
    <row r="28" spans="1:14">
      <c r="B28" s="11">
        <v>-300</v>
      </c>
      <c r="C28">
        <f t="shared" si="1"/>
        <v>-272.75578701591962</v>
      </c>
      <c r="D28" s="4">
        <f t="shared" si="2"/>
        <v>-292.00000082463373</v>
      </c>
      <c r="E28">
        <f t="shared" si="3"/>
        <v>7.9999991753662698</v>
      </c>
    </row>
    <row r="29" spans="1:14">
      <c r="B29" s="11">
        <v>-260</v>
      </c>
      <c r="C29">
        <f t="shared" si="1"/>
        <v>-267.65347220955175</v>
      </c>
      <c r="D29" s="4">
        <f t="shared" si="2"/>
        <v>-272.8000003298535</v>
      </c>
      <c r="E29">
        <f t="shared" si="3"/>
        <v>12.800000329853503</v>
      </c>
      <c r="G29" s="21" t="s">
        <v>15</v>
      </c>
      <c r="H29" s="7">
        <v>35</v>
      </c>
      <c r="I29" s="21" t="s">
        <v>16</v>
      </c>
      <c r="J29" s="20">
        <v>0.7</v>
      </c>
      <c r="K29" s="3"/>
    </row>
    <row r="30" spans="1:14">
      <c r="B30" s="11">
        <v>-300</v>
      </c>
      <c r="C30">
        <f t="shared" si="1"/>
        <v>-280.59208332573104</v>
      </c>
      <c r="D30" s="4">
        <f t="shared" si="2"/>
        <v>-289.12000013194142</v>
      </c>
      <c r="E30">
        <f t="shared" si="3"/>
        <v>10.879999868058576</v>
      </c>
      <c r="F30" s="13"/>
      <c r="G30" s="22" t="s">
        <v>14</v>
      </c>
      <c r="H30" s="21" t="s">
        <v>13</v>
      </c>
      <c r="I30" s="22" t="s">
        <v>17</v>
      </c>
      <c r="J30" s="23" t="s">
        <v>18</v>
      </c>
      <c r="K30" s="12"/>
      <c r="L30" s="13"/>
      <c r="M30" s="12"/>
      <c r="N30" s="12"/>
    </row>
    <row r="31" spans="1:14">
      <c r="B31" s="11">
        <v>-250</v>
      </c>
      <c r="C31">
        <f t="shared" si="1"/>
        <v>-268.35524999543861</v>
      </c>
      <c r="D31" s="4">
        <f t="shared" si="2"/>
        <v>-265.64800005277658</v>
      </c>
      <c r="E31">
        <f t="shared" si="3"/>
        <v>15.648000052776581</v>
      </c>
      <c r="F31" s="13"/>
      <c r="G31" s="13">
        <v>1</v>
      </c>
      <c r="H31" s="10">
        <f>G31/H$29</f>
        <v>2.8571428571428571E-2</v>
      </c>
      <c r="I31" s="13">
        <v>0</v>
      </c>
      <c r="J31" s="19">
        <v>0</v>
      </c>
      <c r="K31" s="14"/>
      <c r="L31" s="13"/>
      <c r="M31" s="12"/>
      <c r="N31" s="12"/>
    </row>
    <row r="32" spans="1:14">
      <c r="B32" s="11">
        <v>-310</v>
      </c>
      <c r="C32">
        <f t="shared" si="1"/>
        <v>-285.01314999726316</v>
      </c>
      <c r="D32" s="4">
        <f t="shared" si="2"/>
        <v>-292.25920002111064</v>
      </c>
      <c r="E32">
        <f t="shared" si="3"/>
        <v>17.740799978889356</v>
      </c>
      <c r="F32" s="13"/>
      <c r="G32" s="13">
        <v>2</v>
      </c>
      <c r="H32" s="10">
        <f t="shared" ref="H32:H69" si="4">G32/H$29</f>
        <v>5.7142857142857141E-2</v>
      </c>
      <c r="I32" s="13">
        <v>10</v>
      </c>
      <c r="J32" s="19">
        <f>J31*J$29+I32*(1-J$29)</f>
        <v>3.0000000000000004</v>
      </c>
      <c r="K32" s="18"/>
      <c r="L32" s="13"/>
      <c r="M32" s="17"/>
      <c r="N32" s="17"/>
    </row>
    <row r="33" spans="1:14">
      <c r="B33" s="11">
        <v>-280</v>
      </c>
      <c r="C33">
        <f t="shared" si="1"/>
        <v>-283.00788999835788</v>
      </c>
      <c r="D33" s="4">
        <f t="shared" si="2"/>
        <v>-284.90368000844427</v>
      </c>
      <c r="E33">
        <f t="shared" si="3"/>
        <v>4.9036800084442689</v>
      </c>
      <c r="F33" s="13"/>
      <c r="G33" s="13">
        <v>3</v>
      </c>
      <c r="H33" s="10">
        <f t="shared" si="4"/>
        <v>8.5714285714285715E-2</v>
      </c>
      <c r="I33" s="13">
        <v>0</v>
      </c>
      <c r="J33" s="19">
        <f t="shared" ref="J33:J69" si="5">J32*J$29+I33*(1-J$29)</f>
        <v>2.1</v>
      </c>
      <c r="K33" s="18"/>
      <c r="L33" s="13"/>
      <c r="M33" s="17"/>
      <c r="N33" s="17"/>
    </row>
    <row r="34" spans="1:14">
      <c r="B34">
        <f t="shared" si="0"/>
        <v>-280</v>
      </c>
      <c r="C34">
        <f t="shared" si="1"/>
        <v>-281.80473399901473</v>
      </c>
      <c r="D34" s="4">
        <f t="shared" si="2"/>
        <v>-281.96147200337771</v>
      </c>
      <c r="E34">
        <f t="shared" si="3"/>
        <v>1.9614720033777076</v>
      </c>
      <c r="F34" s="13"/>
      <c r="G34" s="13">
        <v>4</v>
      </c>
      <c r="H34" s="10">
        <f t="shared" si="4"/>
        <v>0.11428571428571428</v>
      </c>
      <c r="I34" s="13">
        <v>0</v>
      </c>
      <c r="J34" s="19">
        <f t="shared" si="5"/>
        <v>1.47</v>
      </c>
      <c r="K34" s="18"/>
      <c r="L34" s="13"/>
      <c r="M34" s="17"/>
      <c r="N34" s="17"/>
    </row>
    <row r="35" spans="1:14">
      <c r="B35">
        <f t="shared" si="0"/>
        <v>-280</v>
      </c>
      <c r="C35">
        <f t="shared" si="1"/>
        <v>-281.08284039940884</v>
      </c>
      <c r="D35" s="4">
        <f t="shared" si="2"/>
        <v>-280.78458880135111</v>
      </c>
      <c r="E35">
        <f t="shared" si="3"/>
        <v>0.78458880135110576</v>
      </c>
      <c r="F35" s="13"/>
      <c r="G35" s="13">
        <v>5</v>
      </c>
      <c r="H35" s="10">
        <f t="shared" si="4"/>
        <v>0.14285714285714285</v>
      </c>
      <c r="I35" s="13">
        <v>0</v>
      </c>
      <c r="J35" s="19">
        <f t="shared" si="5"/>
        <v>1.0289999999999999</v>
      </c>
      <c r="K35" s="18"/>
      <c r="L35" s="13"/>
      <c r="M35" s="17"/>
      <c r="N35" s="17"/>
    </row>
    <row r="36" spans="1:14">
      <c r="B36">
        <f t="shared" si="0"/>
        <v>-280</v>
      </c>
      <c r="C36">
        <f t="shared" si="1"/>
        <v>-280.6497042396453</v>
      </c>
      <c r="D36" s="4">
        <f t="shared" si="2"/>
        <v>-280.31383552054047</v>
      </c>
      <c r="E36">
        <f t="shared" si="3"/>
        <v>0.31383552054046504</v>
      </c>
      <c r="F36" s="13"/>
      <c r="G36" s="13">
        <v>6</v>
      </c>
      <c r="H36" s="10">
        <f t="shared" si="4"/>
        <v>0.17142857142857143</v>
      </c>
      <c r="I36" s="13">
        <v>0</v>
      </c>
      <c r="J36" s="19">
        <f t="shared" si="5"/>
        <v>0.72029999999999994</v>
      </c>
      <c r="K36" s="18"/>
      <c r="L36" s="13"/>
      <c r="M36" s="17"/>
      <c r="N36" s="17"/>
    </row>
    <row r="37" spans="1:14">
      <c r="B37">
        <f t="shared" si="0"/>
        <v>-280</v>
      </c>
      <c r="C37">
        <f t="shared" si="1"/>
        <v>-280.3898225437872</v>
      </c>
      <c r="D37" s="4">
        <f t="shared" si="2"/>
        <v>-280.12553420821621</v>
      </c>
      <c r="E37">
        <f t="shared" si="3"/>
        <v>0.12553420821620875</v>
      </c>
      <c r="F37" s="13"/>
      <c r="G37" s="13">
        <v>7</v>
      </c>
      <c r="H37" s="10">
        <f t="shared" si="4"/>
        <v>0.2</v>
      </c>
      <c r="I37" s="13">
        <v>0</v>
      </c>
      <c r="J37" s="19">
        <f t="shared" si="5"/>
        <v>0.50420999999999994</v>
      </c>
      <c r="K37" s="18"/>
      <c r="L37" s="13"/>
      <c r="M37" s="17"/>
      <c r="N37" s="17"/>
    </row>
    <row r="38" spans="1:14">
      <c r="B38">
        <f t="shared" si="0"/>
        <v>-280</v>
      </c>
      <c r="C38">
        <f t="shared" si="1"/>
        <v>-280.23389352627231</v>
      </c>
      <c r="D38" s="4">
        <f t="shared" si="2"/>
        <v>-280.05021368328647</v>
      </c>
      <c r="E38">
        <f t="shared" si="3"/>
        <v>5.0213683286472133E-2</v>
      </c>
      <c r="F38" s="13"/>
      <c r="G38" s="13">
        <v>8</v>
      </c>
      <c r="H38" s="10">
        <f t="shared" si="4"/>
        <v>0.22857142857142856</v>
      </c>
      <c r="I38" s="13">
        <v>0</v>
      </c>
      <c r="J38" s="19">
        <f t="shared" si="5"/>
        <v>0.35294699999999996</v>
      </c>
      <c r="K38" s="18"/>
      <c r="L38" s="13"/>
      <c r="M38" s="17"/>
      <c r="N38" s="17"/>
    </row>
    <row r="39" spans="1:14">
      <c r="A39">
        <v>100</v>
      </c>
      <c r="B39">
        <f t="shared" si="0"/>
        <v>-180</v>
      </c>
      <c r="C39">
        <f t="shared" si="1"/>
        <v>-240.14033611576338</v>
      </c>
      <c r="D39" s="4">
        <f t="shared" si="2"/>
        <v>-180.02008547331459</v>
      </c>
      <c r="E39">
        <f t="shared" si="3"/>
        <v>2.0085473314594537E-2</v>
      </c>
      <c r="F39" s="13"/>
      <c r="G39" s="13">
        <v>9</v>
      </c>
      <c r="H39" s="10">
        <f t="shared" si="4"/>
        <v>0.25714285714285712</v>
      </c>
      <c r="I39" s="13">
        <v>0</v>
      </c>
      <c r="J39" s="19">
        <f t="shared" si="5"/>
        <v>0.24706289999999995</v>
      </c>
      <c r="K39" s="18"/>
      <c r="L39" s="13"/>
      <c r="M39" s="17"/>
      <c r="N39" s="17"/>
    </row>
    <row r="40" spans="1:14">
      <c r="A40">
        <v>100</v>
      </c>
      <c r="B40">
        <f t="shared" si="0"/>
        <v>-80</v>
      </c>
      <c r="C40">
        <f t="shared" si="1"/>
        <v>-176.08420166945803</v>
      </c>
      <c r="D40" s="4">
        <f t="shared" si="2"/>
        <v>-80.008034189325841</v>
      </c>
      <c r="E40">
        <f t="shared" si="3"/>
        <v>8.0341893258406571E-3</v>
      </c>
      <c r="G40">
        <v>10</v>
      </c>
      <c r="H40" s="10">
        <f t="shared" si="4"/>
        <v>0.2857142857142857</v>
      </c>
      <c r="I40" s="13">
        <v>0</v>
      </c>
      <c r="J40" s="19">
        <f t="shared" si="5"/>
        <v>0.17294402999999994</v>
      </c>
      <c r="M40" s="15"/>
      <c r="N40" s="15"/>
    </row>
    <row r="41" spans="1:14">
      <c r="A41">
        <v>100</v>
      </c>
      <c r="B41">
        <f t="shared" si="0"/>
        <v>20</v>
      </c>
      <c r="C41">
        <f t="shared" si="1"/>
        <v>-97.650521001674818</v>
      </c>
      <c r="D41" s="4">
        <f t="shared" si="2"/>
        <v>19.996786324269664</v>
      </c>
      <c r="E41">
        <f t="shared" si="3"/>
        <v>3.2136757303362629E-3</v>
      </c>
      <c r="G41">
        <v>11</v>
      </c>
      <c r="H41" s="10">
        <f t="shared" si="4"/>
        <v>0.31428571428571428</v>
      </c>
      <c r="I41" s="13">
        <v>0</v>
      </c>
      <c r="J41" s="19">
        <f t="shared" si="5"/>
        <v>0.12106082099999996</v>
      </c>
    </row>
    <row r="42" spans="1:14">
      <c r="A42">
        <v>100</v>
      </c>
      <c r="B42">
        <f t="shared" si="0"/>
        <v>120</v>
      </c>
      <c r="C42">
        <f t="shared" si="1"/>
        <v>-10.590312601004889</v>
      </c>
      <c r="D42" s="4">
        <f t="shared" si="2"/>
        <v>119.99871452970788</v>
      </c>
      <c r="E42">
        <f t="shared" si="3"/>
        <v>1.2854702921174521E-3</v>
      </c>
      <c r="G42">
        <v>12</v>
      </c>
      <c r="H42" s="10">
        <f t="shared" si="4"/>
        <v>0.34285714285714286</v>
      </c>
      <c r="I42" s="13">
        <v>0</v>
      </c>
      <c r="J42" s="19">
        <f t="shared" si="5"/>
        <v>8.4742574699999962E-2</v>
      </c>
    </row>
    <row r="43" spans="1:14">
      <c r="B43">
        <f t="shared" si="0"/>
        <v>120</v>
      </c>
      <c r="C43">
        <f t="shared" si="1"/>
        <v>41.645812439397069</v>
      </c>
      <c r="D43" s="4">
        <f t="shared" si="2"/>
        <v>119.99948581188315</v>
      </c>
      <c r="E43">
        <f t="shared" si="3"/>
        <v>5.1418811685266519E-4</v>
      </c>
      <c r="G43">
        <v>13</v>
      </c>
      <c r="H43" s="10">
        <f t="shared" si="4"/>
        <v>0.37142857142857144</v>
      </c>
      <c r="I43" s="13">
        <v>0</v>
      </c>
      <c r="J43" s="19">
        <f t="shared" si="5"/>
        <v>5.9319802289999966E-2</v>
      </c>
    </row>
    <row r="44" spans="1:14">
      <c r="B44">
        <f t="shared" si="0"/>
        <v>120</v>
      </c>
      <c r="C44">
        <f t="shared" si="1"/>
        <v>72.987487463638246</v>
      </c>
      <c r="D44" s="4">
        <f t="shared" si="2"/>
        <v>119.99979432475325</v>
      </c>
      <c r="E44">
        <f t="shared" si="3"/>
        <v>2.0567524674675042E-4</v>
      </c>
      <c r="G44">
        <v>14</v>
      </c>
      <c r="H44" s="10">
        <f t="shared" si="4"/>
        <v>0.4</v>
      </c>
      <c r="I44" s="13">
        <v>0</v>
      </c>
      <c r="J44" s="19">
        <f t="shared" si="5"/>
        <v>4.1523861602999972E-2</v>
      </c>
    </row>
    <row r="45" spans="1:14">
      <c r="B45">
        <f t="shared" si="0"/>
        <v>120</v>
      </c>
      <c r="C45">
        <f t="shared" si="1"/>
        <v>91.792492478182936</v>
      </c>
      <c r="D45" s="4">
        <f t="shared" si="2"/>
        <v>119.99991772990131</v>
      </c>
      <c r="E45">
        <f t="shared" si="3"/>
        <v>8.2270098687331483E-5</v>
      </c>
      <c r="G45">
        <v>15</v>
      </c>
      <c r="H45" s="10">
        <f t="shared" si="4"/>
        <v>0.42857142857142855</v>
      </c>
      <c r="I45" s="13">
        <v>0</v>
      </c>
      <c r="J45" s="19">
        <f t="shared" si="5"/>
        <v>2.9066703122099979E-2</v>
      </c>
    </row>
    <row r="46" spans="1:14">
      <c r="B46">
        <f t="shared" si="0"/>
        <v>120</v>
      </c>
      <c r="C46">
        <f t="shared" si="1"/>
        <v>103.07549548690976</v>
      </c>
      <c r="D46" s="4">
        <f t="shared" si="2"/>
        <v>119.99996709196053</v>
      </c>
      <c r="E46">
        <f t="shared" si="3"/>
        <v>3.2908039472090422E-5</v>
      </c>
      <c r="G46">
        <v>16</v>
      </c>
      <c r="H46" s="10">
        <f t="shared" si="4"/>
        <v>0.45714285714285713</v>
      </c>
      <c r="I46" s="13">
        <v>0</v>
      </c>
      <c r="J46" s="19">
        <f t="shared" si="5"/>
        <v>2.0346692185469983E-2</v>
      </c>
    </row>
    <row r="47" spans="1:14">
      <c r="A47">
        <v>100</v>
      </c>
      <c r="B47">
        <f t="shared" si="0"/>
        <v>220</v>
      </c>
      <c r="C47">
        <f t="shared" si="1"/>
        <v>149.84529729214586</v>
      </c>
      <c r="D47" s="4">
        <f t="shared" si="2"/>
        <v>219.99998683678422</v>
      </c>
      <c r="E47">
        <f t="shared" si="3"/>
        <v>1.3163215783151827E-5</v>
      </c>
      <c r="G47">
        <v>17</v>
      </c>
      <c r="H47" s="10">
        <f t="shared" si="4"/>
        <v>0.48571428571428571</v>
      </c>
      <c r="I47" s="13">
        <v>0</v>
      </c>
      <c r="J47" s="19">
        <f t="shared" si="5"/>
        <v>1.4242684529828986E-2</v>
      </c>
    </row>
    <row r="48" spans="1:14">
      <c r="A48">
        <v>100</v>
      </c>
      <c r="B48">
        <f t="shared" si="0"/>
        <v>320</v>
      </c>
      <c r="C48">
        <f t="shared" si="1"/>
        <v>217.90717837528751</v>
      </c>
      <c r="D48" s="4">
        <f t="shared" si="2"/>
        <v>319.99999473471371</v>
      </c>
      <c r="E48">
        <f t="shared" si="3"/>
        <v>5.2652862905233633E-6</v>
      </c>
      <c r="G48">
        <v>18</v>
      </c>
      <c r="H48" s="10">
        <f t="shared" si="4"/>
        <v>0.51428571428571423</v>
      </c>
      <c r="I48" s="13">
        <v>0</v>
      </c>
      <c r="J48" s="19">
        <f t="shared" si="5"/>
        <v>9.96987917088029E-3</v>
      </c>
    </row>
    <row r="49" spans="1:10">
      <c r="A49">
        <v>100</v>
      </c>
      <c r="B49">
        <f t="shared" si="0"/>
        <v>420</v>
      </c>
      <c r="C49">
        <f t="shared" si="1"/>
        <v>298.74430702517247</v>
      </c>
      <c r="D49" s="4">
        <f t="shared" si="2"/>
        <v>419.99999789388551</v>
      </c>
      <c r="E49">
        <f t="shared" si="3"/>
        <v>2.1061144934719778E-6</v>
      </c>
      <c r="G49">
        <v>19</v>
      </c>
      <c r="H49" s="10">
        <f t="shared" si="4"/>
        <v>0.54285714285714282</v>
      </c>
      <c r="I49" s="13">
        <v>0</v>
      </c>
      <c r="J49" s="19">
        <f t="shared" si="5"/>
        <v>6.9789154196162025E-3</v>
      </c>
    </row>
    <row r="50" spans="1:10">
      <c r="A50">
        <v>100</v>
      </c>
      <c r="B50">
        <f t="shared" si="0"/>
        <v>520</v>
      </c>
      <c r="C50">
        <f t="shared" si="1"/>
        <v>387.24658421510344</v>
      </c>
      <c r="D50" s="4">
        <f t="shared" si="2"/>
        <v>519.99999915755416</v>
      </c>
      <c r="E50">
        <f t="shared" si="3"/>
        <v>8.424458428635262E-7</v>
      </c>
      <c r="G50">
        <v>20</v>
      </c>
      <c r="H50" s="10">
        <f t="shared" si="4"/>
        <v>0.5714285714285714</v>
      </c>
      <c r="I50" s="13">
        <v>0</v>
      </c>
      <c r="J50" s="19">
        <f t="shared" si="5"/>
        <v>4.8852407937313418E-3</v>
      </c>
    </row>
    <row r="51" spans="1:10">
      <c r="A51">
        <v>-100</v>
      </c>
      <c r="B51">
        <f t="shared" si="0"/>
        <v>420</v>
      </c>
      <c r="C51">
        <f t="shared" si="1"/>
        <v>400.34795052906202</v>
      </c>
      <c r="D51" s="4">
        <f t="shared" si="2"/>
        <v>419.99999966302164</v>
      </c>
      <c r="E51">
        <f t="shared" si="3"/>
        <v>3.3697835988277802E-7</v>
      </c>
      <c r="G51">
        <v>21</v>
      </c>
      <c r="H51" s="10">
        <f t="shared" si="4"/>
        <v>0.6</v>
      </c>
      <c r="I51" s="13">
        <v>0</v>
      </c>
      <c r="J51" s="19">
        <f t="shared" si="5"/>
        <v>3.4196685556119391E-3</v>
      </c>
    </row>
    <row r="52" spans="1:10">
      <c r="A52">
        <v>-100</v>
      </c>
      <c r="B52">
        <f t="shared" si="0"/>
        <v>320</v>
      </c>
      <c r="C52">
        <f t="shared" si="1"/>
        <v>368.2087703174372</v>
      </c>
      <c r="D52" s="4">
        <f t="shared" si="2"/>
        <v>319.99999986520868</v>
      </c>
      <c r="E52">
        <f t="shared" si="3"/>
        <v>1.3479132121574366E-7</v>
      </c>
      <c r="G52">
        <v>22</v>
      </c>
      <c r="H52" s="10">
        <f t="shared" si="4"/>
        <v>0.62857142857142856</v>
      </c>
      <c r="I52" s="13">
        <v>0</v>
      </c>
      <c r="J52" s="19">
        <f t="shared" si="5"/>
        <v>2.3937679889283574E-3</v>
      </c>
    </row>
    <row r="53" spans="1:10">
      <c r="A53">
        <v>-100</v>
      </c>
      <c r="B53">
        <f t="shared" si="0"/>
        <v>220</v>
      </c>
      <c r="C53">
        <f t="shared" si="1"/>
        <v>308.92526219046232</v>
      </c>
      <c r="D53" s="4">
        <f t="shared" si="2"/>
        <v>219.99999994608345</v>
      </c>
      <c r="E53">
        <f t="shared" si="3"/>
        <v>5.391655122366501E-8</v>
      </c>
      <c r="G53">
        <v>23</v>
      </c>
      <c r="H53" s="10">
        <f t="shared" si="4"/>
        <v>0.65714285714285714</v>
      </c>
      <c r="I53" s="13">
        <v>0</v>
      </c>
      <c r="J53" s="19">
        <f t="shared" si="5"/>
        <v>1.6756375922498501E-3</v>
      </c>
    </row>
    <row r="54" spans="1:10">
      <c r="A54">
        <v>-100</v>
      </c>
      <c r="B54">
        <f t="shared" si="0"/>
        <v>120</v>
      </c>
      <c r="C54">
        <f t="shared" si="1"/>
        <v>233.35515731427739</v>
      </c>
      <c r="D54" s="4">
        <f t="shared" si="2"/>
        <v>119.99999997843338</v>
      </c>
      <c r="E54">
        <f t="shared" si="3"/>
        <v>2.1566620489466004E-8</v>
      </c>
      <c r="G54">
        <v>24</v>
      </c>
      <c r="H54" s="10">
        <f t="shared" si="4"/>
        <v>0.68571428571428572</v>
      </c>
      <c r="I54" s="13">
        <v>0</v>
      </c>
      <c r="J54" s="19">
        <f t="shared" si="5"/>
        <v>1.172946314574895E-3</v>
      </c>
    </row>
    <row r="55" spans="1:10">
      <c r="A55">
        <v>-100</v>
      </c>
      <c r="B55">
        <f t="shared" si="0"/>
        <v>20</v>
      </c>
      <c r="C55">
        <f t="shared" si="1"/>
        <v>148.01309438856643</v>
      </c>
      <c r="D55" s="4">
        <f t="shared" si="2"/>
        <v>19.999999991373354</v>
      </c>
      <c r="E55">
        <f t="shared" si="3"/>
        <v>8.6266460641581943E-9</v>
      </c>
      <c r="G55">
        <v>25</v>
      </c>
      <c r="H55" s="10">
        <f t="shared" si="4"/>
        <v>0.7142857142857143</v>
      </c>
      <c r="I55" s="13">
        <v>0</v>
      </c>
      <c r="J55" s="19">
        <f t="shared" si="5"/>
        <v>8.2106242020242646E-4</v>
      </c>
    </row>
    <row r="56" spans="1:10">
      <c r="A56">
        <v>-100</v>
      </c>
      <c r="B56">
        <f t="shared" si="0"/>
        <v>-80</v>
      </c>
      <c r="C56">
        <f t="shared" si="1"/>
        <v>56.807856633139849</v>
      </c>
      <c r="D56" s="4">
        <f t="shared" si="2"/>
        <v>-80.00000000345068</v>
      </c>
      <c r="E56">
        <f t="shared" si="3"/>
        <v>3.4506797419453505E-9</v>
      </c>
      <c r="G56">
        <v>26</v>
      </c>
      <c r="H56" s="10">
        <f t="shared" si="4"/>
        <v>0.74285714285714288</v>
      </c>
      <c r="I56" s="13">
        <v>0</v>
      </c>
      <c r="J56" s="19">
        <f t="shared" si="5"/>
        <v>5.747436941416985E-4</v>
      </c>
    </row>
    <row r="57" spans="1:10">
      <c r="B57">
        <f t="shared" si="0"/>
        <v>-80</v>
      </c>
      <c r="C57">
        <f t="shared" si="1"/>
        <v>2.0847139798839081</v>
      </c>
      <c r="D57" s="4">
        <f t="shared" si="2"/>
        <v>-80.000000001380272</v>
      </c>
      <c r="E57">
        <f t="shared" si="3"/>
        <v>1.3802718967781402E-9</v>
      </c>
      <c r="G57">
        <v>27</v>
      </c>
      <c r="H57" s="10">
        <f t="shared" si="4"/>
        <v>0.77142857142857146</v>
      </c>
      <c r="I57" s="13">
        <v>0</v>
      </c>
      <c r="J57" s="19">
        <f t="shared" si="5"/>
        <v>4.0232058589918893E-4</v>
      </c>
    </row>
    <row r="58" spans="1:10">
      <c r="B58">
        <f t="shared" si="0"/>
        <v>-80</v>
      </c>
      <c r="C58">
        <f t="shared" si="1"/>
        <v>-30.749171612069656</v>
      </c>
      <c r="D58" s="4">
        <f t="shared" si="2"/>
        <v>-80.00000000055212</v>
      </c>
      <c r="E58">
        <f t="shared" si="3"/>
        <v>5.5212012739502825E-10</v>
      </c>
      <c r="G58">
        <v>28</v>
      </c>
      <c r="H58" s="10">
        <f t="shared" si="4"/>
        <v>0.8</v>
      </c>
      <c r="I58" s="13">
        <v>0</v>
      </c>
      <c r="J58" s="19">
        <f t="shared" si="5"/>
        <v>2.8162441012943222E-4</v>
      </c>
    </row>
    <row r="59" spans="1:10">
      <c r="B59">
        <f t="shared" si="0"/>
        <v>-80</v>
      </c>
      <c r="C59">
        <f t="shared" si="1"/>
        <v>-50.449502967241791</v>
      </c>
      <c r="D59" s="4">
        <f t="shared" si="2"/>
        <v>-80.000000000220851</v>
      </c>
      <c r="E59">
        <f t="shared" si="3"/>
        <v>2.2085089312895434E-10</v>
      </c>
      <c r="G59">
        <v>29</v>
      </c>
      <c r="H59" s="10">
        <f t="shared" si="4"/>
        <v>0.82857142857142863</v>
      </c>
      <c r="I59" s="13">
        <v>0</v>
      </c>
      <c r="J59" s="19">
        <f t="shared" si="5"/>
        <v>1.9713708709060253E-4</v>
      </c>
    </row>
    <row r="60" spans="1:10">
      <c r="D60" s="4"/>
      <c r="G60">
        <v>30</v>
      </c>
      <c r="H60" s="10">
        <f t="shared" si="4"/>
        <v>0.8571428571428571</v>
      </c>
      <c r="I60" s="13">
        <v>0</v>
      </c>
      <c r="J60" s="19">
        <f t="shared" si="5"/>
        <v>1.3799596096342176E-4</v>
      </c>
    </row>
    <row r="61" spans="1:10">
      <c r="D61" s="4"/>
      <c r="G61">
        <v>31</v>
      </c>
      <c r="H61" s="10">
        <f t="shared" si="4"/>
        <v>0.88571428571428568</v>
      </c>
      <c r="I61" s="13">
        <v>0</v>
      </c>
      <c r="J61" s="19">
        <f t="shared" si="5"/>
        <v>9.6597172674395233E-5</v>
      </c>
    </row>
    <row r="62" spans="1:10">
      <c r="D62" s="4"/>
      <c r="G62">
        <v>32</v>
      </c>
      <c r="H62" s="10">
        <f t="shared" si="4"/>
        <v>0.91428571428571426</v>
      </c>
      <c r="I62" s="13">
        <v>0</v>
      </c>
      <c r="J62" s="19">
        <f t="shared" si="5"/>
        <v>6.7618020872076652E-5</v>
      </c>
    </row>
    <row r="63" spans="1:10">
      <c r="D63" s="4"/>
      <c r="G63">
        <v>33</v>
      </c>
      <c r="H63" s="10">
        <f t="shared" si="4"/>
        <v>0.94285714285714284</v>
      </c>
      <c r="I63" s="13">
        <v>0</v>
      </c>
      <c r="J63" s="19">
        <f t="shared" si="5"/>
        <v>4.7332614610453656E-5</v>
      </c>
    </row>
    <row r="64" spans="1:10">
      <c r="D64" s="4"/>
      <c r="G64">
        <v>34</v>
      </c>
      <c r="H64" s="10">
        <f t="shared" si="4"/>
        <v>0.97142857142857142</v>
      </c>
      <c r="I64" s="13">
        <v>0</v>
      </c>
      <c r="J64" s="19">
        <f t="shared" si="5"/>
        <v>3.3132830227317559E-5</v>
      </c>
    </row>
    <row r="65" spans="4:10">
      <c r="D65" s="4"/>
      <c r="G65">
        <v>35</v>
      </c>
      <c r="H65" s="10">
        <f t="shared" si="4"/>
        <v>1</v>
      </c>
      <c r="I65" s="13">
        <v>0</v>
      </c>
      <c r="J65" s="19">
        <f t="shared" si="5"/>
        <v>2.3192981159122289E-5</v>
      </c>
    </row>
    <row r="66" spans="4:10">
      <c r="D66" s="4"/>
      <c r="G66">
        <v>36</v>
      </c>
      <c r="H66" s="10">
        <f t="shared" si="4"/>
        <v>1.0285714285714285</v>
      </c>
      <c r="I66" s="13">
        <v>0</v>
      </c>
      <c r="J66" s="19">
        <f t="shared" si="5"/>
        <v>1.6235086811385601E-5</v>
      </c>
    </row>
    <row r="67" spans="4:10">
      <c r="D67" s="4"/>
      <c r="G67">
        <v>37</v>
      </c>
      <c r="H67" s="10">
        <f t="shared" si="4"/>
        <v>1.0571428571428572</v>
      </c>
      <c r="I67" s="13">
        <v>0</v>
      </c>
      <c r="J67" s="19">
        <f t="shared" si="5"/>
        <v>1.136456076796992E-5</v>
      </c>
    </row>
    <row r="68" spans="4:10">
      <c r="D68" s="4"/>
      <c r="G68">
        <v>38</v>
      </c>
      <c r="H68" s="10">
        <f t="shared" si="4"/>
        <v>1.0857142857142856</v>
      </c>
      <c r="I68" s="13">
        <v>0</v>
      </c>
      <c r="J68" s="19">
        <f t="shared" si="5"/>
        <v>7.9551925375789428E-6</v>
      </c>
    </row>
    <row r="69" spans="4:10">
      <c r="D69" s="4"/>
      <c r="G69">
        <v>39</v>
      </c>
      <c r="H69" s="10">
        <f t="shared" si="4"/>
        <v>1.1142857142857143</v>
      </c>
      <c r="I69" s="13">
        <v>0</v>
      </c>
      <c r="J69" s="19">
        <f t="shared" si="5"/>
        <v>5.56863477630526E-6</v>
      </c>
    </row>
    <row r="70" spans="4:10">
      <c r="D70" s="4"/>
    </row>
    <row r="71" spans="4:10">
      <c r="D71" s="4"/>
    </row>
    <row r="72" spans="4:10">
      <c r="D72" s="4"/>
    </row>
    <row r="73" spans="4:10">
      <c r="D73" s="4"/>
    </row>
    <row r="74" spans="4:10">
      <c r="D74" s="4"/>
    </row>
    <row r="75" spans="4:10">
      <c r="D75" s="4"/>
    </row>
    <row r="76" spans="4:10">
      <c r="D76" s="4"/>
    </row>
    <row r="77" spans="4:10">
      <c r="D77" s="4"/>
    </row>
    <row r="78" spans="4:10">
      <c r="D78" s="4"/>
    </row>
    <row r="79" spans="4:10">
      <c r="D79" s="4"/>
    </row>
    <row r="80" spans="4:10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  <row r="239" spans="4:4">
      <c r="D239" s="4"/>
    </row>
    <row r="240" spans="4:4">
      <c r="D240" s="4"/>
    </row>
    <row r="241" spans="4:4">
      <c r="D241" s="4"/>
    </row>
    <row r="242" spans="4:4">
      <c r="D242" s="4"/>
    </row>
    <row r="243" spans="4:4">
      <c r="D243" s="4"/>
    </row>
    <row r="244" spans="4:4">
      <c r="D244" s="4"/>
    </row>
    <row r="245" spans="4:4">
      <c r="D245" s="4"/>
    </row>
    <row r="246" spans="4:4">
      <c r="D246" s="4"/>
    </row>
    <row r="247" spans="4:4">
      <c r="D247" s="4"/>
    </row>
    <row r="248" spans="4:4">
      <c r="D248" s="4"/>
    </row>
    <row r="249" spans="4:4">
      <c r="D249" s="4"/>
    </row>
    <row r="250" spans="4:4">
      <c r="D250" s="4"/>
    </row>
    <row r="251" spans="4:4">
      <c r="D251" s="4"/>
    </row>
    <row r="252" spans="4:4">
      <c r="D252" s="4"/>
    </row>
    <row r="253" spans="4:4">
      <c r="D253" s="4"/>
    </row>
    <row r="254" spans="4:4">
      <c r="D254" s="4"/>
    </row>
    <row r="255" spans="4:4">
      <c r="D255" s="4"/>
    </row>
    <row r="256" spans="4:4">
      <c r="D256" s="4"/>
    </row>
    <row r="257" spans="4:4">
      <c r="D257" s="4"/>
    </row>
    <row r="258" spans="4:4">
      <c r="D258" s="4"/>
    </row>
    <row r="259" spans="4:4">
      <c r="D259" s="4"/>
    </row>
    <row r="260" spans="4:4">
      <c r="D260" s="4"/>
    </row>
    <row r="261" spans="4:4">
      <c r="D261" s="4"/>
    </row>
    <row r="262" spans="4:4">
      <c r="D262" s="4"/>
    </row>
    <row r="263" spans="4:4">
      <c r="D263" s="4"/>
    </row>
    <row r="264" spans="4:4">
      <c r="D264" s="4"/>
    </row>
    <row r="265" spans="4:4">
      <c r="D265" s="4"/>
    </row>
    <row r="266" spans="4:4">
      <c r="D266" s="4"/>
    </row>
    <row r="267" spans="4:4">
      <c r="D267" s="4"/>
    </row>
    <row r="268" spans="4:4">
      <c r="D268" s="4"/>
    </row>
    <row r="269" spans="4:4">
      <c r="D269" s="4"/>
    </row>
    <row r="270" spans="4:4">
      <c r="D270" s="4"/>
    </row>
    <row r="271" spans="4:4">
      <c r="D271" s="4"/>
    </row>
    <row r="272" spans="4:4">
      <c r="D272" s="4"/>
    </row>
    <row r="273" spans="4:4">
      <c r="D273" s="4"/>
    </row>
    <row r="274" spans="4:4">
      <c r="D274" s="4"/>
    </row>
    <row r="275" spans="4:4">
      <c r="D275" s="4"/>
    </row>
    <row r="276" spans="4:4">
      <c r="D276" s="4"/>
    </row>
    <row r="277" spans="4:4">
      <c r="D277" s="4"/>
    </row>
    <row r="278" spans="4:4">
      <c r="D278" s="4"/>
    </row>
    <row r="279" spans="4:4">
      <c r="D279" s="4"/>
    </row>
    <row r="280" spans="4:4">
      <c r="D280" s="4"/>
    </row>
    <row r="281" spans="4:4">
      <c r="D281" s="4"/>
    </row>
    <row r="282" spans="4:4">
      <c r="D282" s="4"/>
    </row>
    <row r="283" spans="4:4">
      <c r="D283" s="4"/>
    </row>
    <row r="284" spans="4:4">
      <c r="D284" s="4"/>
    </row>
    <row r="285" spans="4:4">
      <c r="D285" s="4"/>
    </row>
    <row r="286" spans="4:4">
      <c r="D286" s="4"/>
    </row>
    <row r="287" spans="4:4">
      <c r="D287" s="4"/>
    </row>
    <row r="288" spans="4:4">
      <c r="D288" s="4"/>
    </row>
    <row r="289" spans="4:4">
      <c r="D289" s="4"/>
    </row>
    <row r="290" spans="4:4">
      <c r="D290" s="4"/>
    </row>
    <row r="291" spans="4:4">
      <c r="D291" s="4"/>
    </row>
    <row r="292" spans="4:4">
      <c r="D292" s="4"/>
    </row>
    <row r="293" spans="4:4">
      <c r="D293" s="4"/>
    </row>
    <row r="294" spans="4:4">
      <c r="D294" s="4"/>
    </row>
    <row r="295" spans="4:4">
      <c r="D295" s="4"/>
    </row>
    <row r="296" spans="4:4">
      <c r="D296" s="4"/>
    </row>
    <row r="297" spans="4:4">
      <c r="D297" s="4"/>
    </row>
    <row r="298" spans="4:4">
      <c r="D298" s="4"/>
    </row>
    <row r="299" spans="4:4">
      <c r="D299" s="4"/>
    </row>
    <row r="300" spans="4:4">
      <c r="D300" s="4"/>
    </row>
    <row r="301" spans="4:4">
      <c r="D301" s="4"/>
    </row>
    <row r="302" spans="4:4">
      <c r="D302" s="4"/>
    </row>
    <row r="303" spans="4:4">
      <c r="D303" s="4"/>
    </row>
    <row r="304" spans="4:4">
      <c r="D304" s="4"/>
    </row>
    <row r="305" spans="4:4">
      <c r="D305" s="4"/>
    </row>
    <row r="306" spans="4:4">
      <c r="D306" s="4"/>
    </row>
    <row r="307" spans="4:4">
      <c r="D307" s="4"/>
    </row>
    <row r="308" spans="4:4">
      <c r="D308" s="4"/>
    </row>
    <row r="309" spans="4:4">
      <c r="D309" s="4"/>
    </row>
    <row r="310" spans="4:4">
      <c r="D310" s="4"/>
    </row>
    <row r="311" spans="4:4">
      <c r="D311" s="4"/>
    </row>
    <row r="312" spans="4:4">
      <c r="D312" s="4"/>
    </row>
    <row r="313" spans="4:4">
      <c r="D313" s="4"/>
    </row>
    <row r="314" spans="4:4">
      <c r="D314" s="4"/>
    </row>
    <row r="315" spans="4:4">
      <c r="D315" s="4"/>
    </row>
    <row r="316" spans="4:4">
      <c r="D316" s="4"/>
    </row>
    <row r="317" spans="4:4">
      <c r="D317" s="4"/>
    </row>
    <row r="318" spans="4:4">
      <c r="D318" s="4"/>
    </row>
    <row r="319" spans="4:4">
      <c r="D319" s="4"/>
    </row>
    <row r="320" spans="4:4">
      <c r="D320" s="4"/>
    </row>
    <row r="321" spans="4:4">
      <c r="D321" s="4"/>
    </row>
    <row r="322" spans="4:4">
      <c r="D322" s="4"/>
    </row>
    <row r="323" spans="4:4">
      <c r="D323" s="4"/>
    </row>
    <row r="324" spans="4:4">
      <c r="D324" s="4"/>
    </row>
    <row r="325" spans="4:4">
      <c r="D325" s="4"/>
    </row>
    <row r="326" spans="4:4">
      <c r="D326" s="4"/>
    </row>
    <row r="327" spans="4:4">
      <c r="D327" s="4"/>
    </row>
    <row r="328" spans="4:4">
      <c r="D328" s="4"/>
    </row>
    <row r="329" spans="4:4">
      <c r="D329" s="4"/>
    </row>
    <row r="330" spans="4:4">
      <c r="D330" s="4"/>
    </row>
    <row r="331" spans="4:4">
      <c r="D331" s="4"/>
    </row>
    <row r="332" spans="4:4">
      <c r="D332" s="4"/>
    </row>
    <row r="333" spans="4:4">
      <c r="D333" s="4"/>
    </row>
    <row r="334" spans="4:4">
      <c r="D334" s="4"/>
    </row>
    <row r="335" spans="4:4">
      <c r="D335" s="4"/>
    </row>
    <row r="336" spans="4:4">
      <c r="D336" s="4"/>
    </row>
    <row r="337" spans="4:4">
      <c r="D337" s="4"/>
    </row>
    <row r="338" spans="4:4">
      <c r="D338" s="4"/>
    </row>
    <row r="339" spans="4:4">
      <c r="D339" s="4"/>
    </row>
    <row r="340" spans="4:4">
      <c r="D340" s="4"/>
    </row>
    <row r="341" spans="4:4">
      <c r="D341" s="4"/>
    </row>
    <row r="342" spans="4:4">
      <c r="D342" s="4"/>
    </row>
    <row r="343" spans="4:4">
      <c r="D343" s="4"/>
    </row>
    <row r="344" spans="4:4">
      <c r="D344" s="4"/>
    </row>
    <row r="345" spans="4:4">
      <c r="D345" s="4"/>
    </row>
    <row r="346" spans="4:4">
      <c r="D346" s="4"/>
    </row>
    <row r="347" spans="4:4">
      <c r="D347" s="4"/>
    </row>
    <row r="348" spans="4:4">
      <c r="D348" s="4"/>
    </row>
    <row r="349" spans="4:4">
      <c r="D349" s="4"/>
    </row>
    <row r="350" spans="4:4">
      <c r="D350" s="4"/>
    </row>
    <row r="351" spans="4:4">
      <c r="D351" s="4"/>
    </row>
    <row r="352" spans="4:4">
      <c r="D352" s="4"/>
    </row>
    <row r="353" spans="4:4">
      <c r="D353" s="4"/>
    </row>
    <row r="354" spans="4:4">
      <c r="D354" s="4"/>
    </row>
    <row r="355" spans="4:4">
      <c r="D355" s="4"/>
    </row>
    <row r="356" spans="4:4">
      <c r="D356" s="4"/>
    </row>
    <row r="357" spans="4:4">
      <c r="D357" s="4"/>
    </row>
    <row r="358" spans="4:4">
      <c r="D358" s="4"/>
    </row>
    <row r="359" spans="4:4">
      <c r="D359" s="4"/>
    </row>
    <row r="360" spans="4:4">
      <c r="D360" s="4"/>
    </row>
    <row r="361" spans="4:4">
      <c r="D361" s="4"/>
    </row>
    <row r="362" spans="4:4">
      <c r="D362" s="4"/>
    </row>
    <row r="363" spans="4:4">
      <c r="D363" s="4"/>
    </row>
    <row r="364" spans="4:4">
      <c r="D364" s="4"/>
    </row>
    <row r="365" spans="4:4">
      <c r="D365" s="4"/>
    </row>
    <row r="366" spans="4:4">
      <c r="D366" s="4"/>
    </row>
    <row r="367" spans="4:4">
      <c r="D367" s="4"/>
    </row>
    <row r="368" spans="4:4">
      <c r="D368" s="4"/>
    </row>
    <row r="369" spans="4:4">
      <c r="D369" s="4"/>
    </row>
    <row r="370" spans="4:4">
      <c r="D370" s="4"/>
    </row>
    <row r="371" spans="4:4">
      <c r="D371" s="4"/>
    </row>
    <row r="372" spans="4:4">
      <c r="D372" s="4"/>
    </row>
    <row r="373" spans="4:4">
      <c r="D373" s="4"/>
    </row>
    <row r="374" spans="4:4">
      <c r="D374" s="4"/>
    </row>
    <row r="375" spans="4:4">
      <c r="D375" s="4"/>
    </row>
    <row r="376" spans="4:4">
      <c r="D376" s="4"/>
    </row>
    <row r="377" spans="4:4">
      <c r="D377" s="4"/>
    </row>
    <row r="378" spans="4:4">
      <c r="D378" s="4"/>
    </row>
    <row r="379" spans="4:4">
      <c r="D379" s="4"/>
    </row>
    <row r="380" spans="4:4">
      <c r="D380" s="4"/>
    </row>
    <row r="381" spans="4:4">
      <c r="D381" s="4"/>
    </row>
    <row r="382" spans="4:4">
      <c r="D382" s="4"/>
    </row>
    <row r="383" spans="4:4">
      <c r="D383" s="4"/>
    </row>
    <row r="384" spans="4:4">
      <c r="D384" s="4"/>
    </row>
    <row r="385" spans="4:4">
      <c r="D385" s="4"/>
    </row>
    <row r="386" spans="4:4">
      <c r="D386" s="4"/>
    </row>
    <row r="387" spans="4:4">
      <c r="D387" s="4"/>
    </row>
    <row r="388" spans="4:4">
      <c r="D388" s="4"/>
    </row>
    <row r="389" spans="4:4">
      <c r="D389" s="4"/>
    </row>
    <row r="390" spans="4:4">
      <c r="D390" s="4"/>
    </row>
    <row r="391" spans="4:4">
      <c r="D391" s="4"/>
    </row>
    <row r="392" spans="4:4">
      <c r="D392" s="4"/>
    </row>
    <row r="393" spans="4:4">
      <c r="D393" s="4"/>
    </row>
    <row r="394" spans="4:4">
      <c r="D394" s="4"/>
    </row>
    <row r="395" spans="4:4">
      <c r="D395" s="4"/>
    </row>
    <row r="396" spans="4:4">
      <c r="D396" s="4"/>
    </row>
    <row r="397" spans="4:4">
      <c r="D397" s="4"/>
    </row>
    <row r="398" spans="4:4">
      <c r="D398" s="4"/>
    </row>
    <row r="399" spans="4:4">
      <c r="D399" s="4"/>
    </row>
    <row r="400" spans="4:4">
      <c r="D400" s="4"/>
    </row>
    <row r="401" spans="4:4">
      <c r="D401" s="4"/>
    </row>
    <row r="402" spans="4:4">
      <c r="D402" s="4"/>
    </row>
    <row r="403" spans="4:4">
      <c r="D403" s="4"/>
    </row>
    <row r="404" spans="4:4">
      <c r="D404" s="4"/>
    </row>
    <row r="405" spans="4:4">
      <c r="D405" s="4"/>
    </row>
    <row r="406" spans="4:4">
      <c r="D406" s="4"/>
    </row>
    <row r="407" spans="4:4">
      <c r="D407" s="4"/>
    </row>
    <row r="408" spans="4:4">
      <c r="D408" s="4"/>
    </row>
    <row r="409" spans="4:4">
      <c r="D409" s="4"/>
    </row>
    <row r="410" spans="4:4">
      <c r="D410" s="4"/>
    </row>
    <row r="411" spans="4:4">
      <c r="D411" s="4"/>
    </row>
    <row r="412" spans="4:4">
      <c r="D412" s="4"/>
    </row>
    <row r="413" spans="4:4">
      <c r="D413" s="4"/>
    </row>
    <row r="414" spans="4:4">
      <c r="D414" s="4"/>
    </row>
    <row r="415" spans="4:4">
      <c r="D415" s="4"/>
    </row>
    <row r="416" spans="4:4">
      <c r="D416" s="4"/>
    </row>
    <row r="417" spans="4:4">
      <c r="D417" s="4"/>
    </row>
    <row r="418" spans="4:4">
      <c r="D418" s="4"/>
    </row>
    <row r="419" spans="4:4">
      <c r="D419" s="4"/>
    </row>
    <row r="420" spans="4:4">
      <c r="D420" s="4"/>
    </row>
    <row r="421" spans="4:4">
      <c r="D421" s="4"/>
    </row>
    <row r="422" spans="4:4">
      <c r="D422" s="4"/>
    </row>
    <row r="423" spans="4:4">
      <c r="D423" s="4"/>
    </row>
    <row r="424" spans="4:4">
      <c r="D424" s="4"/>
    </row>
    <row r="425" spans="4:4">
      <c r="D425" s="4"/>
    </row>
    <row r="426" spans="4:4">
      <c r="D426" s="4"/>
    </row>
    <row r="427" spans="4:4">
      <c r="D427" s="4"/>
    </row>
    <row r="428" spans="4:4">
      <c r="D428" s="4"/>
    </row>
    <row r="429" spans="4:4">
      <c r="D429" s="4"/>
    </row>
    <row r="430" spans="4:4">
      <c r="D430" s="4"/>
    </row>
    <row r="431" spans="4:4">
      <c r="D431" s="4"/>
    </row>
    <row r="432" spans="4:4">
      <c r="D432" s="4"/>
    </row>
    <row r="433" spans="4:4">
      <c r="D433" s="4"/>
    </row>
    <row r="434" spans="4:4">
      <c r="D434" s="4"/>
    </row>
    <row r="435" spans="4:4">
      <c r="D435" s="4"/>
    </row>
    <row r="436" spans="4:4">
      <c r="D436" s="4"/>
    </row>
    <row r="437" spans="4:4">
      <c r="D437" s="4"/>
    </row>
    <row r="438" spans="4:4">
      <c r="D438" s="4"/>
    </row>
    <row r="439" spans="4:4">
      <c r="D439" s="4"/>
    </row>
    <row r="440" spans="4:4">
      <c r="D440" s="4"/>
    </row>
    <row r="441" spans="4:4">
      <c r="D441" s="4"/>
    </row>
    <row r="442" spans="4:4">
      <c r="D442" s="4"/>
    </row>
    <row r="443" spans="4:4">
      <c r="D443" s="4"/>
    </row>
    <row r="444" spans="4:4">
      <c r="D444" s="4"/>
    </row>
    <row r="445" spans="4:4">
      <c r="D445" s="4"/>
    </row>
    <row r="446" spans="4:4">
      <c r="D446" s="4"/>
    </row>
    <row r="447" spans="4:4">
      <c r="D447" s="4"/>
    </row>
    <row r="448" spans="4:4">
      <c r="D448" s="4"/>
    </row>
    <row r="449" spans="4:4">
      <c r="D449" s="4"/>
    </row>
    <row r="450" spans="4:4">
      <c r="D450" s="4"/>
    </row>
    <row r="451" spans="4:4">
      <c r="D451" s="4"/>
    </row>
    <row r="452" spans="4:4">
      <c r="D452" s="4"/>
    </row>
    <row r="453" spans="4:4">
      <c r="D453" s="4"/>
    </row>
    <row r="454" spans="4:4">
      <c r="D454" s="4"/>
    </row>
    <row r="455" spans="4:4">
      <c r="D455" s="4"/>
    </row>
    <row r="456" spans="4:4">
      <c r="D456" s="4"/>
    </row>
    <row r="457" spans="4:4">
      <c r="D457" s="4"/>
    </row>
    <row r="458" spans="4:4">
      <c r="D458" s="4"/>
    </row>
    <row r="459" spans="4:4">
      <c r="D459" s="4"/>
    </row>
    <row r="460" spans="4:4">
      <c r="D460" s="4"/>
    </row>
    <row r="461" spans="4:4">
      <c r="D461" s="4"/>
    </row>
    <row r="462" spans="4:4">
      <c r="D462" s="4"/>
    </row>
    <row r="463" spans="4:4">
      <c r="D463" s="4"/>
    </row>
    <row r="464" spans="4:4">
      <c r="D464" s="4"/>
    </row>
    <row r="465" spans="4:4">
      <c r="D465" s="4"/>
    </row>
    <row r="466" spans="4:4">
      <c r="D466" s="4"/>
    </row>
    <row r="467" spans="4:4">
      <c r="D467" s="4"/>
    </row>
    <row r="468" spans="4:4">
      <c r="D468" s="4"/>
    </row>
    <row r="469" spans="4:4">
      <c r="D469" s="4"/>
    </row>
    <row r="470" spans="4:4">
      <c r="D470" s="4"/>
    </row>
    <row r="471" spans="4:4">
      <c r="D471" s="4"/>
    </row>
    <row r="472" spans="4:4">
      <c r="D472" s="4"/>
    </row>
    <row r="473" spans="4:4">
      <c r="D473" s="4"/>
    </row>
    <row r="474" spans="4:4">
      <c r="D474" s="4"/>
    </row>
    <row r="475" spans="4:4">
      <c r="D475" s="4"/>
    </row>
    <row r="476" spans="4:4">
      <c r="D476" s="4"/>
    </row>
    <row r="477" spans="4:4">
      <c r="D477" s="4"/>
    </row>
    <row r="478" spans="4:4">
      <c r="D478" s="4"/>
    </row>
    <row r="479" spans="4:4">
      <c r="D479" s="4"/>
    </row>
    <row r="480" spans="4:4">
      <c r="D480" s="4"/>
    </row>
    <row r="481" spans="4:4">
      <c r="D481" s="4"/>
    </row>
    <row r="482" spans="4:4">
      <c r="D482" s="4"/>
    </row>
    <row r="483" spans="4:4">
      <c r="D483" s="4"/>
    </row>
    <row r="484" spans="4:4">
      <c r="D484" s="4"/>
    </row>
    <row r="485" spans="4:4">
      <c r="D485" s="4"/>
    </row>
    <row r="486" spans="4:4">
      <c r="D486" s="4"/>
    </row>
    <row r="487" spans="4:4">
      <c r="D487" s="4"/>
    </row>
    <row r="488" spans="4:4">
      <c r="D488" s="4"/>
    </row>
    <row r="489" spans="4:4">
      <c r="D489" s="4"/>
    </row>
    <row r="490" spans="4:4">
      <c r="D490" s="4"/>
    </row>
    <row r="491" spans="4:4">
      <c r="D491" s="4"/>
    </row>
    <row r="492" spans="4:4">
      <c r="D492" s="4"/>
    </row>
    <row r="493" spans="4:4">
      <c r="D493" s="4"/>
    </row>
    <row r="494" spans="4:4">
      <c r="D494" s="4"/>
    </row>
    <row r="495" spans="4:4">
      <c r="D495" s="4"/>
    </row>
    <row r="496" spans="4:4">
      <c r="D496" s="4"/>
    </row>
    <row r="497" spans="4:4">
      <c r="D497" s="4"/>
    </row>
    <row r="498" spans="4:4">
      <c r="D498" s="4"/>
    </row>
    <row r="499" spans="4:4">
      <c r="D499" s="4"/>
    </row>
    <row r="500" spans="4:4">
      <c r="D500" s="4"/>
    </row>
    <row r="501" spans="4:4">
      <c r="D501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5"/>
  <sheetViews>
    <sheetView workbookViewId="0">
      <selection activeCell="C2" sqref="C2"/>
    </sheetView>
  </sheetViews>
  <sheetFormatPr defaultRowHeight="15"/>
  <cols>
    <col min="1" max="1" width="9.140625" style="8"/>
    <col min="2" max="2" width="9.42578125" style="8" bestFit="1" customWidth="1"/>
    <col min="4" max="4" width="12.28515625" bestFit="1" customWidth="1"/>
    <col min="8" max="8" width="18.5703125" bestFit="1" customWidth="1"/>
  </cols>
  <sheetData>
    <row r="1" spans="1:8">
      <c r="A1" s="8" t="s">
        <v>9</v>
      </c>
      <c r="B1" s="8" t="s">
        <v>11</v>
      </c>
      <c r="C1" t="s">
        <v>5</v>
      </c>
      <c r="D1" t="s">
        <v>10</v>
      </c>
      <c r="H1" t="s">
        <v>12</v>
      </c>
    </row>
    <row r="2" spans="1:8">
      <c r="A2" s="8">
        <v>0</v>
      </c>
      <c r="B2" s="9">
        <f>A2/35</f>
        <v>0</v>
      </c>
      <c r="C2">
        <v>0</v>
      </c>
      <c r="D2" s="4">
        <v>0</v>
      </c>
      <c r="H2">
        <v>0.02</v>
      </c>
    </row>
    <row r="3" spans="1:8">
      <c r="A3" s="8">
        <v>5</v>
      </c>
      <c r="B3" s="9">
        <f t="shared" ref="B3:B66" si="0">A3/35</f>
        <v>0.14285714285714285</v>
      </c>
      <c r="C3">
        <v>127</v>
      </c>
      <c r="D3" s="4">
        <f>D2*(1-H$2)+IF(AND(C3&lt;&gt;0,C2&lt;&gt;0,SIGN(C3)&lt;&gt;SIGN(C2)),ABS(C3-C2),0)</f>
        <v>0</v>
      </c>
    </row>
    <row r="4" spans="1:8">
      <c r="A4" s="8">
        <v>10</v>
      </c>
      <c r="B4" s="9">
        <f t="shared" si="0"/>
        <v>0.2857142857142857</v>
      </c>
      <c r="C4">
        <v>-127</v>
      </c>
      <c r="D4" s="4">
        <f t="shared" ref="D4:D67" si="1">D3*(1-H$2)+IF(AND(C4&lt;&gt;0,C3&lt;&gt;0,SIGN(C4)&lt;&gt;SIGN(C3)),ABS(C4-C3),0)</f>
        <v>254</v>
      </c>
    </row>
    <row r="5" spans="1:8">
      <c r="A5" s="8">
        <v>15</v>
      </c>
      <c r="B5" s="9">
        <f t="shared" si="0"/>
        <v>0.42857142857142855</v>
      </c>
      <c r="C5">
        <v>-32</v>
      </c>
      <c r="D5" s="4">
        <f t="shared" si="1"/>
        <v>248.92</v>
      </c>
    </row>
    <row r="6" spans="1:8">
      <c r="A6" s="8">
        <v>20</v>
      </c>
      <c r="B6" s="9">
        <f t="shared" si="0"/>
        <v>0.5714285714285714</v>
      </c>
      <c r="C6">
        <v>-100</v>
      </c>
      <c r="D6" s="4">
        <f t="shared" si="1"/>
        <v>243.94159999999999</v>
      </c>
    </row>
    <row r="7" spans="1:8">
      <c r="A7" s="8">
        <v>25</v>
      </c>
      <c r="B7" s="9">
        <f t="shared" si="0"/>
        <v>0.7142857142857143</v>
      </c>
      <c r="C7">
        <v>0</v>
      </c>
      <c r="D7" s="4">
        <f t="shared" si="1"/>
        <v>239.06276799999998</v>
      </c>
    </row>
    <row r="8" spans="1:8">
      <c r="A8" s="8">
        <v>30</v>
      </c>
      <c r="B8" s="9">
        <f t="shared" si="0"/>
        <v>0.8571428571428571</v>
      </c>
      <c r="C8">
        <v>0</v>
      </c>
      <c r="D8" s="4">
        <f t="shared" si="1"/>
        <v>234.28151263999996</v>
      </c>
    </row>
    <row r="9" spans="1:8">
      <c r="A9" s="8">
        <v>35</v>
      </c>
      <c r="B9" s="9">
        <f t="shared" si="0"/>
        <v>1</v>
      </c>
      <c r="C9">
        <v>0</v>
      </c>
      <c r="D9" s="4">
        <f t="shared" si="1"/>
        <v>229.59588238719996</v>
      </c>
    </row>
    <row r="10" spans="1:8">
      <c r="A10" s="8">
        <v>40</v>
      </c>
      <c r="B10" s="9">
        <f t="shared" si="0"/>
        <v>1.1428571428571428</v>
      </c>
      <c r="C10">
        <v>0</v>
      </c>
      <c r="D10" s="4">
        <f t="shared" si="1"/>
        <v>225.00396473945597</v>
      </c>
    </row>
    <row r="11" spans="1:8">
      <c r="A11" s="8">
        <v>45</v>
      </c>
      <c r="B11" s="9">
        <f t="shared" si="0"/>
        <v>1.2857142857142858</v>
      </c>
      <c r="C11">
        <v>0</v>
      </c>
      <c r="D11" s="4">
        <f t="shared" si="1"/>
        <v>220.50388544466685</v>
      </c>
    </row>
    <row r="12" spans="1:8">
      <c r="A12" s="8">
        <v>50</v>
      </c>
      <c r="B12" s="9">
        <f t="shared" si="0"/>
        <v>1.4285714285714286</v>
      </c>
      <c r="C12">
        <v>0</v>
      </c>
      <c r="D12" s="4">
        <f t="shared" si="1"/>
        <v>216.09380773577351</v>
      </c>
    </row>
    <row r="13" spans="1:8">
      <c r="A13" s="8">
        <v>55</v>
      </c>
      <c r="B13" s="9">
        <f t="shared" si="0"/>
        <v>1.5714285714285714</v>
      </c>
      <c r="C13">
        <v>0</v>
      </c>
      <c r="D13" s="4">
        <f t="shared" si="1"/>
        <v>211.77193158105803</v>
      </c>
    </row>
    <row r="14" spans="1:8">
      <c r="A14" s="8">
        <v>60</v>
      </c>
      <c r="B14" s="9">
        <f t="shared" si="0"/>
        <v>1.7142857142857142</v>
      </c>
      <c r="C14">
        <v>0</v>
      </c>
      <c r="D14" s="4">
        <f t="shared" si="1"/>
        <v>207.53649294943688</v>
      </c>
    </row>
    <row r="15" spans="1:8">
      <c r="A15" s="8">
        <v>65</v>
      </c>
      <c r="B15" s="9">
        <f t="shared" si="0"/>
        <v>1.8571428571428572</v>
      </c>
      <c r="C15">
        <v>0</v>
      </c>
      <c r="D15" s="4">
        <f t="shared" si="1"/>
        <v>203.38576309044814</v>
      </c>
    </row>
    <row r="16" spans="1:8">
      <c r="A16" s="8">
        <v>70</v>
      </c>
      <c r="B16" s="9">
        <f t="shared" si="0"/>
        <v>2</v>
      </c>
      <c r="C16">
        <v>0</v>
      </c>
      <c r="D16" s="4">
        <f t="shared" si="1"/>
        <v>199.31804782863918</v>
      </c>
    </row>
    <row r="17" spans="1:4">
      <c r="A17" s="8">
        <v>75</v>
      </c>
      <c r="B17" s="9">
        <f t="shared" si="0"/>
        <v>2.1428571428571428</v>
      </c>
      <c r="C17">
        <v>0</v>
      </c>
      <c r="D17" s="4">
        <f t="shared" si="1"/>
        <v>195.3316868720664</v>
      </c>
    </row>
    <row r="18" spans="1:4">
      <c r="A18" s="8">
        <v>80</v>
      </c>
      <c r="B18" s="9">
        <f t="shared" si="0"/>
        <v>2.2857142857142856</v>
      </c>
      <c r="C18">
        <v>0</v>
      </c>
      <c r="D18" s="4">
        <f t="shared" si="1"/>
        <v>191.42505313462507</v>
      </c>
    </row>
    <row r="19" spans="1:4">
      <c r="A19" s="8">
        <v>85</v>
      </c>
      <c r="B19" s="9">
        <f t="shared" si="0"/>
        <v>2.4285714285714284</v>
      </c>
      <c r="C19">
        <v>0</v>
      </c>
      <c r="D19" s="4">
        <f t="shared" si="1"/>
        <v>187.59655207193256</v>
      </c>
    </row>
    <row r="20" spans="1:4">
      <c r="A20" s="8">
        <v>90</v>
      </c>
      <c r="B20" s="9">
        <f t="shared" si="0"/>
        <v>2.5714285714285716</v>
      </c>
      <c r="C20">
        <v>0</v>
      </c>
      <c r="D20" s="4">
        <f t="shared" si="1"/>
        <v>183.8446210304939</v>
      </c>
    </row>
    <row r="21" spans="1:4">
      <c r="A21" s="8">
        <v>95</v>
      </c>
      <c r="B21" s="9">
        <f t="shared" si="0"/>
        <v>2.7142857142857144</v>
      </c>
      <c r="C21">
        <v>0</v>
      </c>
      <c r="D21" s="4">
        <f t="shared" si="1"/>
        <v>180.16772860988402</v>
      </c>
    </row>
    <row r="22" spans="1:4">
      <c r="A22" s="8">
        <v>100</v>
      </c>
      <c r="B22" s="9">
        <f t="shared" si="0"/>
        <v>2.8571428571428572</v>
      </c>
      <c r="C22">
        <v>0</v>
      </c>
      <c r="D22" s="4">
        <f t="shared" si="1"/>
        <v>176.56437403768635</v>
      </c>
    </row>
    <row r="23" spans="1:4">
      <c r="A23" s="8">
        <v>105</v>
      </c>
      <c r="B23" s="9">
        <f t="shared" si="0"/>
        <v>3</v>
      </c>
      <c r="C23">
        <v>0</v>
      </c>
      <c r="D23" s="4">
        <f t="shared" si="1"/>
        <v>173.03308655693263</v>
      </c>
    </row>
    <row r="24" spans="1:4">
      <c r="A24" s="8">
        <v>110</v>
      </c>
      <c r="B24" s="9">
        <f t="shared" si="0"/>
        <v>3.1428571428571428</v>
      </c>
      <c r="C24">
        <v>0</v>
      </c>
      <c r="D24" s="4">
        <f t="shared" si="1"/>
        <v>169.57242482579397</v>
      </c>
    </row>
    <row r="25" spans="1:4">
      <c r="A25" s="8">
        <v>115</v>
      </c>
      <c r="B25" s="9">
        <f t="shared" si="0"/>
        <v>3.2857142857142856</v>
      </c>
      <c r="C25">
        <v>0</v>
      </c>
      <c r="D25" s="4">
        <f t="shared" si="1"/>
        <v>166.18097632927808</v>
      </c>
    </row>
    <row r="26" spans="1:4">
      <c r="A26" s="8">
        <v>120</v>
      </c>
      <c r="B26" s="9">
        <f t="shared" si="0"/>
        <v>3.4285714285714284</v>
      </c>
      <c r="C26">
        <v>0</v>
      </c>
      <c r="D26" s="4">
        <f t="shared" si="1"/>
        <v>162.85735680269252</v>
      </c>
    </row>
    <row r="27" spans="1:4">
      <c r="A27" s="8">
        <v>125</v>
      </c>
      <c r="B27" s="9">
        <f t="shared" si="0"/>
        <v>3.5714285714285716</v>
      </c>
      <c r="C27">
        <v>0</v>
      </c>
      <c r="D27" s="4">
        <f t="shared" si="1"/>
        <v>159.60020966663868</v>
      </c>
    </row>
    <row r="28" spans="1:4">
      <c r="A28" s="8">
        <v>130</v>
      </c>
      <c r="B28" s="9">
        <f t="shared" si="0"/>
        <v>3.7142857142857144</v>
      </c>
      <c r="C28">
        <v>0</v>
      </c>
      <c r="D28" s="4">
        <f t="shared" si="1"/>
        <v>156.40820547330591</v>
      </c>
    </row>
    <row r="29" spans="1:4">
      <c r="A29" s="8">
        <v>135</v>
      </c>
      <c r="B29" s="9">
        <f t="shared" si="0"/>
        <v>3.8571428571428572</v>
      </c>
      <c r="C29">
        <v>0</v>
      </c>
      <c r="D29" s="4">
        <f t="shared" si="1"/>
        <v>153.28004136383979</v>
      </c>
    </row>
    <row r="30" spans="1:4">
      <c r="A30" s="8">
        <v>140</v>
      </c>
      <c r="B30" s="9">
        <f t="shared" si="0"/>
        <v>4</v>
      </c>
      <c r="C30">
        <v>0</v>
      </c>
      <c r="D30" s="4">
        <f t="shared" si="1"/>
        <v>150.21444053656299</v>
      </c>
    </row>
    <row r="31" spans="1:4">
      <c r="A31" s="8">
        <v>145</v>
      </c>
      <c r="B31" s="9">
        <f t="shared" si="0"/>
        <v>4.1428571428571432</v>
      </c>
      <c r="C31">
        <v>0</v>
      </c>
      <c r="D31" s="4">
        <f t="shared" si="1"/>
        <v>147.21015172583174</v>
      </c>
    </row>
    <row r="32" spans="1:4">
      <c r="A32" s="8">
        <v>150</v>
      </c>
      <c r="B32" s="9">
        <f t="shared" si="0"/>
        <v>4.2857142857142856</v>
      </c>
      <c r="C32">
        <v>0</v>
      </c>
      <c r="D32" s="4">
        <f t="shared" si="1"/>
        <v>144.26594869131509</v>
      </c>
    </row>
    <row r="33" spans="1:4">
      <c r="A33" s="8">
        <v>155</v>
      </c>
      <c r="B33" s="9">
        <f t="shared" si="0"/>
        <v>4.4285714285714288</v>
      </c>
      <c r="C33">
        <v>0</v>
      </c>
      <c r="D33" s="4">
        <f t="shared" si="1"/>
        <v>141.38062971748877</v>
      </c>
    </row>
    <row r="34" spans="1:4">
      <c r="A34" s="8">
        <v>160</v>
      </c>
      <c r="B34" s="9">
        <f t="shared" si="0"/>
        <v>4.5714285714285712</v>
      </c>
      <c r="C34">
        <v>0</v>
      </c>
      <c r="D34" s="4">
        <f t="shared" si="1"/>
        <v>138.553017123139</v>
      </c>
    </row>
    <row r="35" spans="1:4">
      <c r="A35" s="8">
        <v>165</v>
      </c>
      <c r="B35" s="9">
        <f t="shared" si="0"/>
        <v>4.7142857142857144</v>
      </c>
      <c r="C35">
        <v>0</v>
      </c>
      <c r="D35" s="4">
        <f t="shared" si="1"/>
        <v>135.78195678067621</v>
      </c>
    </row>
    <row r="36" spans="1:4">
      <c r="A36" s="8">
        <v>170</v>
      </c>
      <c r="B36" s="9">
        <f t="shared" si="0"/>
        <v>4.8571428571428568</v>
      </c>
      <c r="C36">
        <v>0</v>
      </c>
      <c r="D36" s="4">
        <f t="shared" si="1"/>
        <v>133.0663176450627</v>
      </c>
    </row>
    <row r="37" spans="1:4">
      <c r="A37" s="8">
        <v>175</v>
      </c>
      <c r="B37" s="9">
        <f t="shared" si="0"/>
        <v>5</v>
      </c>
      <c r="C37">
        <v>0</v>
      </c>
      <c r="D37" s="4">
        <f t="shared" si="1"/>
        <v>130.40499129216144</v>
      </c>
    </row>
    <row r="38" spans="1:4">
      <c r="A38" s="8">
        <v>180</v>
      </c>
      <c r="B38" s="9">
        <f t="shared" si="0"/>
        <v>5.1428571428571432</v>
      </c>
      <c r="C38">
        <v>0</v>
      </c>
      <c r="D38" s="4">
        <f t="shared" si="1"/>
        <v>127.79689146631821</v>
      </c>
    </row>
    <row r="39" spans="1:4">
      <c r="A39" s="8">
        <v>185</v>
      </c>
      <c r="B39" s="9">
        <f t="shared" si="0"/>
        <v>5.2857142857142856</v>
      </c>
      <c r="C39">
        <v>0</v>
      </c>
      <c r="D39" s="4">
        <f t="shared" si="1"/>
        <v>125.24095363699185</v>
      </c>
    </row>
    <row r="40" spans="1:4">
      <c r="A40" s="8">
        <v>190</v>
      </c>
      <c r="B40" s="9">
        <f t="shared" si="0"/>
        <v>5.4285714285714288</v>
      </c>
      <c r="C40">
        <v>0</v>
      </c>
      <c r="D40" s="4">
        <f t="shared" si="1"/>
        <v>122.73613456425201</v>
      </c>
    </row>
    <row r="41" spans="1:4">
      <c r="A41" s="8">
        <v>195</v>
      </c>
      <c r="B41" s="9">
        <f t="shared" si="0"/>
        <v>5.5714285714285712</v>
      </c>
      <c r="C41">
        <v>0</v>
      </c>
      <c r="D41" s="4">
        <f t="shared" si="1"/>
        <v>120.28141187296697</v>
      </c>
    </row>
    <row r="42" spans="1:4">
      <c r="A42" s="8">
        <v>200</v>
      </c>
      <c r="B42" s="9">
        <f t="shared" si="0"/>
        <v>5.7142857142857144</v>
      </c>
      <c r="C42">
        <v>0</v>
      </c>
      <c r="D42" s="4">
        <f t="shared" si="1"/>
        <v>117.87578363550763</v>
      </c>
    </row>
    <row r="43" spans="1:4">
      <c r="A43" s="8">
        <v>205</v>
      </c>
      <c r="B43" s="9">
        <f t="shared" si="0"/>
        <v>5.8571428571428568</v>
      </c>
      <c r="C43">
        <v>0</v>
      </c>
      <c r="D43" s="4">
        <f t="shared" si="1"/>
        <v>115.51826796279748</v>
      </c>
    </row>
    <row r="44" spans="1:4">
      <c r="A44" s="8">
        <v>210</v>
      </c>
      <c r="B44" s="9">
        <f t="shared" si="0"/>
        <v>6</v>
      </c>
      <c r="C44">
        <v>60</v>
      </c>
      <c r="D44" s="4">
        <f t="shared" si="1"/>
        <v>113.20790260354153</v>
      </c>
    </row>
    <row r="45" spans="1:4">
      <c r="A45" s="8">
        <v>215</v>
      </c>
      <c r="B45" s="9">
        <f t="shared" si="0"/>
        <v>6.1428571428571432</v>
      </c>
      <c r="C45">
        <v>-60</v>
      </c>
      <c r="D45" s="4">
        <f t="shared" si="1"/>
        <v>230.9437445514707</v>
      </c>
    </row>
    <row r="46" spans="1:4">
      <c r="A46" s="8">
        <v>220</v>
      </c>
      <c r="B46" s="9">
        <f t="shared" si="0"/>
        <v>6.2857142857142856</v>
      </c>
      <c r="C46">
        <v>60</v>
      </c>
      <c r="D46" s="4">
        <f t="shared" si="1"/>
        <v>346.32486966044132</v>
      </c>
    </row>
    <row r="47" spans="1:4">
      <c r="A47" s="8">
        <v>225</v>
      </c>
      <c r="B47" s="9">
        <f t="shared" si="0"/>
        <v>6.4285714285714288</v>
      </c>
      <c r="C47">
        <v>-60</v>
      </c>
      <c r="D47" s="4">
        <f t="shared" si="1"/>
        <v>459.3983722672325</v>
      </c>
    </row>
    <row r="48" spans="1:4">
      <c r="A48" s="8">
        <v>230</v>
      </c>
      <c r="B48" s="9">
        <f t="shared" si="0"/>
        <v>6.5714285714285712</v>
      </c>
      <c r="C48">
        <v>60</v>
      </c>
      <c r="D48" s="4">
        <f t="shared" si="1"/>
        <v>570.21040482188778</v>
      </c>
    </row>
    <row r="49" spans="1:4">
      <c r="A49" s="8">
        <v>235</v>
      </c>
      <c r="B49" s="9">
        <f t="shared" si="0"/>
        <v>6.7142857142857144</v>
      </c>
      <c r="C49">
        <v>-60</v>
      </c>
      <c r="D49" s="4">
        <f t="shared" si="1"/>
        <v>678.80619672545004</v>
      </c>
    </row>
    <row r="50" spans="1:4">
      <c r="A50" s="8">
        <v>240</v>
      </c>
      <c r="B50" s="9">
        <f t="shared" si="0"/>
        <v>6.8571428571428568</v>
      </c>
      <c r="C50">
        <v>60</v>
      </c>
      <c r="D50" s="4">
        <f t="shared" si="1"/>
        <v>785.23007279094099</v>
      </c>
    </row>
    <row r="51" spans="1:4">
      <c r="A51" s="8">
        <v>245</v>
      </c>
      <c r="B51" s="9">
        <f t="shared" si="0"/>
        <v>7</v>
      </c>
      <c r="C51">
        <v>-60</v>
      </c>
      <c r="D51" s="4">
        <f t="shared" si="1"/>
        <v>889.52547133512212</v>
      </c>
    </row>
    <row r="52" spans="1:4">
      <c r="A52" s="8">
        <v>250</v>
      </c>
      <c r="B52" s="9">
        <f t="shared" si="0"/>
        <v>7.1428571428571432</v>
      </c>
      <c r="C52">
        <v>0</v>
      </c>
      <c r="D52" s="4">
        <f t="shared" si="1"/>
        <v>871.73496190841968</v>
      </c>
    </row>
    <row r="53" spans="1:4">
      <c r="A53" s="8">
        <v>255</v>
      </c>
      <c r="B53" s="9">
        <f t="shared" si="0"/>
        <v>7.2857142857142856</v>
      </c>
      <c r="C53">
        <v>0</v>
      </c>
      <c r="D53" s="4">
        <f t="shared" si="1"/>
        <v>854.3002626702513</v>
      </c>
    </row>
    <row r="54" spans="1:4">
      <c r="A54" s="8">
        <v>260</v>
      </c>
      <c r="B54" s="9">
        <f t="shared" si="0"/>
        <v>7.4285714285714288</v>
      </c>
      <c r="C54">
        <v>0</v>
      </c>
      <c r="D54" s="4">
        <f t="shared" si="1"/>
        <v>837.21425741684629</v>
      </c>
    </row>
    <row r="55" spans="1:4">
      <c r="A55" s="8">
        <v>265</v>
      </c>
      <c r="B55" s="9">
        <f t="shared" si="0"/>
        <v>7.5714285714285712</v>
      </c>
      <c r="C55">
        <v>0</v>
      </c>
      <c r="D55" s="4">
        <f t="shared" si="1"/>
        <v>820.46997226850931</v>
      </c>
    </row>
    <row r="56" spans="1:4">
      <c r="A56" s="8">
        <v>270</v>
      </c>
      <c r="B56" s="9">
        <f t="shared" si="0"/>
        <v>7.7142857142857144</v>
      </c>
      <c r="C56">
        <v>0</v>
      </c>
      <c r="D56" s="4">
        <f t="shared" si="1"/>
        <v>804.06057282313907</v>
      </c>
    </row>
    <row r="57" spans="1:4">
      <c r="A57" s="8">
        <v>275</v>
      </c>
      <c r="B57" s="9">
        <f t="shared" si="0"/>
        <v>7.8571428571428568</v>
      </c>
      <c r="C57">
        <v>0</v>
      </c>
      <c r="D57" s="4">
        <f t="shared" si="1"/>
        <v>787.97936136667624</v>
      </c>
    </row>
    <row r="58" spans="1:4">
      <c r="A58" s="8">
        <v>280</v>
      </c>
      <c r="B58" s="9">
        <f t="shared" si="0"/>
        <v>8</v>
      </c>
      <c r="C58">
        <v>60</v>
      </c>
      <c r="D58" s="4">
        <f t="shared" si="1"/>
        <v>772.21977413934269</v>
      </c>
    </row>
    <row r="59" spans="1:4">
      <c r="A59" s="8">
        <v>285</v>
      </c>
      <c r="B59" s="9">
        <f t="shared" si="0"/>
        <v>8.1428571428571423</v>
      </c>
      <c r="C59">
        <v>-60</v>
      </c>
      <c r="D59" s="4">
        <f t="shared" si="1"/>
        <v>876.77537865655586</v>
      </c>
    </row>
    <row r="60" spans="1:4">
      <c r="A60" s="8">
        <v>290</v>
      </c>
      <c r="B60" s="9">
        <f t="shared" si="0"/>
        <v>8.2857142857142865</v>
      </c>
      <c r="C60">
        <v>60</v>
      </c>
      <c r="D60" s="4">
        <f t="shared" si="1"/>
        <v>979.23987108342476</v>
      </c>
    </row>
    <row r="61" spans="1:4">
      <c r="A61" s="8">
        <v>295</v>
      </c>
      <c r="B61" s="9">
        <f t="shared" si="0"/>
        <v>8.4285714285714288</v>
      </c>
      <c r="C61">
        <v>-60</v>
      </c>
      <c r="D61" s="4">
        <f t="shared" si="1"/>
        <v>1079.6550736617562</v>
      </c>
    </row>
    <row r="62" spans="1:4">
      <c r="A62" s="8">
        <v>300</v>
      </c>
      <c r="B62" s="9">
        <f t="shared" si="0"/>
        <v>8.5714285714285712</v>
      </c>
      <c r="C62">
        <v>60</v>
      </c>
      <c r="D62" s="4">
        <f t="shared" si="1"/>
        <v>1178.0619721885212</v>
      </c>
    </row>
    <row r="63" spans="1:4">
      <c r="A63" s="8">
        <v>305</v>
      </c>
      <c r="B63" s="9">
        <f t="shared" si="0"/>
        <v>8.7142857142857135</v>
      </c>
      <c r="C63">
        <v>-60</v>
      </c>
      <c r="D63" s="4">
        <f t="shared" si="1"/>
        <v>1274.5007327447506</v>
      </c>
    </row>
    <row r="64" spans="1:4">
      <c r="A64" s="8">
        <v>310</v>
      </c>
      <c r="B64" s="9">
        <f t="shared" si="0"/>
        <v>8.8571428571428577</v>
      </c>
      <c r="C64">
        <v>60</v>
      </c>
      <c r="D64" s="4">
        <f t="shared" si="1"/>
        <v>1369.0107180898556</v>
      </c>
    </row>
    <row r="65" spans="1:4">
      <c r="A65" s="8">
        <v>315</v>
      </c>
      <c r="B65" s="9">
        <f t="shared" si="0"/>
        <v>9</v>
      </c>
      <c r="C65">
        <v>-60</v>
      </c>
      <c r="D65" s="4">
        <f t="shared" si="1"/>
        <v>1461.6305037280583</v>
      </c>
    </row>
    <row r="66" spans="1:4">
      <c r="A66" s="8">
        <v>320</v>
      </c>
      <c r="B66" s="9">
        <f t="shared" si="0"/>
        <v>9.1428571428571423</v>
      </c>
      <c r="C66">
        <v>0</v>
      </c>
      <c r="D66" s="4">
        <f t="shared" si="1"/>
        <v>1432.3978936534972</v>
      </c>
    </row>
    <row r="67" spans="1:4">
      <c r="A67" s="8">
        <v>325</v>
      </c>
      <c r="B67" s="9">
        <f t="shared" ref="B67:B130" si="2">A67/35</f>
        <v>9.2857142857142865</v>
      </c>
      <c r="C67">
        <v>60</v>
      </c>
      <c r="D67" s="4">
        <f t="shared" si="1"/>
        <v>1403.7499357804272</v>
      </c>
    </row>
    <row r="68" spans="1:4">
      <c r="A68" s="8">
        <v>330</v>
      </c>
      <c r="B68" s="9">
        <f t="shared" si="2"/>
        <v>9.4285714285714288</v>
      </c>
      <c r="C68">
        <v>-60</v>
      </c>
      <c r="D68" s="4">
        <f t="shared" ref="D68:D131" si="3">D67*(1-H$2)+IF(AND(C68&lt;&gt;0,C67&lt;&gt;0,SIGN(C68)&lt;&gt;SIGN(C67)),ABS(C68-C67),0)</f>
        <v>1495.6749370648186</v>
      </c>
    </row>
    <row r="69" spans="1:4">
      <c r="A69" s="8">
        <v>335</v>
      </c>
      <c r="B69" s="9">
        <f t="shared" si="2"/>
        <v>9.5714285714285712</v>
      </c>
      <c r="C69">
        <v>0</v>
      </c>
      <c r="D69" s="4">
        <f t="shared" si="3"/>
        <v>1465.761438323522</v>
      </c>
    </row>
    <row r="70" spans="1:4">
      <c r="A70" s="8">
        <v>340</v>
      </c>
      <c r="B70" s="9">
        <f t="shared" si="2"/>
        <v>9.7142857142857135</v>
      </c>
      <c r="C70">
        <v>0</v>
      </c>
      <c r="D70" s="4">
        <f t="shared" si="3"/>
        <v>1436.4462095570516</v>
      </c>
    </row>
    <row r="71" spans="1:4">
      <c r="A71" s="8">
        <v>345</v>
      </c>
      <c r="B71" s="9">
        <f t="shared" si="2"/>
        <v>9.8571428571428577</v>
      </c>
      <c r="C71">
        <v>0</v>
      </c>
      <c r="D71" s="4">
        <f t="shared" si="3"/>
        <v>1407.7172853659106</v>
      </c>
    </row>
    <row r="72" spans="1:4">
      <c r="A72" s="8">
        <v>350</v>
      </c>
      <c r="B72" s="9">
        <f t="shared" si="2"/>
        <v>10</v>
      </c>
      <c r="C72">
        <v>0</v>
      </c>
      <c r="D72" s="4">
        <f t="shared" si="3"/>
        <v>1379.5629396585923</v>
      </c>
    </row>
    <row r="73" spans="1:4">
      <c r="A73" s="8">
        <v>355</v>
      </c>
      <c r="B73" s="9">
        <f t="shared" si="2"/>
        <v>10.142857142857142</v>
      </c>
      <c r="C73">
        <v>0</v>
      </c>
      <c r="D73" s="4">
        <f t="shared" si="3"/>
        <v>1351.9716808654205</v>
      </c>
    </row>
    <row r="74" spans="1:4">
      <c r="A74" s="8">
        <v>360</v>
      </c>
      <c r="B74" s="9">
        <f t="shared" si="2"/>
        <v>10.285714285714286</v>
      </c>
      <c r="C74">
        <v>0</v>
      </c>
      <c r="D74" s="4">
        <f t="shared" si="3"/>
        <v>1324.9322472481119</v>
      </c>
    </row>
    <row r="75" spans="1:4">
      <c r="A75" s="8">
        <v>365</v>
      </c>
      <c r="B75" s="9">
        <f t="shared" si="2"/>
        <v>10.428571428571429</v>
      </c>
      <c r="C75">
        <v>0</v>
      </c>
      <c r="D75" s="4">
        <f t="shared" si="3"/>
        <v>1298.4336023031497</v>
      </c>
    </row>
    <row r="76" spans="1:4">
      <c r="A76" s="8">
        <v>370</v>
      </c>
      <c r="B76" s="9">
        <f t="shared" si="2"/>
        <v>10.571428571428571</v>
      </c>
      <c r="C76">
        <v>0</v>
      </c>
      <c r="D76" s="4">
        <f t="shared" si="3"/>
        <v>1272.4649302570867</v>
      </c>
    </row>
    <row r="77" spans="1:4">
      <c r="A77" s="8">
        <v>375</v>
      </c>
      <c r="B77" s="9">
        <f t="shared" si="2"/>
        <v>10.714285714285714</v>
      </c>
      <c r="C77">
        <v>0</v>
      </c>
      <c r="D77" s="4">
        <f t="shared" si="3"/>
        <v>1247.0156316519449</v>
      </c>
    </row>
    <row r="78" spans="1:4">
      <c r="A78" s="8">
        <v>380</v>
      </c>
      <c r="B78" s="9">
        <f t="shared" si="2"/>
        <v>10.857142857142858</v>
      </c>
      <c r="C78">
        <v>0</v>
      </c>
      <c r="D78" s="4">
        <f t="shared" si="3"/>
        <v>1222.0753190189059</v>
      </c>
    </row>
    <row r="79" spans="1:4">
      <c r="A79" s="8">
        <v>385</v>
      </c>
      <c r="B79" s="9">
        <f t="shared" si="2"/>
        <v>11</v>
      </c>
      <c r="C79">
        <v>0</v>
      </c>
      <c r="D79" s="4">
        <f t="shared" si="3"/>
        <v>1197.6338126385278</v>
      </c>
    </row>
    <row r="80" spans="1:4">
      <c r="A80" s="8">
        <v>390</v>
      </c>
      <c r="B80" s="9">
        <f t="shared" si="2"/>
        <v>11.142857142857142</v>
      </c>
      <c r="C80">
        <v>0</v>
      </c>
      <c r="D80" s="4">
        <f t="shared" si="3"/>
        <v>1173.6811363857573</v>
      </c>
    </row>
    <row r="81" spans="1:4">
      <c r="A81" s="8">
        <v>395</v>
      </c>
      <c r="B81" s="9">
        <f t="shared" si="2"/>
        <v>11.285714285714286</v>
      </c>
      <c r="C81">
        <v>0</v>
      </c>
      <c r="D81" s="4">
        <f t="shared" si="3"/>
        <v>1150.2075136580422</v>
      </c>
    </row>
    <row r="82" spans="1:4">
      <c r="A82" s="8">
        <v>400</v>
      </c>
      <c r="B82" s="9">
        <f t="shared" si="2"/>
        <v>11.428571428571429</v>
      </c>
      <c r="C82">
        <v>0</v>
      </c>
      <c r="D82" s="4">
        <f t="shared" si="3"/>
        <v>1127.2033633848814</v>
      </c>
    </row>
    <row r="83" spans="1:4">
      <c r="A83" s="8">
        <v>405</v>
      </c>
      <c r="B83" s="9">
        <f t="shared" si="2"/>
        <v>11.571428571428571</v>
      </c>
      <c r="C83">
        <v>0</v>
      </c>
      <c r="D83" s="4">
        <f t="shared" si="3"/>
        <v>1104.6592961171837</v>
      </c>
    </row>
    <row r="84" spans="1:4">
      <c r="A84" s="8">
        <v>410</v>
      </c>
      <c r="B84" s="9">
        <f t="shared" si="2"/>
        <v>11.714285714285714</v>
      </c>
      <c r="C84">
        <v>0</v>
      </c>
      <c r="D84" s="4">
        <f t="shared" si="3"/>
        <v>1082.5661101948399</v>
      </c>
    </row>
    <row r="85" spans="1:4">
      <c r="A85" s="8">
        <v>415</v>
      </c>
      <c r="B85" s="9">
        <f t="shared" si="2"/>
        <v>11.857142857142858</v>
      </c>
      <c r="C85">
        <v>0</v>
      </c>
      <c r="D85" s="4">
        <f t="shared" si="3"/>
        <v>1060.9147879909431</v>
      </c>
    </row>
    <row r="86" spans="1:4">
      <c r="A86" s="8">
        <v>420</v>
      </c>
      <c r="B86" s="9">
        <f t="shared" si="2"/>
        <v>12</v>
      </c>
      <c r="C86">
        <v>0</v>
      </c>
      <c r="D86" s="4">
        <f t="shared" si="3"/>
        <v>1039.6964922311242</v>
      </c>
    </row>
    <row r="87" spans="1:4">
      <c r="A87" s="8">
        <v>425</v>
      </c>
      <c r="B87" s="9">
        <f t="shared" si="2"/>
        <v>12.142857142857142</v>
      </c>
      <c r="C87">
        <v>0</v>
      </c>
      <c r="D87" s="4">
        <f t="shared" si="3"/>
        <v>1018.9025623865017</v>
      </c>
    </row>
    <row r="88" spans="1:4">
      <c r="A88" s="8">
        <v>430</v>
      </c>
      <c r="B88" s="9">
        <f t="shared" si="2"/>
        <v>12.285714285714286</v>
      </c>
      <c r="C88">
        <v>0</v>
      </c>
      <c r="D88" s="4">
        <f t="shared" si="3"/>
        <v>998.52451113877169</v>
      </c>
    </row>
    <row r="89" spans="1:4">
      <c r="A89" s="8">
        <v>435</v>
      </c>
      <c r="B89" s="9">
        <f t="shared" si="2"/>
        <v>12.428571428571429</v>
      </c>
      <c r="C89">
        <v>0</v>
      </c>
      <c r="D89" s="4">
        <f t="shared" si="3"/>
        <v>978.55402091599626</v>
      </c>
    </row>
    <row r="90" spans="1:4">
      <c r="A90" s="8">
        <v>440</v>
      </c>
      <c r="B90" s="9">
        <f t="shared" si="2"/>
        <v>12.571428571428571</v>
      </c>
      <c r="C90">
        <v>0</v>
      </c>
      <c r="D90" s="4">
        <f t="shared" si="3"/>
        <v>958.98294049767628</v>
      </c>
    </row>
    <row r="91" spans="1:4">
      <c r="A91" s="8">
        <v>445</v>
      </c>
      <c r="B91" s="9">
        <f t="shared" si="2"/>
        <v>12.714285714285714</v>
      </c>
      <c r="C91">
        <v>0</v>
      </c>
      <c r="D91" s="4">
        <f t="shared" si="3"/>
        <v>939.80328168772269</v>
      </c>
    </row>
    <row r="92" spans="1:4">
      <c r="A92" s="8">
        <v>450</v>
      </c>
      <c r="B92" s="9">
        <f t="shared" si="2"/>
        <v>12.857142857142858</v>
      </c>
      <c r="C92">
        <v>0</v>
      </c>
      <c r="D92" s="4">
        <f t="shared" si="3"/>
        <v>921.00721605396825</v>
      </c>
    </row>
    <row r="93" spans="1:4">
      <c r="A93" s="8">
        <v>455</v>
      </c>
      <c r="B93" s="9">
        <f t="shared" si="2"/>
        <v>13</v>
      </c>
      <c r="C93">
        <v>0</v>
      </c>
      <c r="D93" s="4">
        <f t="shared" si="3"/>
        <v>902.58707173288883</v>
      </c>
    </row>
    <row r="94" spans="1:4">
      <c r="A94" s="8">
        <v>460</v>
      </c>
      <c r="B94" s="9">
        <f t="shared" si="2"/>
        <v>13.142857142857142</v>
      </c>
      <c r="C94">
        <v>0</v>
      </c>
      <c r="D94" s="4">
        <f t="shared" si="3"/>
        <v>884.53533029823109</v>
      </c>
    </row>
    <row r="95" spans="1:4">
      <c r="A95" s="8">
        <v>465</v>
      </c>
      <c r="B95" s="9">
        <f t="shared" si="2"/>
        <v>13.285714285714286</v>
      </c>
      <c r="C95">
        <v>0</v>
      </c>
      <c r="D95" s="4">
        <f t="shared" si="3"/>
        <v>866.8446236922664</v>
      </c>
    </row>
    <row r="96" spans="1:4">
      <c r="A96" s="8">
        <v>470</v>
      </c>
      <c r="B96" s="9">
        <f t="shared" si="2"/>
        <v>13.428571428571429</v>
      </c>
      <c r="C96">
        <v>0</v>
      </c>
      <c r="D96" s="4">
        <f t="shared" si="3"/>
        <v>849.5077312184211</v>
      </c>
    </row>
    <row r="97" spans="1:4">
      <c r="A97" s="8">
        <v>475</v>
      </c>
      <c r="B97" s="9">
        <f t="shared" si="2"/>
        <v>13.571428571428571</v>
      </c>
      <c r="C97">
        <v>0</v>
      </c>
      <c r="D97" s="4">
        <f t="shared" si="3"/>
        <v>832.51757659405268</v>
      </c>
    </row>
    <row r="98" spans="1:4">
      <c r="A98" s="8">
        <v>480</v>
      </c>
      <c r="B98" s="9">
        <f t="shared" si="2"/>
        <v>13.714285714285714</v>
      </c>
      <c r="C98">
        <v>0</v>
      </c>
      <c r="D98" s="4">
        <f t="shared" si="3"/>
        <v>815.86722506217166</v>
      </c>
    </row>
    <row r="99" spans="1:4">
      <c r="A99" s="8">
        <v>485</v>
      </c>
      <c r="B99" s="9">
        <f t="shared" si="2"/>
        <v>13.857142857142858</v>
      </c>
      <c r="C99">
        <v>0</v>
      </c>
      <c r="D99" s="4">
        <f t="shared" si="3"/>
        <v>799.54988056092816</v>
      </c>
    </row>
    <row r="100" spans="1:4">
      <c r="A100" s="8">
        <v>490</v>
      </c>
      <c r="B100" s="9">
        <f t="shared" si="2"/>
        <v>14</v>
      </c>
      <c r="C100">
        <v>0</v>
      </c>
      <c r="D100" s="4">
        <f t="shared" si="3"/>
        <v>783.55888294970953</v>
      </c>
    </row>
    <row r="101" spans="1:4">
      <c r="A101" s="8">
        <v>495</v>
      </c>
      <c r="B101" s="9">
        <f t="shared" si="2"/>
        <v>14.142857142857142</v>
      </c>
      <c r="C101">
        <v>0</v>
      </c>
      <c r="D101" s="4">
        <f t="shared" si="3"/>
        <v>767.8877052907153</v>
      </c>
    </row>
    <row r="102" spans="1:4">
      <c r="A102" s="8">
        <v>500</v>
      </c>
      <c r="B102" s="9">
        <f t="shared" si="2"/>
        <v>14.285714285714286</v>
      </c>
      <c r="C102">
        <v>0</v>
      </c>
      <c r="D102" s="4">
        <f t="shared" si="3"/>
        <v>752.52995118490094</v>
      </c>
    </row>
    <row r="103" spans="1:4">
      <c r="A103" s="8">
        <v>505</v>
      </c>
      <c r="B103" s="9">
        <f t="shared" si="2"/>
        <v>14.428571428571429</v>
      </c>
      <c r="C103">
        <v>30</v>
      </c>
      <c r="D103" s="4">
        <f t="shared" si="3"/>
        <v>737.47935216120288</v>
      </c>
    </row>
    <row r="104" spans="1:4">
      <c r="A104" s="8">
        <v>510</v>
      </c>
      <c r="B104" s="9">
        <f t="shared" si="2"/>
        <v>14.571428571428571</v>
      </c>
      <c r="C104">
        <v>-30</v>
      </c>
      <c r="D104" s="4">
        <f t="shared" si="3"/>
        <v>782.72976511797879</v>
      </c>
    </row>
    <row r="105" spans="1:4">
      <c r="A105" s="8">
        <v>515</v>
      </c>
      <c r="B105" s="9">
        <f t="shared" si="2"/>
        <v>14.714285714285714</v>
      </c>
      <c r="C105">
        <v>30</v>
      </c>
      <c r="D105" s="4">
        <f t="shared" si="3"/>
        <v>827.07516981561923</v>
      </c>
    </row>
    <row r="106" spans="1:4">
      <c r="A106" s="8">
        <v>520</v>
      </c>
      <c r="B106" s="9">
        <f t="shared" si="2"/>
        <v>14.857142857142858</v>
      </c>
      <c r="C106">
        <v>-30</v>
      </c>
      <c r="D106" s="4">
        <f t="shared" si="3"/>
        <v>870.53366641930688</v>
      </c>
    </row>
    <row r="107" spans="1:4">
      <c r="A107" s="8">
        <v>525</v>
      </c>
      <c r="B107" s="9">
        <f t="shared" si="2"/>
        <v>15</v>
      </c>
      <c r="C107">
        <v>30</v>
      </c>
      <c r="D107" s="4">
        <f t="shared" si="3"/>
        <v>913.12299309092077</v>
      </c>
    </row>
    <row r="108" spans="1:4">
      <c r="A108" s="8">
        <v>530</v>
      </c>
      <c r="B108" s="9">
        <f t="shared" si="2"/>
        <v>15.142857142857142</v>
      </c>
      <c r="C108">
        <v>-30</v>
      </c>
      <c r="D108" s="4">
        <f t="shared" si="3"/>
        <v>954.86053322910232</v>
      </c>
    </row>
    <row r="109" spans="1:4">
      <c r="A109" s="8">
        <v>535</v>
      </c>
      <c r="B109" s="9">
        <f t="shared" si="2"/>
        <v>15.285714285714286</v>
      </c>
      <c r="C109">
        <v>30</v>
      </c>
      <c r="D109" s="4">
        <f t="shared" si="3"/>
        <v>995.76332256452031</v>
      </c>
    </row>
    <row r="110" spans="1:4">
      <c r="A110" s="8">
        <v>540</v>
      </c>
      <c r="B110" s="9">
        <f t="shared" si="2"/>
        <v>15.428571428571429</v>
      </c>
      <c r="C110">
        <v>-30</v>
      </c>
      <c r="D110" s="4">
        <f t="shared" si="3"/>
        <v>1035.8480561132299</v>
      </c>
    </row>
    <row r="111" spans="1:4">
      <c r="A111" s="8">
        <v>545</v>
      </c>
      <c r="B111" s="9">
        <f t="shared" si="2"/>
        <v>15.571428571428571</v>
      </c>
      <c r="C111">
        <v>30</v>
      </c>
      <c r="D111" s="4">
        <f t="shared" si="3"/>
        <v>1075.1310949909653</v>
      </c>
    </row>
    <row r="112" spans="1:4">
      <c r="A112" s="8">
        <v>550</v>
      </c>
      <c r="B112" s="9">
        <f t="shared" si="2"/>
        <v>15.714285714285714</v>
      </c>
      <c r="C112">
        <v>-30</v>
      </c>
      <c r="D112" s="4">
        <f t="shared" si="3"/>
        <v>1113.6284730911459</v>
      </c>
    </row>
    <row r="113" spans="1:4">
      <c r="A113" s="8">
        <v>555</v>
      </c>
      <c r="B113" s="9">
        <f t="shared" si="2"/>
        <v>15.857142857142858</v>
      </c>
      <c r="C113">
        <v>30</v>
      </c>
      <c r="D113" s="4">
        <f t="shared" si="3"/>
        <v>1151.3559036293229</v>
      </c>
    </row>
    <row r="114" spans="1:4">
      <c r="A114" s="8">
        <v>560</v>
      </c>
      <c r="B114" s="9">
        <f t="shared" si="2"/>
        <v>16</v>
      </c>
      <c r="C114">
        <v>-30</v>
      </c>
      <c r="D114" s="4">
        <f t="shared" si="3"/>
        <v>1188.3287855567364</v>
      </c>
    </row>
    <row r="115" spans="1:4">
      <c r="A115" s="8">
        <v>565</v>
      </c>
      <c r="B115" s="9">
        <f t="shared" si="2"/>
        <v>16.142857142857142</v>
      </c>
      <c r="C115">
        <v>0</v>
      </c>
      <c r="D115" s="4">
        <f t="shared" si="3"/>
        <v>1164.5622098456017</v>
      </c>
    </row>
    <row r="116" spans="1:4">
      <c r="A116" s="8">
        <v>570</v>
      </c>
      <c r="B116" s="9">
        <f t="shared" si="2"/>
        <v>16.285714285714285</v>
      </c>
      <c r="C116">
        <v>0</v>
      </c>
      <c r="D116" s="4">
        <f t="shared" si="3"/>
        <v>1141.2709656486898</v>
      </c>
    </row>
    <row r="117" spans="1:4">
      <c r="A117" s="8">
        <v>575</v>
      </c>
      <c r="B117" s="9">
        <f t="shared" si="2"/>
        <v>16.428571428571427</v>
      </c>
      <c r="C117">
        <v>0</v>
      </c>
      <c r="D117" s="4">
        <f t="shared" si="3"/>
        <v>1118.445546335716</v>
      </c>
    </row>
    <row r="118" spans="1:4">
      <c r="A118" s="8">
        <v>580</v>
      </c>
      <c r="B118" s="9">
        <f t="shared" si="2"/>
        <v>16.571428571428573</v>
      </c>
      <c r="C118">
        <v>0</v>
      </c>
      <c r="D118" s="4">
        <f t="shared" si="3"/>
        <v>1096.0766354090017</v>
      </c>
    </row>
    <row r="119" spans="1:4">
      <c r="A119" s="8">
        <v>585</v>
      </c>
      <c r="B119" s="9">
        <f t="shared" si="2"/>
        <v>16.714285714285715</v>
      </c>
      <c r="C119">
        <v>0</v>
      </c>
      <c r="D119" s="4">
        <f t="shared" si="3"/>
        <v>1074.1551027008215</v>
      </c>
    </row>
    <row r="120" spans="1:4">
      <c r="A120" s="8">
        <v>590</v>
      </c>
      <c r="B120" s="9">
        <f t="shared" si="2"/>
        <v>16.857142857142858</v>
      </c>
      <c r="C120">
        <v>0</v>
      </c>
      <c r="D120" s="4">
        <f t="shared" si="3"/>
        <v>1052.6720006468051</v>
      </c>
    </row>
    <row r="121" spans="1:4">
      <c r="A121" s="8">
        <v>595</v>
      </c>
      <c r="B121" s="9">
        <f t="shared" si="2"/>
        <v>17</v>
      </c>
      <c r="C121">
        <v>0</v>
      </c>
      <c r="D121" s="4">
        <f t="shared" si="3"/>
        <v>1031.618560633869</v>
      </c>
    </row>
    <row r="122" spans="1:4">
      <c r="A122" s="8">
        <v>600</v>
      </c>
      <c r="B122" s="9">
        <f t="shared" si="2"/>
        <v>17.142857142857142</v>
      </c>
      <c r="C122">
        <v>0</v>
      </c>
      <c r="D122" s="4">
        <f t="shared" si="3"/>
        <v>1010.9861894211916</v>
      </c>
    </row>
    <row r="123" spans="1:4">
      <c r="A123" s="8">
        <v>605</v>
      </c>
      <c r="B123" s="9">
        <f t="shared" si="2"/>
        <v>17.285714285714285</v>
      </c>
      <c r="C123">
        <v>0</v>
      </c>
      <c r="D123" s="4">
        <f t="shared" si="3"/>
        <v>990.76646563276779</v>
      </c>
    </row>
    <row r="124" spans="1:4">
      <c r="A124" s="8">
        <v>610</v>
      </c>
      <c r="B124" s="9">
        <f t="shared" si="2"/>
        <v>17.428571428571427</v>
      </c>
      <c r="C124">
        <v>0</v>
      </c>
      <c r="D124" s="4">
        <f t="shared" si="3"/>
        <v>970.95113632011237</v>
      </c>
    </row>
    <row r="125" spans="1:4">
      <c r="A125" s="8">
        <v>615</v>
      </c>
      <c r="B125" s="9">
        <f t="shared" si="2"/>
        <v>17.571428571428573</v>
      </c>
      <c r="C125">
        <v>0</v>
      </c>
      <c r="D125" s="4">
        <f t="shared" si="3"/>
        <v>951.53211359371005</v>
      </c>
    </row>
    <row r="126" spans="1:4">
      <c r="A126" s="8">
        <v>620</v>
      </c>
      <c r="B126" s="9">
        <f t="shared" si="2"/>
        <v>17.714285714285715</v>
      </c>
      <c r="C126">
        <v>0</v>
      </c>
      <c r="D126" s="4">
        <f t="shared" si="3"/>
        <v>932.50147132183588</v>
      </c>
    </row>
    <row r="127" spans="1:4">
      <c r="A127" s="8">
        <v>625</v>
      </c>
      <c r="B127" s="9">
        <f t="shared" si="2"/>
        <v>17.857142857142858</v>
      </c>
      <c r="C127">
        <v>0</v>
      </c>
      <c r="D127" s="4">
        <f t="shared" si="3"/>
        <v>913.85144189539915</v>
      </c>
    </row>
    <row r="128" spans="1:4">
      <c r="A128" s="8">
        <v>630</v>
      </c>
      <c r="B128" s="9">
        <f t="shared" si="2"/>
        <v>18</v>
      </c>
      <c r="C128">
        <v>0</v>
      </c>
      <c r="D128" s="4">
        <f t="shared" si="3"/>
        <v>895.57441305749114</v>
      </c>
    </row>
    <row r="129" spans="1:4">
      <c r="A129" s="8">
        <v>635</v>
      </c>
      <c r="B129" s="9">
        <f t="shared" si="2"/>
        <v>18.142857142857142</v>
      </c>
      <c r="C129">
        <v>0</v>
      </c>
      <c r="D129" s="4">
        <f t="shared" si="3"/>
        <v>877.66292479634126</v>
      </c>
    </row>
    <row r="130" spans="1:4">
      <c r="A130" s="8">
        <v>640</v>
      </c>
      <c r="B130" s="9">
        <f t="shared" si="2"/>
        <v>18.285714285714285</v>
      </c>
      <c r="C130">
        <v>0</v>
      </c>
      <c r="D130" s="4">
        <f t="shared" si="3"/>
        <v>860.10966630041446</v>
      </c>
    </row>
    <row r="131" spans="1:4">
      <c r="A131" s="8">
        <v>645</v>
      </c>
      <c r="B131" s="9">
        <f t="shared" ref="B131:B194" si="4">A131/35</f>
        <v>18.428571428571427</v>
      </c>
      <c r="C131">
        <v>0</v>
      </c>
      <c r="D131" s="4">
        <f t="shared" si="3"/>
        <v>842.90747297440612</v>
      </c>
    </row>
    <row r="132" spans="1:4">
      <c r="A132" s="8">
        <v>650</v>
      </c>
      <c r="B132" s="9">
        <f t="shared" si="4"/>
        <v>18.571428571428573</v>
      </c>
      <c r="C132">
        <v>0</v>
      </c>
      <c r="D132" s="4">
        <f t="shared" ref="D132:D195" si="5">D131*(1-H$2)+IF(AND(C132&lt;&gt;0,C131&lt;&gt;0,SIGN(C132)&lt;&gt;SIGN(C131)),ABS(C132-C131),0)</f>
        <v>826.049323514918</v>
      </c>
    </row>
    <row r="133" spans="1:4">
      <c r="A133" s="8">
        <v>655</v>
      </c>
      <c r="B133" s="9">
        <f t="shared" si="4"/>
        <v>18.714285714285715</v>
      </c>
      <c r="C133">
        <v>0</v>
      </c>
      <c r="D133" s="4">
        <f t="shared" si="5"/>
        <v>809.52833704461966</v>
      </c>
    </row>
    <row r="134" spans="1:4">
      <c r="A134" s="8">
        <v>660</v>
      </c>
      <c r="B134" s="9">
        <f t="shared" si="4"/>
        <v>18.857142857142858</v>
      </c>
      <c r="C134">
        <v>0</v>
      </c>
      <c r="D134" s="4">
        <f t="shared" si="5"/>
        <v>793.33777030372721</v>
      </c>
    </row>
    <row r="135" spans="1:4">
      <c r="A135" s="8">
        <v>665</v>
      </c>
      <c r="B135" s="9">
        <f t="shared" si="4"/>
        <v>19</v>
      </c>
      <c r="C135">
        <v>0</v>
      </c>
      <c r="D135" s="4">
        <f t="shared" si="5"/>
        <v>777.47101489765271</v>
      </c>
    </row>
    <row r="136" spans="1:4">
      <c r="A136" s="8">
        <v>670</v>
      </c>
      <c r="B136" s="9">
        <f t="shared" si="4"/>
        <v>19.142857142857142</v>
      </c>
      <c r="C136">
        <v>0</v>
      </c>
      <c r="D136" s="4">
        <f t="shared" si="5"/>
        <v>761.92159459969969</v>
      </c>
    </row>
    <row r="137" spans="1:4">
      <c r="A137" s="8">
        <v>675</v>
      </c>
      <c r="B137" s="9">
        <f t="shared" si="4"/>
        <v>19.285714285714285</v>
      </c>
      <c r="C137">
        <v>0</v>
      </c>
      <c r="D137" s="4">
        <f t="shared" si="5"/>
        <v>746.68316270770572</v>
      </c>
    </row>
    <row r="138" spans="1:4">
      <c r="A138" s="8">
        <v>680</v>
      </c>
      <c r="B138" s="9">
        <f t="shared" si="4"/>
        <v>19.428571428571427</v>
      </c>
      <c r="C138">
        <v>0</v>
      </c>
      <c r="D138" s="4">
        <f t="shared" si="5"/>
        <v>731.74949945355161</v>
      </c>
    </row>
    <row r="139" spans="1:4">
      <c r="A139" s="8">
        <v>685</v>
      </c>
      <c r="B139" s="9">
        <f t="shared" si="4"/>
        <v>19.571428571428573</v>
      </c>
      <c r="C139">
        <v>0</v>
      </c>
      <c r="D139" s="4">
        <f t="shared" si="5"/>
        <v>717.11450946448053</v>
      </c>
    </row>
    <row r="140" spans="1:4">
      <c r="A140" s="8">
        <v>690</v>
      </c>
      <c r="B140" s="9">
        <f t="shared" si="4"/>
        <v>19.714285714285715</v>
      </c>
      <c r="C140">
        <v>0</v>
      </c>
      <c r="D140" s="4">
        <f t="shared" si="5"/>
        <v>702.77221927519088</v>
      </c>
    </row>
    <row r="141" spans="1:4">
      <c r="A141" s="8">
        <v>695</v>
      </c>
      <c r="B141" s="9">
        <f t="shared" si="4"/>
        <v>19.857142857142858</v>
      </c>
      <c r="C141">
        <v>0</v>
      </c>
      <c r="D141" s="4">
        <f t="shared" si="5"/>
        <v>688.71677488968703</v>
      </c>
    </row>
    <row r="142" spans="1:4">
      <c r="A142" s="8">
        <v>700</v>
      </c>
      <c r="B142" s="9">
        <f t="shared" si="4"/>
        <v>20</v>
      </c>
      <c r="C142">
        <v>0</v>
      </c>
      <c r="D142" s="4">
        <f t="shared" si="5"/>
        <v>674.94243939189323</v>
      </c>
    </row>
    <row r="143" spans="1:4">
      <c r="A143" s="8">
        <v>705</v>
      </c>
      <c r="B143" s="9">
        <f t="shared" si="4"/>
        <v>20.142857142857142</v>
      </c>
      <c r="C143">
        <v>0</v>
      </c>
      <c r="D143" s="4">
        <f t="shared" si="5"/>
        <v>661.44359060405532</v>
      </c>
    </row>
    <row r="144" spans="1:4">
      <c r="A144" s="8">
        <v>710</v>
      </c>
      <c r="B144" s="9">
        <f t="shared" si="4"/>
        <v>20.285714285714285</v>
      </c>
      <c r="C144">
        <v>0</v>
      </c>
      <c r="D144" s="4">
        <f t="shared" si="5"/>
        <v>648.21471879197418</v>
      </c>
    </row>
    <row r="145" spans="1:4">
      <c r="A145" s="8">
        <v>715</v>
      </c>
      <c r="B145" s="9">
        <f t="shared" si="4"/>
        <v>20.428571428571427</v>
      </c>
      <c r="C145">
        <v>0</v>
      </c>
      <c r="D145" s="4">
        <f t="shared" si="5"/>
        <v>635.25042441613471</v>
      </c>
    </row>
    <row r="146" spans="1:4">
      <c r="A146" s="8">
        <v>720</v>
      </c>
      <c r="B146" s="9">
        <f t="shared" si="4"/>
        <v>20.571428571428573</v>
      </c>
      <c r="C146">
        <v>0</v>
      </c>
      <c r="D146" s="4">
        <f t="shared" si="5"/>
        <v>622.54541592781197</v>
      </c>
    </row>
    <row r="147" spans="1:4">
      <c r="A147" s="8">
        <v>725</v>
      </c>
      <c r="B147" s="9">
        <f t="shared" si="4"/>
        <v>20.714285714285715</v>
      </c>
      <c r="C147">
        <v>0</v>
      </c>
      <c r="D147" s="4">
        <f t="shared" si="5"/>
        <v>610.09450760925574</v>
      </c>
    </row>
    <row r="148" spans="1:4">
      <c r="A148" s="8">
        <v>730</v>
      </c>
      <c r="B148" s="9">
        <f t="shared" si="4"/>
        <v>20.857142857142858</v>
      </c>
      <c r="C148">
        <v>0</v>
      </c>
      <c r="D148" s="4">
        <f t="shared" si="5"/>
        <v>597.89261745707063</v>
      </c>
    </row>
    <row r="149" spans="1:4">
      <c r="A149" s="8">
        <v>735</v>
      </c>
      <c r="B149" s="9">
        <f t="shared" si="4"/>
        <v>21</v>
      </c>
      <c r="C149">
        <v>0</v>
      </c>
      <c r="D149" s="4">
        <f t="shared" si="5"/>
        <v>585.93476510792925</v>
      </c>
    </row>
    <row r="150" spans="1:4">
      <c r="A150" s="8">
        <v>740</v>
      </c>
      <c r="B150" s="9">
        <f t="shared" si="4"/>
        <v>21.142857142857142</v>
      </c>
      <c r="C150">
        <v>0</v>
      </c>
      <c r="D150" s="4">
        <f t="shared" si="5"/>
        <v>574.21606980577064</v>
      </c>
    </row>
    <row r="151" spans="1:4">
      <c r="A151" s="8">
        <v>745</v>
      </c>
      <c r="B151" s="9">
        <f t="shared" si="4"/>
        <v>21.285714285714285</v>
      </c>
      <c r="C151">
        <v>0</v>
      </c>
      <c r="D151" s="4">
        <f t="shared" si="5"/>
        <v>562.73174840965521</v>
      </c>
    </row>
    <row r="152" spans="1:4">
      <c r="A152" s="8">
        <v>750</v>
      </c>
      <c r="B152" s="9">
        <f t="shared" si="4"/>
        <v>21.428571428571427</v>
      </c>
      <c r="C152">
        <v>0</v>
      </c>
      <c r="D152" s="4">
        <f t="shared" si="5"/>
        <v>551.47711344146205</v>
      </c>
    </row>
    <row r="153" spans="1:4">
      <c r="A153" s="8">
        <v>755</v>
      </c>
      <c r="B153" s="9">
        <f t="shared" si="4"/>
        <v>21.571428571428573</v>
      </c>
      <c r="C153">
        <v>0</v>
      </c>
      <c r="D153" s="4">
        <f t="shared" si="5"/>
        <v>540.44757117263282</v>
      </c>
    </row>
    <row r="154" spans="1:4">
      <c r="A154" s="8">
        <v>760</v>
      </c>
      <c r="B154" s="9">
        <f t="shared" si="4"/>
        <v>21.714285714285715</v>
      </c>
      <c r="C154">
        <v>0</v>
      </c>
      <c r="D154" s="4">
        <f t="shared" si="5"/>
        <v>529.63861974918018</v>
      </c>
    </row>
    <row r="155" spans="1:4">
      <c r="A155" s="8">
        <v>765</v>
      </c>
      <c r="B155" s="9">
        <f t="shared" si="4"/>
        <v>21.857142857142858</v>
      </c>
      <c r="C155">
        <v>0</v>
      </c>
      <c r="D155" s="4">
        <f t="shared" si="5"/>
        <v>519.04584735419655</v>
      </c>
    </row>
    <row r="156" spans="1:4">
      <c r="A156" s="8">
        <v>770</v>
      </c>
      <c r="B156" s="9">
        <f t="shared" si="4"/>
        <v>22</v>
      </c>
      <c r="C156">
        <v>0</v>
      </c>
      <c r="D156" s="4">
        <f t="shared" si="5"/>
        <v>508.66493040711259</v>
      </c>
    </row>
    <row r="157" spans="1:4">
      <c r="A157" s="8">
        <v>775</v>
      </c>
      <c r="B157" s="9">
        <f t="shared" si="4"/>
        <v>22.142857142857142</v>
      </c>
      <c r="C157">
        <v>0</v>
      </c>
      <c r="D157" s="4">
        <f t="shared" si="5"/>
        <v>498.49163179897033</v>
      </c>
    </row>
    <row r="158" spans="1:4">
      <c r="A158" s="8">
        <v>780</v>
      </c>
      <c r="B158" s="9">
        <f t="shared" si="4"/>
        <v>22.285714285714285</v>
      </c>
      <c r="C158">
        <v>0</v>
      </c>
      <c r="D158" s="4">
        <f t="shared" si="5"/>
        <v>488.52179916299093</v>
      </c>
    </row>
    <row r="159" spans="1:4">
      <c r="A159" s="8">
        <v>785</v>
      </c>
      <c r="B159" s="9">
        <f t="shared" si="4"/>
        <v>22.428571428571427</v>
      </c>
      <c r="C159">
        <v>0</v>
      </c>
      <c r="D159" s="4">
        <f t="shared" si="5"/>
        <v>478.75136317973113</v>
      </c>
    </row>
    <row r="160" spans="1:4">
      <c r="A160" s="8">
        <v>790</v>
      </c>
      <c r="B160" s="9">
        <f t="shared" si="4"/>
        <v>22.571428571428573</v>
      </c>
      <c r="C160">
        <v>0</v>
      </c>
      <c r="D160" s="4">
        <f t="shared" si="5"/>
        <v>469.17633591613651</v>
      </c>
    </row>
    <row r="161" spans="1:4">
      <c r="A161" s="8">
        <v>795</v>
      </c>
      <c r="B161" s="9">
        <f t="shared" si="4"/>
        <v>22.714285714285715</v>
      </c>
      <c r="C161">
        <v>0</v>
      </c>
      <c r="D161" s="4">
        <f t="shared" si="5"/>
        <v>459.79280919781377</v>
      </c>
    </row>
    <row r="162" spans="1:4">
      <c r="A162" s="8">
        <v>800</v>
      </c>
      <c r="B162" s="9">
        <f t="shared" si="4"/>
        <v>22.857142857142858</v>
      </c>
      <c r="C162">
        <v>0</v>
      </c>
      <c r="D162" s="4">
        <f t="shared" si="5"/>
        <v>450.5969530138575</v>
      </c>
    </row>
    <row r="163" spans="1:4">
      <c r="A163" s="8">
        <v>805</v>
      </c>
      <c r="B163" s="9">
        <f t="shared" si="4"/>
        <v>23</v>
      </c>
      <c r="C163">
        <v>0</v>
      </c>
      <c r="D163" s="4">
        <f t="shared" si="5"/>
        <v>441.58501395358036</v>
      </c>
    </row>
    <row r="164" spans="1:4">
      <c r="A164" s="8">
        <v>810</v>
      </c>
      <c r="B164" s="9">
        <f t="shared" si="4"/>
        <v>23.142857142857142</v>
      </c>
      <c r="C164">
        <v>0</v>
      </c>
      <c r="D164" s="4">
        <f t="shared" si="5"/>
        <v>432.75331367450872</v>
      </c>
    </row>
    <row r="165" spans="1:4">
      <c r="A165" s="8">
        <v>815</v>
      </c>
      <c r="B165" s="9">
        <f t="shared" si="4"/>
        <v>23.285714285714285</v>
      </c>
      <c r="C165">
        <v>0</v>
      </c>
      <c r="D165" s="4">
        <f t="shared" si="5"/>
        <v>424.09824740101851</v>
      </c>
    </row>
    <row r="166" spans="1:4">
      <c r="A166" s="8">
        <v>820</v>
      </c>
      <c r="B166" s="9">
        <f t="shared" si="4"/>
        <v>23.428571428571427</v>
      </c>
      <c r="C166">
        <v>0</v>
      </c>
      <c r="D166" s="4">
        <f t="shared" si="5"/>
        <v>415.61628245299812</v>
      </c>
    </row>
    <row r="167" spans="1:4">
      <c r="A167" s="8">
        <v>825</v>
      </c>
      <c r="B167" s="9">
        <f t="shared" si="4"/>
        <v>23.571428571428573</v>
      </c>
      <c r="C167">
        <v>0</v>
      </c>
      <c r="D167" s="4">
        <f t="shared" si="5"/>
        <v>407.30395680393815</v>
      </c>
    </row>
    <row r="168" spans="1:4">
      <c r="A168" s="8">
        <v>830</v>
      </c>
      <c r="B168" s="9">
        <f t="shared" si="4"/>
        <v>23.714285714285715</v>
      </c>
      <c r="C168">
        <v>0</v>
      </c>
      <c r="D168" s="4">
        <f t="shared" si="5"/>
        <v>399.1578776678594</v>
      </c>
    </row>
    <row r="169" spans="1:4">
      <c r="A169" s="8">
        <v>835</v>
      </c>
      <c r="B169" s="9">
        <f t="shared" si="4"/>
        <v>23.857142857142858</v>
      </c>
      <c r="C169">
        <v>0</v>
      </c>
      <c r="D169" s="4">
        <f t="shared" si="5"/>
        <v>391.17472011450218</v>
      </c>
    </row>
    <row r="170" spans="1:4">
      <c r="A170" s="8">
        <v>840</v>
      </c>
      <c r="B170" s="9">
        <f t="shared" si="4"/>
        <v>24</v>
      </c>
      <c r="C170">
        <v>0</v>
      </c>
      <c r="D170" s="4">
        <f t="shared" si="5"/>
        <v>383.35122571221211</v>
      </c>
    </row>
    <row r="171" spans="1:4">
      <c r="A171" s="8">
        <v>845</v>
      </c>
      <c r="B171" s="9">
        <f t="shared" si="4"/>
        <v>24.142857142857142</v>
      </c>
      <c r="C171">
        <v>0</v>
      </c>
      <c r="D171" s="4">
        <f t="shared" si="5"/>
        <v>375.68420119796787</v>
      </c>
    </row>
    <row r="172" spans="1:4">
      <c r="A172" s="8">
        <v>850</v>
      </c>
      <c r="B172" s="9">
        <f t="shared" si="4"/>
        <v>24.285714285714285</v>
      </c>
      <c r="C172">
        <v>0</v>
      </c>
      <c r="D172" s="4">
        <f t="shared" si="5"/>
        <v>368.17051717400852</v>
      </c>
    </row>
    <row r="173" spans="1:4">
      <c r="A173" s="8">
        <v>855</v>
      </c>
      <c r="B173" s="9">
        <f t="shared" si="4"/>
        <v>24.428571428571427</v>
      </c>
      <c r="C173">
        <v>0</v>
      </c>
      <c r="D173" s="4">
        <f t="shared" si="5"/>
        <v>360.80710683052837</v>
      </c>
    </row>
    <row r="174" spans="1:4">
      <c r="A174" s="8">
        <v>860</v>
      </c>
      <c r="B174" s="9">
        <f t="shared" si="4"/>
        <v>24.571428571428573</v>
      </c>
      <c r="C174">
        <v>0</v>
      </c>
      <c r="D174" s="4">
        <f t="shared" si="5"/>
        <v>353.59096469391778</v>
      </c>
    </row>
    <row r="175" spans="1:4">
      <c r="A175" s="8">
        <v>865</v>
      </c>
      <c r="B175" s="9">
        <f t="shared" si="4"/>
        <v>24.714285714285715</v>
      </c>
      <c r="C175">
        <v>0</v>
      </c>
      <c r="D175" s="4">
        <f t="shared" si="5"/>
        <v>346.51914540003941</v>
      </c>
    </row>
    <row r="176" spans="1:4">
      <c r="A176" s="8">
        <v>870</v>
      </c>
      <c r="B176" s="9">
        <f t="shared" si="4"/>
        <v>24.857142857142858</v>
      </c>
      <c r="C176">
        <v>0</v>
      </c>
      <c r="D176" s="4">
        <f t="shared" si="5"/>
        <v>339.5887624920386</v>
      </c>
    </row>
    <row r="177" spans="1:4">
      <c r="A177" s="8">
        <v>875</v>
      </c>
      <c r="B177" s="9">
        <f t="shared" si="4"/>
        <v>25</v>
      </c>
      <c r="C177">
        <v>0</v>
      </c>
      <c r="D177" s="4">
        <f t="shared" si="5"/>
        <v>332.79698724219782</v>
      </c>
    </row>
    <row r="178" spans="1:4">
      <c r="A178" s="8">
        <v>880</v>
      </c>
      <c r="B178" s="9">
        <f t="shared" si="4"/>
        <v>25.142857142857142</v>
      </c>
      <c r="C178">
        <v>0</v>
      </c>
      <c r="D178" s="4">
        <f t="shared" si="5"/>
        <v>326.14104749735384</v>
      </c>
    </row>
    <row r="179" spans="1:4">
      <c r="A179" s="8">
        <v>885</v>
      </c>
      <c r="B179" s="9">
        <f t="shared" si="4"/>
        <v>25.285714285714285</v>
      </c>
      <c r="C179">
        <v>0</v>
      </c>
      <c r="D179" s="4">
        <f t="shared" si="5"/>
        <v>319.61822654740678</v>
      </c>
    </row>
    <row r="180" spans="1:4">
      <c r="A180" s="8">
        <v>890</v>
      </c>
      <c r="B180" s="9">
        <f t="shared" si="4"/>
        <v>25.428571428571427</v>
      </c>
      <c r="C180">
        <v>0</v>
      </c>
      <c r="D180" s="4">
        <f t="shared" si="5"/>
        <v>313.22586201645862</v>
      </c>
    </row>
    <row r="181" spans="1:4">
      <c r="A181" s="8">
        <v>895</v>
      </c>
      <c r="B181" s="9">
        <f t="shared" si="4"/>
        <v>25.571428571428573</v>
      </c>
      <c r="C181">
        <v>0</v>
      </c>
      <c r="D181" s="4">
        <f t="shared" si="5"/>
        <v>306.96134477612947</v>
      </c>
    </row>
    <row r="182" spans="1:4">
      <c r="A182" s="8">
        <v>900</v>
      </c>
      <c r="B182" s="9">
        <f t="shared" si="4"/>
        <v>25.714285714285715</v>
      </c>
      <c r="C182">
        <v>0</v>
      </c>
      <c r="D182" s="4">
        <f t="shared" si="5"/>
        <v>300.82211788060687</v>
      </c>
    </row>
    <row r="183" spans="1:4">
      <c r="A183" s="8">
        <v>905</v>
      </c>
      <c r="B183" s="9">
        <f t="shared" si="4"/>
        <v>25.857142857142858</v>
      </c>
      <c r="C183">
        <v>0</v>
      </c>
      <c r="D183" s="4">
        <f t="shared" si="5"/>
        <v>294.8056755229947</v>
      </c>
    </row>
    <row r="184" spans="1:4">
      <c r="A184" s="8">
        <v>910</v>
      </c>
      <c r="B184" s="9">
        <f t="shared" si="4"/>
        <v>26</v>
      </c>
      <c r="C184">
        <v>0</v>
      </c>
      <c r="D184" s="4">
        <f t="shared" si="5"/>
        <v>288.90956201253482</v>
      </c>
    </row>
    <row r="185" spans="1:4">
      <c r="A185" s="8">
        <v>915</v>
      </c>
      <c r="B185" s="9">
        <f t="shared" si="4"/>
        <v>26.142857142857142</v>
      </c>
      <c r="C185">
        <v>0</v>
      </c>
      <c r="D185" s="4">
        <f t="shared" si="5"/>
        <v>283.13137077228413</v>
      </c>
    </row>
    <row r="186" spans="1:4">
      <c r="A186" s="8">
        <v>920</v>
      </c>
      <c r="B186" s="9">
        <f t="shared" si="4"/>
        <v>26.285714285714285</v>
      </c>
      <c r="C186">
        <v>0</v>
      </c>
      <c r="D186" s="4">
        <f t="shared" si="5"/>
        <v>277.46874335683844</v>
      </c>
    </row>
    <row r="187" spans="1:4">
      <c r="A187" s="8">
        <v>925</v>
      </c>
      <c r="B187" s="9">
        <f t="shared" si="4"/>
        <v>26.428571428571427</v>
      </c>
      <c r="C187">
        <v>0</v>
      </c>
      <c r="D187" s="4">
        <f t="shared" si="5"/>
        <v>271.9193684897017</v>
      </c>
    </row>
    <row r="188" spans="1:4">
      <c r="A188" s="8">
        <v>930</v>
      </c>
      <c r="B188" s="9">
        <f t="shared" si="4"/>
        <v>26.571428571428573</v>
      </c>
      <c r="C188">
        <v>0</v>
      </c>
      <c r="D188" s="4">
        <f t="shared" si="5"/>
        <v>266.48098111990765</v>
      </c>
    </row>
    <row r="189" spans="1:4">
      <c r="A189" s="8">
        <v>935</v>
      </c>
      <c r="B189" s="9">
        <f t="shared" si="4"/>
        <v>26.714285714285715</v>
      </c>
      <c r="C189">
        <v>0</v>
      </c>
      <c r="D189" s="4">
        <f t="shared" si="5"/>
        <v>261.15136149750947</v>
      </c>
    </row>
    <row r="190" spans="1:4">
      <c r="A190" s="8">
        <v>940</v>
      </c>
      <c r="B190" s="9">
        <f t="shared" si="4"/>
        <v>26.857142857142858</v>
      </c>
      <c r="C190">
        <v>0</v>
      </c>
      <c r="D190" s="4">
        <f t="shared" si="5"/>
        <v>255.92833426755928</v>
      </c>
    </row>
    <row r="191" spans="1:4">
      <c r="A191" s="8">
        <v>945</v>
      </c>
      <c r="B191" s="9">
        <f t="shared" si="4"/>
        <v>27</v>
      </c>
      <c r="C191">
        <v>0</v>
      </c>
      <c r="D191" s="4">
        <f t="shared" si="5"/>
        <v>250.80976758220808</v>
      </c>
    </row>
    <row r="192" spans="1:4">
      <c r="A192" s="8">
        <v>950</v>
      </c>
      <c r="B192" s="9">
        <f t="shared" si="4"/>
        <v>27.142857142857142</v>
      </c>
      <c r="C192">
        <v>0</v>
      </c>
      <c r="D192" s="4">
        <f t="shared" si="5"/>
        <v>245.79357223056391</v>
      </c>
    </row>
    <row r="193" spans="1:4">
      <c r="A193" s="8">
        <v>955</v>
      </c>
      <c r="B193" s="9">
        <f t="shared" si="4"/>
        <v>27.285714285714285</v>
      </c>
      <c r="C193">
        <v>0</v>
      </c>
      <c r="D193" s="4">
        <f t="shared" si="5"/>
        <v>240.87770078595264</v>
      </c>
    </row>
    <row r="194" spans="1:4">
      <c r="A194" s="8">
        <v>960</v>
      </c>
      <c r="B194" s="9">
        <f t="shared" si="4"/>
        <v>27.428571428571427</v>
      </c>
      <c r="C194">
        <v>0</v>
      </c>
      <c r="D194" s="4">
        <f t="shared" si="5"/>
        <v>236.06014677023359</v>
      </c>
    </row>
    <row r="195" spans="1:4">
      <c r="A195" s="8">
        <v>965</v>
      </c>
      <c r="B195" s="9">
        <f t="shared" ref="B195:B258" si="6">A195/35</f>
        <v>27.571428571428573</v>
      </c>
      <c r="C195">
        <v>0</v>
      </c>
      <c r="D195" s="4">
        <f t="shared" si="5"/>
        <v>231.33894383482891</v>
      </c>
    </row>
    <row r="196" spans="1:4">
      <c r="A196" s="8">
        <v>970</v>
      </c>
      <c r="B196" s="9">
        <f t="shared" si="6"/>
        <v>27.714285714285715</v>
      </c>
      <c r="C196">
        <v>0</v>
      </c>
      <c r="D196" s="4">
        <f t="shared" ref="D196:D259" si="7">D195*(1-H$2)+IF(AND(C196&lt;&gt;0,C195&lt;&gt;0,SIGN(C196)&lt;&gt;SIGN(C195)),ABS(C196-C195),0)</f>
        <v>226.71216495813232</v>
      </c>
    </row>
    <row r="197" spans="1:4">
      <c r="A197" s="8">
        <v>975</v>
      </c>
      <c r="B197" s="9">
        <f t="shared" si="6"/>
        <v>27.857142857142858</v>
      </c>
      <c r="C197">
        <v>0</v>
      </c>
      <c r="D197" s="4">
        <f t="shared" si="7"/>
        <v>222.17792165896967</v>
      </c>
    </row>
    <row r="198" spans="1:4">
      <c r="A198" s="8">
        <v>980</v>
      </c>
      <c r="B198" s="9">
        <f t="shared" si="6"/>
        <v>28</v>
      </c>
      <c r="C198">
        <v>0</v>
      </c>
      <c r="D198" s="4">
        <f t="shared" si="7"/>
        <v>217.73436322579028</v>
      </c>
    </row>
    <row r="199" spans="1:4">
      <c r="A199" s="8">
        <v>985</v>
      </c>
      <c r="B199" s="9">
        <f t="shared" si="6"/>
        <v>28.142857142857142</v>
      </c>
      <c r="C199">
        <v>0</v>
      </c>
      <c r="D199" s="4">
        <f t="shared" si="7"/>
        <v>213.37967596127447</v>
      </c>
    </row>
    <row r="200" spans="1:4">
      <c r="A200" s="8">
        <v>990</v>
      </c>
      <c r="B200" s="9">
        <f t="shared" si="6"/>
        <v>28.285714285714285</v>
      </c>
      <c r="C200">
        <v>0</v>
      </c>
      <c r="D200" s="4">
        <f t="shared" si="7"/>
        <v>209.11208244204897</v>
      </c>
    </row>
    <row r="201" spans="1:4">
      <c r="A201" s="8">
        <v>995</v>
      </c>
      <c r="B201" s="9">
        <f t="shared" si="6"/>
        <v>28.428571428571427</v>
      </c>
      <c r="C201">
        <v>0</v>
      </c>
      <c r="D201" s="4">
        <f t="shared" si="7"/>
        <v>204.929840793208</v>
      </c>
    </row>
    <row r="202" spans="1:4">
      <c r="A202" s="8">
        <v>1000</v>
      </c>
      <c r="B202" s="9">
        <f t="shared" si="6"/>
        <v>28.571428571428573</v>
      </c>
      <c r="C202">
        <v>0</v>
      </c>
      <c r="D202" s="4">
        <f t="shared" si="7"/>
        <v>200.83124397734383</v>
      </c>
    </row>
    <row r="203" spans="1:4">
      <c r="A203" s="8">
        <v>1005</v>
      </c>
      <c r="B203" s="9">
        <f t="shared" si="6"/>
        <v>28.714285714285715</v>
      </c>
      <c r="C203">
        <v>0</v>
      </c>
      <c r="D203" s="4">
        <f t="shared" si="7"/>
        <v>196.81461909779696</v>
      </c>
    </row>
    <row r="204" spans="1:4">
      <c r="A204" s="8">
        <v>1010</v>
      </c>
      <c r="B204" s="9">
        <f t="shared" si="6"/>
        <v>28.857142857142858</v>
      </c>
      <c r="C204">
        <v>0</v>
      </c>
      <c r="D204" s="4">
        <f t="shared" si="7"/>
        <v>192.87832671584101</v>
      </c>
    </row>
    <row r="205" spans="1:4">
      <c r="A205" s="8">
        <v>1015</v>
      </c>
      <c r="B205" s="9">
        <f t="shared" si="6"/>
        <v>29</v>
      </c>
      <c r="C205">
        <v>0</v>
      </c>
      <c r="D205" s="4">
        <f t="shared" si="7"/>
        <v>189.0207601815242</v>
      </c>
    </row>
    <row r="206" spans="1:4">
      <c r="A206" s="8">
        <v>1020</v>
      </c>
      <c r="B206" s="9">
        <f t="shared" si="6"/>
        <v>29.142857142857142</v>
      </c>
      <c r="C206">
        <v>0</v>
      </c>
      <c r="D206" s="4">
        <f t="shared" si="7"/>
        <v>185.2403449778937</v>
      </c>
    </row>
    <row r="207" spans="1:4">
      <c r="A207" s="8">
        <v>1025</v>
      </c>
      <c r="B207" s="9">
        <f t="shared" si="6"/>
        <v>29.285714285714285</v>
      </c>
      <c r="C207">
        <v>0</v>
      </c>
      <c r="D207" s="4">
        <f t="shared" si="7"/>
        <v>181.53553807833583</v>
      </c>
    </row>
    <row r="208" spans="1:4">
      <c r="A208" s="8">
        <v>1030</v>
      </c>
      <c r="B208" s="9">
        <f t="shared" si="6"/>
        <v>29.428571428571427</v>
      </c>
      <c r="C208">
        <v>0</v>
      </c>
      <c r="D208" s="4">
        <f t="shared" si="7"/>
        <v>177.90482731676911</v>
      </c>
    </row>
    <row r="209" spans="1:4">
      <c r="A209" s="8">
        <v>1035</v>
      </c>
      <c r="B209" s="9">
        <f t="shared" si="6"/>
        <v>29.571428571428573</v>
      </c>
      <c r="C209">
        <v>0</v>
      </c>
      <c r="D209" s="4">
        <f t="shared" si="7"/>
        <v>174.34673077043374</v>
      </c>
    </row>
    <row r="210" spans="1:4">
      <c r="A210" s="8">
        <v>1040</v>
      </c>
      <c r="B210" s="9">
        <f t="shared" si="6"/>
        <v>29.714285714285715</v>
      </c>
      <c r="C210">
        <v>0</v>
      </c>
      <c r="D210" s="4">
        <f t="shared" si="7"/>
        <v>170.85979615502507</v>
      </c>
    </row>
    <row r="211" spans="1:4">
      <c r="A211" s="8">
        <v>1045</v>
      </c>
      <c r="B211" s="9">
        <f t="shared" si="6"/>
        <v>29.857142857142858</v>
      </c>
      <c r="C211">
        <v>0</v>
      </c>
      <c r="D211" s="4">
        <f t="shared" si="7"/>
        <v>167.44260023192456</v>
      </c>
    </row>
    <row r="212" spans="1:4">
      <c r="A212" s="8">
        <v>1050</v>
      </c>
      <c r="B212" s="9">
        <f t="shared" si="6"/>
        <v>30</v>
      </c>
      <c r="C212">
        <v>0</v>
      </c>
      <c r="D212" s="4">
        <f t="shared" si="7"/>
        <v>164.09374822728606</v>
      </c>
    </row>
    <row r="213" spans="1:4">
      <c r="A213" s="8">
        <v>1055</v>
      </c>
      <c r="B213" s="9">
        <f t="shared" si="6"/>
        <v>30.142857142857142</v>
      </c>
      <c r="C213">
        <v>0</v>
      </c>
      <c r="D213" s="4">
        <f t="shared" si="7"/>
        <v>160.81187326274033</v>
      </c>
    </row>
    <row r="214" spans="1:4">
      <c r="A214" s="8">
        <v>1060</v>
      </c>
      <c r="B214" s="9">
        <f t="shared" si="6"/>
        <v>30.285714285714285</v>
      </c>
      <c r="C214">
        <v>0</v>
      </c>
      <c r="D214" s="4">
        <f t="shared" si="7"/>
        <v>157.59563579748553</v>
      </c>
    </row>
    <row r="215" spans="1:4">
      <c r="A215" s="8">
        <v>1065</v>
      </c>
      <c r="B215" s="9">
        <f t="shared" si="6"/>
        <v>30.428571428571427</v>
      </c>
      <c r="C215">
        <v>0</v>
      </c>
      <c r="D215" s="4">
        <f t="shared" si="7"/>
        <v>154.44372308153581</v>
      </c>
    </row>
    <row r="216" spans="1:4">
      <c r="A216" s="8">
        <v>1070</v>
      </c>
      <c r="B216" s="9">
        <f t="shared" si="6"/>
        <v>30.571428571428573</v>
      </c>
      <c r="C216">
        <v>0</v>
      </c>
      <c r="D216" s="4">
        <f t="shared" si="7"/>
        <v>151.35484861990508</v>
      </c>
    </row>
    <row r="217" spans="1:4">
      <c r="A217" s="8">
        <v>1075</v>
      </c>
      <c r="B217" s="9">
        <f t="shared" si="6"/>
        <v>30.714285714285715</v>
      </c>
      <c r="C217">
        <v>0</v>
      </c>
      <c r="D217" s="4">
        <f t="shared" si="7"/>
        <v>148.32775164750697</v>
      </c>
    </row>
    <row r="218" spans="1:4">
      <c r="A218" s="8">
        <v>1080</v>
      </c>
      <c r="B218" s="9">
        <f t="shared" si="6"/>
        <v>30.857142857142858</v>
      </c>
      <c r="C218">
        <v>0</v>
      </c>
      <c r="D218" s="4">
        <f t="shared" si="7"/>
        <v>145.36119661455683</v>
      </c>
    </row>
    <row r="219" spans="1:4">
      <c r="A219" s="8">
        <v>1085</v>
      </c>
      <c r="B219" s="9">
        <f t="shared" si="6"/>
        <v>31</v>
      </c>
      <c r="C219">
        <v>0</v>
      </c>
      <c r="D219" s="4">
        <f t="shared" si="7"/>
        <v>142.45397268226569</v>
      </c>
    </row>
    <row r="220" spans="1:4">
      <c r="A220" s="8">
        <v>1090</v>
      </c>
      <c r="B220" s="9">
        <f t="shared" si="6"/>
        <v>31.142857142857142</v>
      </c>
      <c r="C220">
        <v>0</v>
      </c>
      <c r="D220" s="4">
        <f t="shared" si="7"/>
        <v>139.60489322862037</v>
      </c>
    </row>
    <row r="221" spans="1:4">
      <c r="A221" s="8">
        <v>1095</v>
      </c>
      <c r="B221" s="9">
        <f t="shared" si="6"/>
        <v>31.285714285714285</v>
      </c>
      <c r="C221">
        <v>0</v>
      </c>
      <c r="D221" s="4">
        <f t="shared" si="7"/>
        <v>136.81279536404796</v>
      </c>
    </row>
    <row r="222" spans="1:4">
      <c r="A222" s="8">
        <v>1100</v>
      </c>
      <c r="B222" s="9">
        <f t="shared" si="6"/>
        <v>31.428571428571427</v>
      </c>
      <c r="C222">
        <v>0</v>
      </c>
      <c r="D222" s="4">
        <f t="shared" si="7"/>
        <v>134.07653945676699</v>
      </c>
    </row>
    <row r="223" spans="1:4">
      <c r="A223" s="8">
        <v>1105</v>
      </c>
      <c r="B223" s="9">
        <f t="shared" si="6"/>
        <v>31.571428571428573</v>
      </c>
      <c r="C223">
        <v>0</v>
      </c>
      <c r="D223" s="4">
        <f t="shared" si="7"/>
        <v>131.39500866763166</v>
      </c>
    </row>
    <row r="224" spans="1:4">
      <c r="A224" s="8">
        <v>1110</v>
      </c>
      <c r="B224" s="9">
        <f t="shared" si="6"/>
        <v>31.714285714285715</v>
      </c>
      <c r="C224">
        <v>0</v>
      </c>
      <c r="D224" s="4">
        <f t="shared" si="7"/>
        <v>128.76710849427903</v>
      </c>
    </row>
    <row r="225" spans="1:4">
      <c r="A225" s="8">
        <v>1115</v>
      </c>
      <c r="B225" s="9">
        <f t="shared" si="6"/>
        <v>31.857142857142858</v>
      </c>
      <c r="C225">
        <v>0</v>
      </c>
      <c r="D225" s="4">
        <f t="shared" si="7"/>
        <v>126.19176632439344</v>
      </c>
    </row>
    <row r="226" spans="1:4">
      <c r="A226" s="8">
        <v>1120</v>
      </c>
      <c r="B226" s="9">
        <f t="shared" si="6"/>
        <v>32</v>
      </c>
      <c r="C226">
        <v>0</v>
      </c>
      <c r="D226" s="4">
        <f t="shared" si="7"/>
        <v>123.66793099790557</v>
      </c>
    </row>
    <row r="227" spans="1:4">
      <c r="A227" s="8">
        <v>1125</v>
      </c>
      <c r="B227" s="9">
        <f t="shared" si="6"/>
        <v>32.142857142857146</v>
      </c>
      <c r="C227">
        <v>0</v>
      </c>
      <c r="D227" s="4">
        <f t="shared" si="7"/>
        <v>121.19457237794745</v>
      </c>
    </row>
    <row r="228" spans="1:4">
      <c r="A228" s="8">
        <v>1130</v>
      </c>
      <c r="B228" s="9">
        <f t="shared" si="6"/>
        <v>32.285714285714285</v>
      </c>
      <c r="C228">
        <v>0</v>
      </c>
      <c r="D228" s="4">
        <f t="shared" si="7"/>
        <v>118.77068093038849</v>
      </c>
    </row>
    <row r="229" spans="1:4">
      <c r="A229" s="8">
        <v>1135</v>
      </c>
      <c r="B229" s="9">
        <f t="shared" si="6"/>
        <v>32.428571428571431</v>
      </c>
      <c r="C229">
        <v>0</v>
      </c>
      <c r="D229" s="4">
        <f t="shared" si="7"/>
        <v>116.39526731178073</v>
      </c>
    </row>
    <row r="230" spans="1:4">
      <c r="A230" s="8">
        <v>1140</v>
      </c>
      <c r="B230" s="9">
        <f t="shared" si="6"/>
        <v>32.571428571428569</v>
      </c>
      <c r="C230">
        <v>0</v>
      </c>
      <c r="D230" s="4">
        <f t="shared" si="7"/>
        <v>114.06736196554512</v>
      </c>
    </row>
    <row r="231" spans="1:4">
      <c r="A231" s="8">
        <v>1145</v>
      </c>
      <c r="B231" s="9">
        <f t="shared" si="6"/>
        <v>32.714285714285715</v>
      </c>
      <c r="C231">
        <v>0</v>
      </c>
      <c r="D231" s="4">
        <f t="shared" si="7"/>
        <v>111.78601472623421</v>
      </c>
    </row>
    <row r="232" spans="1:4">
      <c r="A232" s="8">
        <v>1150</v>
      </c>
      <c r="B232" s="9">
        <f t="shared" si="6"/>
        <v>32.857142857142854</v>
      </c>
      <c r="C232">
        <v>0</v>
      </c>
      <c r="D232" s="4">
        <f t="shared" si="7"/>
        <v>109.55029443170953</v>
      </c>
    </row>
    <row r="233" spans="1:4">
      <c r="A233" s="8">
        <v>1155</v>
      </c>
      <c r="B233" s="9">
        <f t="shared" si="6"/>
        <v>33</v>
      </c>
      <c r="C233">
        <v>0</v>
      </c>
      <c r="D233" s="4">
        <f t="shared" si="7"/>
        <v>107.35928854307534</v>
      </c>
    </row>
    <row r="234" spans="1:4">
      <c r="A234" s="8">
        <v>1160</v>
      </c>
      <c r="B234" s="9">
        <f t="shared" si="6"/>
        <v>33.142857142857146</v>
      </c>
      <c r="C234">
        <v>0</v>
      </c>
      <c r="D234" s="4">
        <f t="shared" si="7"/>
        <v>105.21210277221383</v>
      </c>
    </row>
    <row r="235" spans="1:4">
      <c r="A235" s="8">
        <v>1165</v>
      </c>
      <c r="B235" s="9">
        <f t="shared" si="6"/>
        <v>33.285714285714285</v>
      </c>
      <c r="C235">
        <v>0</v>
      </c>
      <c r="D235" s="4">
        <f t="shared" si="7"/>
        <v>103.10786071676955</v>
      </c>
    </row>
    <row r="236" spans="1:4">
      <c r="A236" s="8">
        <v>1170</v>
      </c>
      <c r="B236" s="9">
        <f t="shared" si="6"/>
        <v>33.428571428571431</v>
      </c>
      <c r="C236">
        <v>0</v>
      </c>
      <c r="D236" s="4">
        <f t="shared" si="7"/>
        <v>101.04570350243416</v>
      </c>
    </row>
    <row r="237" spans="1:4">
      <c r="A237" s="8">
        <v>1175</v>
      </c>
      <c r="B237" s="9">
        <f t="shared" si="6"/>
        <v>33.571428571428569</v>
      </c>
      <c r="C237">
        <v>0</v>
      </c>
      <c r="D237" s="4">
        <f t="shared" si="7"/>
        <v>99.024789432385475</v>
      </c>
    </row>
    <row r="238" spans="1:4">
      <c r="A238" s="8">
        <v>1180</v>
      </c>
      <c r="B238" s="9">
        <f t="shared" si="6"/>
        <v>33.714285714285715</v>
      </c>
      <c r="C238">
        <v>0</v>
      </c>
      <c r="D238" s="4">
        <f t="shared" si="7"/>
        <v>97.04429364373776</v>
      </c>
    </row>
    <row r="239" spans="1:4">
      <c r="A239" s="8">
        <v>1185</v>
      </c>
      <c r="B239" s="9">
        <f t="shared" si="6"/>
        <v>33.857142857142854</v>
      </c>
      <c r="C239">
        <v>0</v>
      </c>
      <c r="D239" s="4">
        <f t="shared" si="7"/>
        <v>95.103407770863001</v>
      </c>
    </row>
    <row r="240" spans="1:4">
      <c r="A240" s="8">
        <v>1190</v>
      </c>
      <c r="B240" s="9">
        <f t="shared" si="6"/>
        <v>34</v>
      </c>
      <c r="C240">
        <v>0</v>
      </c>
      <c r="D240" s="4">
        <f t="shared" si="7"/>
        <v>93.201339615445733</v>
      </c>
    </row>
    <row r="241" spans="1:4">
      <c r="A241" s="8">
        <v>1195</v>
      </c>
      <c r="B241" s="9">
        <f t="shared" si="6"/>
        <v>34.142857142857146</v>
      </c>
      <c r="C241">
        <v>0</v>
      </c>
      <c r="D241" s="4">
        <f t="shared" si="7"/>
        <v>91.337312823136813</v>
      </c>
    </row>
    <row r="242" spans="1:4">
      <c r="A242" s="8">
        <v>1200</v>
      </c>
      <c r="B242" s="9">
        <f t="shared" si="6"/>
        <v>34.285714285714285</v>
      </c>
      <c r="C242">
        <v>0</v>
      </c>
      <c r="D242" s="4">
        <f t="shared" si="7"/>
        <v>89.510566566674072</v>
      </c>
    </row>
    <row r="243" spans="1:4">
      <c r="A243" s="8">
        <v>1205</v>
      </c>
      <c r="B243" s="9">
        <f t="shared" si="6"/>
        <v>34.428571428571431</v>
      </c>
      <c r="C243">
        <v>0</v>
      </c>
      <c r="D243" s="4">
        <f t="shared" si="7"/>
        <v>87.720355235340591</v>
      </c>
    </row>
    <row r="244" spans="1:4">
      <c r="A244" s="8">
        <v>1210</v>
      </c>
      <c r="B244" s="9">
        <f t="shared" si="6"/>
        <v>34.571428571428569</v>
      </c>
      <c r="C244">
        <v>0</v>
      </c>
      <c r="D244" s="4">
        <f t="shared" si="7"/>
        <v>85.965948130633777</v>
      </c>
    </row>
    <row r="245" spans="1:4">
      <c r="A245" s="8">
        <v>1215</v>
      </c>
      <c r="B245" s="9">
        <f t="shared" si="6"/>
        <v>34.714285714285715</v>
      </c>
      <c r="C245">
        <v>0</v>
      </c>
      <c r="D245" s="4">
        <f t="shared" si="7"/>
        <v>84.246629168021101</v>
      </c>
    </row>
    <row r="246" spans="1:4">
      <c r="A246" s="8">
        <v>1220</v>
      </c>
      <c r="B246" s="9">
        <f t="shared" si="6"/>
        <v>34.857142857142854</v>
      </c>
      <c r="C246">
        <v>0</v>
      </c>
      <c r="D246" s="4">
        <f t="shared" si="7"/>
        <v>82.56169658466068</v>
      </c>
    </row>
    <row r="247" spans="1:4">
      <c r="A247" s="8">
        <v>1225</v>
      </c>
      <c r="B247" s="9">
        <f t="shared" si="6"/>
        <v>35</v>
      </c>
      <c r="C247">
        <v>0</v>
      </c>
      <c r="D247" s="4">
        <f t="shared" si="7"/>
        <v>80.910462652967468</v>
      </c>
    </row>
    <row r="248" spans="1:4">
      <c r="A248" s="8">
        <v>1230</v>
      </c>
      <c r="B248" s="9">
        <f t="shared" si="6"/>
        <v>35.142857142857146</v>
      </c>
      <c r="C248">
        <v>0</v>
      </c>
      <c r="D248" s="4">
        <f t="shared" si="7"/>
        <v>79.29225339990812</v>
      </c>
    </row>
    <row r="249" spans="1:4">
      <c r="A249" s="8">
        <v>1235</v>
      </c>
      <c r="B249" s="9">
        <f t="shared" si="6"/>
        <v>35.285714285714285</v>
      </c>
      <c r="C249">
        <v>0</v>
      </c>
      <c r="D249" s="4">
        <f t="shared" si="7"/>
        <v>77.706408331909955</v>
      </c>
    </row>
    <row r="250" spans="1:4">
      <c r="A250" s="8">
        <v>1240</v>
      </c>
      <c r="B250" s="9">
        <f t="shared" si="6"/>
        <v>35.428571428571431</v>
      </c>
      <c r="C250">
        <v>0</v>
      </c>
      <c r="D250" s="4">
        <f t="shared" si="7"/>
        <v>76.152280165271762</v>
      </c>
    </row>
    <row r="251" spans="1:4">
      <c r="A251" s="8">
        <v>1245</v>
      </c>
      <c r="B251" s="9">
        <f t="shared" si="6"/>
        <v>35.571428571428569</v>
      </c>
      <c r="C251">
        <v>0</v>
      </c>
      <c r="D251" s="4">
        <f t="shared" si="7"/>
        <v>74.629234561966328</v>
      </c>
    </row>
    <row r="252" spans="1:4">
      <c r="A252" s="8">
        <v>1250</v>
      </c>
      <c r="B252" s="9">
        <f t="shared" si="6"/>
        <v>35.714285714285715</v>
      </c>
      <c r="C252">
        <v>0</v>
      </c>
      <c r="D252" s="4">
        <f t="shared" si="7"/>
        <v>73.136649870726998</v>
      </c>
    </row>
    <row r="253" spans="1:4">
      <c r="A253" s="8">
        <v>1255</v>
      </c>
      <c r="B253" s="9">
        <f t="shared" si="6"/>
        <v>35.857142857142854</v>
      </c>
      <c r="C253">
        <v>0</v>
      </c>
      <c r="D253" s="4">
        <f t="shared" si="7"/>
        <v>71.67391687331245</v>
      </c>
    </row>
    <row r="254" spans="1:4">
      <c r="A254" s="8">
        <v>1260</v>
      </c>
      <c r="B254" s="9">
        <f t="shared" si="6"/>
        <v>36</v>
      </c>
      <c r="C254">
        <v>0</v>
      </c>
      <c r="D254" s="4">
        <f t="shared" si="7"/>
        <v>70.240438535846195</v>
      </c>
    </row>
    <row r="255" spans="1:4">
      <c r="A255" s="8">
        <v>1265</v>
      </c>
      <c r="B255" s="9">
        <f t="shared" si="6"/>
        <v>36.142857142857146</v>
      </c>
      <c r="C255">
        <v>0</v>
      </c>
      <c r="D255" s="4">
        <f t="shared" si="7"/>
        <v>68.835629765129269</v>
      </c>
    </row>
    <row r="256" spans="1:4">
      <c r="A256" s="8">
        <v>1270</v>
      </c>
      <c r="B256" s="9">
        <f t="shared" si="6"/>
        <v>36.285714285714285</v>
      </c>
      <c r="C256">
        <v>0</v>
      </c>
      <c r="D256" s="4">
        <f t="shared" si="7"/>
        <v>67.458917169826677</v>
      </c>
    </row>
    <row r="257" spans="1:4">
      <c r="A257" s="8">
        <v>1275</v>
      </c>
      <c r="B257" s="9">
        <f t="shared" si="6"/>
        <v>36.428571428571431</v>
      </c>
      <c r="C257">
        <v>0</v>
      </c>
      <c r="D257" s="4">
        <f t="shared" si="7"/>
        <v>66.109738826430146</v>
      </c>
    </row>
    <row r="258" spans="1:4">
      <c r="A258" s="8">
        <v>1280</v>
      </c>
      <c r="B258" s="9">
        <f t="shared" si="6"/>
        <v>36.571428571428569</v>
      </c>
      <c r="C258">
        <v>0</v>
      </c>
      <c r="D258" s="4">
        <f t="shared" si="7"/>
        <v>64.787544049901541</v>
      </c>
    </row>
    <row r="259" spans="1:4">
      <c r="A259" s="8">
        <v>1285</v>
      </c>
      <c r="B259" s="9">
        <f t="shared" ref="B259:B315" si="8">A259/35</f>
        <v>36.714285714285715</v>
      </c>
      <c r="C259">
        <v>0</v>
      </c>
      <c r="D259" s="4">
        <f t="shared" si="7"/>
        <v>63.491793168903506</v>
      </c>
    </row>
    <row r="260" spans="1:4">
      <c r="A260" s="8">
        <v>1290</v>
      </c>
      <c r="B260" s="9">
        <f t="shared" si="8"/>
        <v>36.857142857142854</v>
      </c>
      <c r="C260">
        <v>0</v>
      </c>
      <c r="D260" s="4">
        <f t="shared" ref="D260:D315" si="9">D259*(1-H$2)+IF(AND(C260&lt;&gt;0,C259&lt;&gt;0,SIGN(C260)&lt;&gt;SIGN(C259)),ABS(C260-C259),0)</f>
        <v>62.221957305525436</v>
      </c>
    </row>
    <row r="261" spans="1:4">
      <c r="A261" s="8">
        <v>1295</v>
      </c>
      <c r="B261" s="9">
        <f t="shared" si="8"/>
        <v>37</v>
      </c>
      <c r="C261">
        <v>0</v>
      </c>
      <c r="D261" s="4">
        <f t="shared" si="9"/>
        <v>60.977518159414927</v>
      </c>
    </row>
    <row r="262" spans="1:4">
      <c r="A262" s="8">
        <v>1300</v>
      </c>
      <c r="B262" s="9">
        <f t="shared" si="8"/>
        <v>37.142857142857146</v>
      </c>
      <c r="C262">
        <v>0</v>
      </c>
      <c r="D262" s="4">
        <f t="shared" si="9"/>
        <v>59.75796779622663</v>
      </c>
    </row>
    <row r="263" spans="1:4">
      <c r="A263" s="8">
        <v>1305</v>
      </c>
      <c r="B263" s="9">
        <f t="shared" si="8"/>
        <v>37.285714285714285</v>
      </c>
      <c r="C263">
        <v>0</v>
      </c>
      <c r="D263" s="4">
        <f t="shared" si="9"/>
        <v>58.562808440302099</v>
      </c>
    </row>
    <row r="264" spans="1:4">
      <c r="A264" s="8">
        <v>1310</v>
      </c>
      <c r="B264" s="9">
        <f t="shared" si="8"/>
        <v>37.428571428571431</v>
      </c>
      <c r="C264">
        <v>0</v>
      </c>
      <c r="D264" s="4">
        <f t="shared" si="9"/>
        <v>57.391552271496053</v>
      </c>
    </row>
    <row r="265" spans="1:4">
      <c r="A265" s="8">
        <v>1315</v>
      </c>
      <c r="B265" s="9">
        <f t="shared" si="8"/>
        <v>37.571428571428569</v>
      </c>
      <c r="C265">
        <v>0</v>
      </c>
      <c r="D265" s="4">
        <f t="shared" si="9"/>
        <v>56.243721226066128</v>
      </c>
    </row>
    <row r="266" spans="1:4">
      <c r="A266" s="8">
        <v>1320</v>
      </c>
      <c r="B266" s="9">
        <f t="shared" si="8"/>
        <v>37.714285714285715</v>
      </c>
      <c r="C266">
        <v>0</v>
      </c>
      <c r="D266" s="4">
        <f t="shared" si="9"/>
        <v>55.118846801544805</v>
      </c>
    </row>
    <row r="267" spans="1:4">
      <c r="A267" s="8">
        <v>1325</v>
      </c>
      <c r="B267" s="9">
        <f t="shared" si="8"/>
        <v>37.857142857142854</v>
      </c>
      <c r="C267">
        <v>0</v>
      </c>
      <c r="D267" s="4">
        <f t="shared" si="9"/>
        <v>54.016469865513905</v>
      </c>
    </row>
    <row r="268" spans="1:4">
      <c r="A268" s="8">
        <v>1330</v>
      </c>
      <c r="B268" s="9">
        <f t="shared" si="8"/>
        <v>38</v>
      </c>
      <c r="C268">
        <v>0</v>
      </c>
      <c r="D268" s="4">
        <f t="shared" si="9"/>
        <v>52.936140468203625</v>
      </c>
    </row>
    <row r="269" spans="1:4">
      <c r="A269" s="8">
        <v>1335</v>
      </c>
      <c r="B269" s="9">
        <f t="shared" si="8"/>
        <v>38.142857142857146</v>
      </c>
      <c r="C269">
        <v>0</v>
      </c>
      <c r="D269" s="4">
        <f t="shared" si="9"/>
        <v>51.877417658839555</v>
      </c>
    </row>
    <row r="270" spans="1:4">
      <c r="A270" s="8">
        <v>1340</v>
      </c>
      <c r="B270" s="9">
        <f t="shared" si="8"/>
        <v>38.285714285714285</v>
      </c>
      <c r="C270">
        <v>0</v>
      </c>
      <c r="D270" s="4">
        <f t="shared" si="9"/>
        <v>50.839869305662759</v>
      </c>
    </row>
    <row r="271" spans="1:4">
      <c r="A271" s="8">
        <v>1345</v>
      </c>
      <c r="B271" s="9">
        <f t="shared" si="8"/>
        <v>38.428571428571431</v>
      </c>
      <c r="C271">
        <v>0</v>
      </c>
      <c r="D271" s="4">
        <f t="shared" si="9"/>
        <v>49.823071919549506</v>
      </c>
    </row>
    <row r="272" spans="1:4">
      <c r="A272" s="8">
        <v>1350</v>
      </c>
      <c r="B272" s="9">
        <f t="shared" si="8"/>
        <v>38.571428571428569</v>
      </c>
      <c r="C272">
        <v>0</v>
      </c>
      <c r="D272" s="4">
        <f t="shared" si="9"/>
        <v>48.826610481158518</v>
      </c>
    </row>
    <row r="273" spans="1:4">
      <c r="A273" s="8">
        <v>1355</v>
      </c>
      <c r="B273" s="9">
        <f t="shared" si="8"/>
        <v>38.714285714285715</v>
      </c>
      <c r="C273">
        <v>0</v>
      </c>
      <c r="D273" s="4">
        <f t="shared" si="9"/>
        <v>47.850078271535345</v>
      </c>
    </row>
    <row r="274" spans="1:4">
      <c r="A274" s="8">
        <v>1360</v>
      </c>
      <c r="B274" s="9">
        <f t="shared" si="8"/>
        <v>38.857142857142854</v>
      </c>
      <c r="C274">
        <v>0</v>
      </c>
      <c r="D274" s="4">
        <f t="shared" si="9"/>
        <v>46.893076706104637</v>
      </c>
    </row>
    <row r="275" spans="1:4">
      <c r="A275" s="8">
        <v>1365</v>
      </c>
      <c r="B275" s="9">
        <f t="shared" si="8"/>
        <v>39</v>
      </c>
      <c r="C275">
        <v>0</v>
      </c>
      <c r="D275" s="4">
        <f t="shared" si="9"/>
        <v>45.955215171982545</v>
      </c>
    </row>
    <row r="276" spans="1:4">
      <c r="A276" s="8">
        <v>1370</v>
      </c>
      <c r="B276" s="9">
        <f t="shared" si="8"/>
        <v>39.142857142857146</v>
      </c>
      <c r="C276">
        <v>0</v>
      </c>
      <c r="D276" s="4">
        <f t="shared" si="9"/>
        <v>45.036110868542892</v>
      </c>
    </row>
    <row r="277" spans="1:4">
      <c r="A277" s="8">
        <v>1375</v>
      </c>
      <c r="B277" s="9">
        <f t="shared" si="8"/>
        <v>39.285714285714285</v>
      </c>
      <c r="C277">
        <v>0</v>
      </c>
      <c r="D277" s="4">
        <f t="shared" si="9"/>
        <v>44.135388651172036</v>
      </c>
    </row>
    <row r="278" spans="1:4">
      <c r="A278" s="8">
        <v>1380</v>
      </c>
      <c r="B278" s="9">
        <f t="shared" si="8"/>
        <v>39.428571428571431</v>
      </c>
      <c r="C278">
        <v>0</v>
      </c>
      <c r="D278" s="4">
        <f t="shared" si="9"/>
        <v>43.252680878148595</v>
      </c>
    </row>
    <row r="279" spans="1:4">
      <c r="A279" s="8">
        <v>1385</v>
      </c>
      <c r="B279" s="9">
        <f t="shared" si="8"/>
        <v>39.571428571428569</v>
      </c>
      <c r="C279">
        <v>0</v>
      </c>
      <c r="D279" s="4">
        <f t="shared" si="9"/>
        <v>42.387627260585624</v>
      </c>
    </row>
    <row r="280" spans="1:4">
      <c r="A280" s="8">
        <v>1390</v>
      </c>
      <c r="B280" s="9">
        <f t="shared" si="8"/>
        <v>39.714285714285715</v>
      </c>
      <c r="C280">
        <v>0</v>
      </c>
      <c r="D280" s="4">
        <f t="shared" si="9"/>
        <v>41.539874715373912</v>
      </c>
    </row>
    <row r="281" spans="1:4">
      <c r="A281" s="8">
        <v>1395</v>
      </c>
      <c r="B281" s="9">
        <f t="shared" si="8"/>
        <v>39.857142857142854</v>
      </c>
      <c r="C281">
        <v>0</v>
      </c>
      <c r="D281" s="4">
        <f t="shared" si="9"/>
        <v>40.70907722106643</v>
      </c>
    </row>
    <row r="282" spans="1:4">
      <c r="A282" s="8">
        <v>1400</v>
      </c>
      <c r="B282" s="9">
        <f t="shared" si="8"/>
        <v>40</v>
      </c>
      <c r="C282">
        <v>0</v>
      </c>
      <c r="D282" s="4">
        <f t="shared" si="9"/>
        <v>39.894895676645099</v>
      </c>
    </row>
    <row r="283" spans="1:4">
      <c r="A283" s="8">
        <v>1405</v>
      </c>
      <c r="B283" s="9">
        <f t="shared" si="8"/>
        <v>40.142857142857146</v>
      </c>
      <c r="C283">
        <v>0</v>
      </c>
      <c r="D283" s="4">
        <f t="shared" si="9"/>
        <v>39.096997763112199</v>
      </c>
    </row>
    <row r="284" spans="1:4">
      <c r="A284" s="8">
        <v>1410</v>
      </c>
      <c r="B284" s="9">
        <f t="shared" si="8"/>
        <v>40.285714285714285</v>
      </c>
      <c r="C284">
        <v>0</v>
      </c>
      <c r="D284" s="4">
        <f t="shared" si="9"/>
        <v>38.315057807849954</v>
      </c>
    </row>
    <row r="285" spans="1:4">
      <c r="A285" s="8">
        <v>1415</v>
      </c>
      <c r="B285" s="9">
        <f t="shared" si="8"/>
        <v>40.428571428571431</v>
      </c>
      <c r="C285">
        <v>0</v>
      </c>
      <c r="D285" s="4">
        <f t="shared" si="9"/>
        <v>37.548756651692955</v>
      </c>
    </row>
    <row r="286" spans="1:4">
      <c r="A286" s="8">
        <v>1420</v>
      </c>
      <c r="B286" s="9">
        <f t="shared" si="8"/>
        <v>40.571428571428569</v>
      </c>
      <c r="C286">
        <v>0</v>
      </c>
      <c r="D286" s="4">
        <f t="shared" si="9"/>
        <v>36.797781518659093</v>
      </c>
    </row>
    <row r="287" spans="1:4">
      <c r="A287" s="8">
        <v>1425</v>
      </c>
      <c r="B287" s="9">
        <f t="shared" si="8"/>
        <v>40.714285714285715</v>
      </c>
      <c r="C287">
        <v>0</v>
      </c>
      <c r="D287" s="4">
        <f t="shared" si="9"/>
        <v>36.06182588828591</v>
      </c>
    </row>
    <row r="288" spans="1:4">
      <c r="A288" s="8">
        <v>1430</v>
      </c>
      <c r="B288" s="9">
        <f t="shared" si="8"/>
        <v>40.857142857142854</v>
      </c>
      <c r="C288">
        <v>0</v>
      </c>
      <c r="D288" s="4">
        <f t="shared" si="9"/>
        <v>35.340589370520192</v>
      </c>
    </row>
    <row r="289" spans="1:4">
      <c r="A289" s="8">
        <v>1435</v>
      </c>
      <c r="B289" s="9">
        <f t="shared" si="8"/>
        <v>41</v>
      </c>
      <c r="C289">
        <v>0</v>
      </c>
      <c r="D289" s="4">
        <f t="shared" si="9"/>
        <v>34.63377758310979</v>
      </c>
    </row>
    <row r="290" spans="1:4">
      <c r="A290" s="8">
        <v>1440</v>
      </c>
      <c r="B290" s="9">
        <f t="shared" si="8"/>
        <v>41.142857142857146</v>
      </c>
      <c r="C290">
        <v>0</v>
      </c>
      <c r="D290" s="4">
        <f t="shared" si="9"/>
        <v>33.941102031447592</v>
      </c>
    </row>
    <row r="291" spans="1:4">
      <c r="A291" s="8">
        <v>1445</v>
      </c>
      <c r="B291" s="9">
        <f t="shared" si="8"/>
        <v>41.285714285714285</v>
      </c>
      <c r="C291">
        <v>0</v>
      </c>
      <c r="D291" s="4">
        <f t="shared" si="9"/>
        <v>33.262279990818641</v>
      </c>
    </row>
    <row r="292" spans="1:4">
      <c r="A292" s="8">
        <v>1450</v>
      </c>
      <c r="B292" s="9">
        <f t="shared" si="8"/>
        <v>41.428571428571431</v>
      </c>
      <c r="C292">
        <v>0</v>
      </c>
      <c r="D292" s="4">
        <f t="shared" si="9"/>
        <v>32.597034391002268</v>
      </c>
    </row>
    <row r="293" spans="1:4">
      <c r="A293" s="8">
        <v>1455</v>
      </c>
      <c r="B293" s="9">
        <f t="shared" si="8"/>
        <v>41.571428571428569</v>
      </c>
      <c r="C293">
        <v>0</v>
      </c>
      <c r="D293" s="4">
        <f t="shared" si="9"/>
        <v>31.945093703182224</v>
      </c>
    </row>
    <row r="294" spans="1:4">
      <c r="A294" s="8">
        <v>1460</v>
      </c>
      <c r="B294" s="9">
        <f t="shared" si="8"/>
        <v>41.714285714285715</v>
      </c>
      <c r="C294">
        <v>0</v>
      </c>
      <c r="D294" s="4">
        <f t="shared" si="9"/>
        <v>31.306191829118578</v>
      </c>
    </row>
    <row r="295" spans="1:4">
      <c r="A295" s="8">
        <v>1465</v>
      </c>
      <c r="B295" s="9">
        <f t="shared" si="8"/>
        <v>41.857142857142854</v>
      </c>
      <c r="C295">
        <v>0</v>
      </c>
      <c r="D295" s="4">
        <f t="shared" si="9"/>
        <v>30.680067992536205</v>
      </c>
    </row>
    <row r="296" spans="1:4">
      <c r="A296" s="8">
        <v>1470</v>
      </c>
      <c r="B296" s="9">
        <f t="shared" si="8"/>
        <v>42</v>
      </c>
      <c r="C296">
        <v>0</v>
      </c>
      <c r="D296" s="4">
        <f t="shared" si="9"/>
        <v>30.066466632685479</v>
      </c>
    </row>
    <row r="297" spans="1:4">
      <c r="A297" s="8">
        <v>1475</v>
      </c>
      <c r="B297" s="9">
        <f t="shared" si="8"/>
        <v>42.142857142857146</v>
      </c>
      <c r="C297">
        <v>0</v>
      </c>
      <c r="D297" s="4">
        <f t="shared" si="9"/>
        <v>29.46513730003177</v>
      </c>
    </row>
    <row r="298" spans="1:4">
      <c r="A298" s="8">
        <v>1480</v>
      </c>
      <c r="B298" s="9">
        <f t="shared" si="8"/>
        <v>42.285714285714285</v>
      </c>
      <c r="C298">
        <v>0</v>
      </c>
      <c r="D298" s="4">
        <f t="shared" si="9"/>
        <v>28.875834554031133</v>
      </c>
    </row>
    <row r="299" spans="1:4">
      <c r="A299" s="8">
        <v>1485</v>
      </c>
      <c r="B299" s="9">
        <f t="shared" si="8"/>
        <v>42.428571428571431</v>
      </c>
      <c r="C299">
        <v>0</v>
      </c>
      <c r="D299" s="4">
        <f t="shared" si="9"/>
        <v>28.298317862950508</v>
      </c>
    </row>
    <row r="300" spans="1:4">
      <c r="A300" s="8">
        <v>1490</v>
      </c>
      <c r="B300" s="9">
        <f t="shared" si="8"/>
        <v>42.571428571428569</v>
      </c>
      <c r="C300">
        <v>0</v>
      </c>
      <c r="D300" s="4">
        <f t="shared" si="9"/>
        <v>27.732351505691497</v>
      </c>
    </row>
    <row r="301" spans="1:4">
      <c r="A301" s="8">
        <v>1495</v>
      </c>
      <c r="B301" s="9">
        <f t="shared" si="8"/>
        <v>42.714285714285715</v>
      </c>
      <c r="C301">
        <v>0</v>
      </c>
      <c r="D301" s="4">
        <f t="shared" si="9"/>
        <v>27.177704475577666</v>
      </c>
    </row>
    <row r="302" spans="1:4">
      <c r="A302" s="8">
        <v>1500</v>
      </c>
      <c r="B302" s="9">
        <f t="shared" si="8"/>
        <v>42.857142857142854</v>
      </c>
      <c r="C302">
        <v>0</v>
      </c>
      <c r="D302" s="4">
        <f t="shared" si="9"/>
        <v>26.634150386066114</v>
      </c>
    </row>
    <row r="303" spans="1:4">
      <c r="A303" s="8">
        <v>1505</v>
      </c>
      <c r="B303" s="9">
        <f t="shared" si="8"/>
        <v>43</v>
      </c>
      <c r="C303">
        <v>0</v>
      </c>
      <c r="D303" s="4">
        <f t="shared" si="9"/>
        <v>26.10146737834479</v>
      </c>
    </row>
    <row r="304" spans="1:4">
      <c r="A304" s="8">
        <v>1510</v>
      </c>
      <c r="B304" s="9">
        <f t="shared" si="8"/>
        <v>43.142857142857146</v>
      </c>
      <c r="C304">
        <v>0</v>
      </c>
      <c r="D304" s="4">
        <f t="shared" si="9"/>
        <v>25.579438030777894</v>
      </c>
    </row>
    <row r="305" spans="1:4">
      <c r="A305" s="8">
        <v>1515</v>
      </c>
      <c r="B305" s="9">
        <f t="shared" si="8"/>
        <v>43.285714285714285</v>
      </c>
      <c r="C305">
        <v>0</v>
      </c>
      <c r="D305" s="4">
        <f t="shared" si="9"/>
        <v>25.067849270162334</v>
      </c>
    </row>
    <row r="306" spans="1:4">
      <c r="A306" s="8">
        <v>1520</v>
      </c>
      <c r="B306" s="9">
        <f t="shared" si="8"/>
        <v>43.428571428571431</v>
      </c>
      <c r="C306">
        <v>0</v>
      </c>
      <c r="D306" s="4">
        <f t="shared" si="9"/>
        <v>24.566492284759086</v>
      </c>
    </row>
    <row r="307" spans="1:4">
      <c r="A307" s="8">
        <v>1525</v>
      </c>
      <c r="B307" s="9">
        <f t="shared" si="8"/>
        <v>43.571428571428569</v>
      </c>
      <c r="C307">
        <v>0</v>
      </c>
      <c r="D307" s="4">
        <f t="shared" si="9"/>
        <v>24.075162439063902</v>
      </c>
    </row>
    <row r="308" spans="1:4">
      <c r="A308" s="8">
        <v>1530</v>
      </c>
      <c r="B308" s="9">
        <f t="shared" si="8"/>
        <v>43.714285714285715</v>
      </c>
      <c r="C308">
        <v>0</v>
      </c>
      <c r="D308" s="4">
        <f t="shared" si="9"/>
        <v>23.593659190282622</v>
      </c>
    </row>
    <row r="309" spans="1:4">
      <c r="A309" s="8">
        <v>1535</v>
      </c>
      <c r="B309" s="9">
        <f t="shared" si="8"/>
        <v>43.857142857142854</v>
      </c>
      <c r="C309">
        <v>0</v>
      </c>
      <c r="D309" s="4">
        <f t="shared" si="9"/>
        <v>23.12178600647697</v>
      </c>
    </row>
    <row r="310" spans="1:4">
      <c r="A310" s="8">
        <v>1540</v>
      </c>
      <c r="B310" s="9">
        <f t="shared" si="8"/>
        <v>44</v>
      </c>
      <c r="C310">
        <v>0</v>
      </c>
      <c r="D310" s="4">
        <f t="shared" si="9"/>
        <v>22.659350286347429</v>
      </c>
    </row>
    <row r="311" spans="1:4">
      <c r="A311" s="8">
        <v>1545</v>
      </c>
      <c r="B311" s="9">
        <f t="shared" si="8"/>
        <v>44.142857142857146</v>
      </c>
      <c r="C311">
        <v>0</v>
      </c>
      <c r="D311" s="4">
        <f t="shared" si="9"/>
        <v>22.20616328062048</v>
      </c>
    </row>
    <row r="312" spans="1:4">
      <c r="A312" s="8">
        <v>1550</v>
      </c>
      <c r="B312" s="9">
        <f t="shared" si="8"/>
        <v>44.285714285714285</v>
      </c>
      <c r="C312">
        <v>0</v>
      </c>
      <c r="D312" s="4">
        <f t="shared" si="9"/>
        <v>21.762040015008068</v>
      </c>
    </row>
    <row r="313" spans="1:4">
      <c r="A313" s="8">
        <v>1555</v>
      </c>
      <c r="B313" s="9">
        <f t="shared" si="8"/>
        <v>44.428571428571431</v>
      </c>
      <c r="C313">
        <v>0</v>
      </c>
      <c r="D313" s="4">
        <f t="shared" si="9"/>
        <v>21.326799214707908</v>
      </c>
    </row>
    <row r="314" spans="1:4">
      <c r="A314" s="8">
        <v>1560</v>
      </c>
      <c r="B314" s="9">
        <f t="shared" si="8"/>
        <v>44.571428571428569</v>
      </c>
      <c r="C314">
        <v>0</v>
      </c>
      <c r="D314" s="4">
        <f t="shared" si="9"/>
        <v>20.900263230413749</v>
      </c>
    </row>
    <row r="315" spans="1:4">
      <c r="A315" s="8">
        <v>1565</v>
      </c>
      <c r="B315" s="9">
        <f t="shared" si="8"/>
        <v>44.714285714285715</v>
      </c>
      <c r="C315">
        <v>0</v>
      </c>
      <c r="D315" s="4">
        <f t="shared" si="9"/>
        <v>20.482257965805474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D2" sqref="D2"/>
    </sheetView>
  </sheetViews>
  <sheetFormatPr defaultRowHeight="15"/>
  <cols>
    <col min="1" max="1" width="10.5703125" bestFit="1" customWidth="1"/>
  </cols>
  <sheetData>
    <row r="1" spans="1:14">
      <c r="A1" s="21" t="s">
        <v>15</v>
      </c>
      <c r="B1" s="7">
        <v>35</v>
      </c>
      <c r="C1" s="21" t="s">
        <v>16</v>
      </c>
      <c r="D1" s="20">
        <v>0.75</v>
      </c>
      <c r="F1" s="24" t="s">
        <v>19</v>
      </c>
      <c r="G1" s="24"/>
      <c r="H1" s="25">
        <f>D1*100/10*(1/B1)</f>
        <v>0.21428571428571427</v>
      </c>
      <c r="I1" s="16" t="s">
        <v>13</v>
      </c>
      <c r="K1" s="24" t="s">
        <v>20</v>
      </c>
      <c r="L1" s="24"/>
      <c r="M1" s="24">
        <v>0.26</v>
      </c>
      <c r="N1" s="26" t="s">
        <v>13</v>
      </c>
    </row>
    <row r="2" spans="1:14">
      <c r="A2" s="22" t="s">
        <v>14</v>
      </c>
      <c r="B2" s="21" t="s">
        <v>13</v>
      </c>
      <c r="C2" s="22" t="s">
        <v>17</v>
      </c>
      <c r="D2" s="23" t="s">
        <v>18</v>
      </c>
    </row>
    <row r="3" spans="1:14">
      <c r="A3" s="13">
        <v>1</v>
      </c>
      <c r="B3" s="10">
        <f>A3/B$1</f>
        <v>2.8571428571428571E-2</v>
      </c>
      <c r="C3" s="13">
        <v>0</v>
      </c>
      <c r="D3" s="19">
        <v>0</v>
      </c>
    </row>
    <row r="4" spans="1:14">
      <c r="A4" s="13">
        <v>2</v>
      </c>
      <c r="B4" s="10">
        <f t="shared" ref="B4:B41" si="0">A4/B$1</f>
        <v>5.7142857142857141E-2</v>
      </c>
      <c r="C4" s="13">
        <v>100</v>
      </c>
      <c r="D4" s="19">
        <f>D3*D$1+C4*(1-D$1)</f>
        <v>25</v>
      </c>
    </row>
    <row r="5" spans="1:14">
      <c r="A5" s="13">
        <v>3</v>
      </c>
      <c r="B5" s="10">
        <f t="shared" si="0"/>
        <v>8.5714285714285715E-2</v>
      </c>
      <c r="C5" s="13">
        <v>100</v>
      </c>
      <c r="D5" s="19">
        <f t="shared" ref="D5:D41" si="1">D4*D$1+C5*(1-D$1)</f>
        <v>43.75</v>
      </c>
    </row>
    <row r="6" spans="1:14">
      <c r="A6" s="13">
        <v>4</v>
      </c>
      <c r="B6" s="10">
        <f t="shared" si="0"/>
        <v>0.11428571428571428</v>
      </c>
      <c r="C6" s="13">
        <v>100</v>
      </c>
      <c r="D6" s="19">
        <f t="shared" si="1"/>
        <v>57.8125</v>
      </c>
    </row>
    <row r="7" spans="1:14">
      <c r="A7" s="13">
        <v>5</v>
      </c>
      <c r="B7" s="10">
        <f t="shared" si="0"/>
        <v>0.14285714285714285</v>
      </c>
      <c r="C7" s="13">
        <v>100</v>
      </c>
      <c r="D7" s="19">
        <f t="shared" si="1"/>
        <v>68.359375</v>
      </c>
    </row>
    <row r="8" spans="1:14">
      <c r="A8" s="13">
        <v>6</v>
      </c>
      <c r="B8" s="10">
        <f t="shared" si="0"/>
        <v>0.17142857142857143</v>
      </c>
      <c r="C8" s="13">
        <v>100</v>
      </c>
      <c r="D8" s="19">
        <f t="shared" si="1"/>
        <v>76.26953125</v>
      </c>
    </row>
    <row r="9" spans="1:14">
      <c r="A9" s="13">
        <v>7</v>
      </c>
      <c r="B9" s="10">
        <f t="shared" si="0"/>
        <v>0.2</v>
      </c>
      <c r="C9" s="13">
        <v>100</v>
      </c>
      <c r="D9" s="19">
        <f t="shared" si="1"/>
        <v>82.2021484375</v>
      </c>
    </row>
    <row r="10" spans="1:14">
      <c r="A10" s="13">
        <v>8</v>
      </c>
      <c r="B10" s="10">
        <f t="shared" si="0"/>
        <v>0.22857142857142856</v>
      </c>
      <c r="C10" s="13">
        <v>100</v>
      </c>
      <c r="D10" s="19">
        <f t="shared" si="1"/>
        <v>86.651611328125</v>
      </c>
    </row>
    <row r="11" spans="1:14">
      <c r="A11" s="13">
        <v>9</v>
      </c>
      <c r="B11" s="10">
        <f t="shared" si="0"/>
        <v>0.25714285714285712</v>
      </c>
      <c r="C11" s="13">
        <v>100</v>
      </c>
      <c r="D11" s="19">
        <f t="shared" si="1"/>
        <v>89.98870849609375</v>
      </c>
    </row>
    <row r="12" spans="1:14">
      <c r="A12">
        <v>10</v>
      </c>
      <c r="B12" s="10">
        <f t="shared" si="0"/>
        <v>0.2857142857142857</v>
      </c>
      <c r="C12" s="13">
        <v>100</v>
      </c>
      <c r="D12" s="19">
        <f t="shared" si="1"/>
        <v>92.491531372070313</v>
      </c>
    </row>
    <row r="13" spans="1:14">
      <c r="A13">
        <v>11</v>
      </c>
      <c r="B13" s="10">
        <f t="shared" si="0"/>
        <v>0.31428571428571428</v>
      </c>
      <c r="C13" s="13">
        <v>100</v>
      </c>
      <c r="D13" s="19">
        <f t="shared" si="1"/>
        <v>94.368648529052734</v>
      </c>
    </row>
    <row r="14" spans="1:14">
      <c r="A14">
        <v>12</v>
      </c>
      <c r="B14" s="10">
        <f t="shared" si="0"/>
        <v>0.34285714285714286</v>
      </c>
      <c r="C14" s="13">
        <v>0</v>
      </c>
      <c r="D14" s="19">
        <f t="shared" si="1"/>
        <v>70.776486396789551</v>
      </c>
    </row>
    <row r="15" spans="1:14">
      <c r="A15">
        <v>13</v>
      </c>
      <c r="B15" s="10">
        <f t="shared" si="0"/>
        <v>0.37142857142857144</v>
      </c>
      <c r="C15" s="13">
        <v>0</v>
      </c>
      <c r="D15" s="19">
        <f t="shared" si="1"/>
        <v>53.082364797592163</v>
      </c>
    </row>
    <row r="16" spans="1:14">
      <c r="A16">
        <v>14</v>
      </c>
      <c r="B16" s="10">
        <f t="shared" si="0"/>
        <v>0.4</v>
      </c>
      <c r="C16" s="13">
        <v>0</v>
      </c>
      <c r="D16" s="19">
        <f t="shared" si="1"/>
        <v>39.811773598194122</v>
      </c>
    </row>
    <row r="17" spans="1:4">
      <c r="A17">
        <v>15</v>
      </c>
      <c r="B17" s="10">
        <f t="shared" si="0"/>
        <v>0.42857142857142855</v>
      </c>
      <c r="C17" s="13">
        <v>0</v>
      </c>
      <c r="D17" s="19">
        <f t="shared" si="1"/>
        <v>29.858830198645592</v>
      </c>
    </row>
    <row r="18" spans="1:4">
      <c r="A18">
        <v>16</v>
      </c>
      <c r="B18" s="10">
        <f t="shared" si="0"/>
        <v>0.45714285714285713</v>
      </c>
      <c r="C18" s="13">
        <v>0</v>
      </c>
      <c r="D18" s="19">
        <f t="shared" si="1"/>
        <v>22.394122648984194</v>
      </c>
    </row>
    <row r="19" spans="1:4">
      <c r="A19">
        <v>17</v>
      </c>
      <c r="B19" s="10">
        <f t="shared" si="0"/>
        <v>0.48571428571428571</v>
      </c>
      <c r="C19" s="13">
        <v>0</v>
      </c>
      <c r="D19" s="19">
        <f t="shared" si="1"/>
        <v>16.795591986738145</v>
      </c>
    </row>
    <row r="20" spans="1:4">
      <c r="A20">
        <v>18</v>
      </c>
      <c r="B20" s="10">
        <f t="shared" si="0"/>
        <v>0.51428571428571423</v>
      </c>
      <c r="C20" s="13">
        <v>0</v>
      </c>
      <c r="D20" s="19">
        <f t="shared" si="1"/>
        <v>12.596693990053609</v>
      </c>
    </row>
    <row r="21" spans="1:4">
      <c r="A21">
        <v>19</v>
      </c>
      <c r="B21" s="10">
        <f t="shared" si="0"/>
        <v>0.54285714285714282</v>
      </c>
      <c r="C21" s="13">
        <v>0</v>
      </c>
      <c r="D21" s="19">
        <f t="shared" si="1"/>
        <v>9.4475204925402068</v>
      </c>
    </row>
    <row r="22" spans="1:4">
      <c r="A22">
        <v>20</v>
      </c>
      <c r="B22" s="10">
        <f t="shared" si="0"/>
        <v>0.5714285714285714</v>
      </c>
      <c r="C22" s="13">
        <v>0</v>
      </c>
      <c r="D22" s="19">
        <f t="shared" si="1"/>
        <v>7.0856403694051551</v>
      </c>
    </row>
    <row r="23" spans="1:4">
      <c r="A23">
        <v>21</v>
      </c>
      <c r="B23" s="10">
        <f t="shared" si="0"/>
        <v>0.6</v>
      </c>
      <c r="C23" s="13">
        <v>0</v>
      </c>
      <c r="D23" s="19">
        <f t="shared" si="1"/>
        <v>5.3142302770538663</v>
      </c>
    </row>
    <row r="24" spans="1:4">
      <c r="A24">
        <v>22</v>
      </c>
      <c r="B24" s="10">
        <f t="shared" si="0"/>
        <v>0.62857142857142856</v>
      </c>
      <c r="C24" s="13">
        <v>0</v>
      </c>
      <c r="D24" s="19">
        <f t="shared" si="1"/>
        <v>3.9856727077903997</v>
      </c>
    </row>
    <row r="25" spans="1:4">
      <c r="A25">
        <v>23</v>
      </c>
      <c r="B25" s="10">
        <f t="shared" si="0"/>
        <v>0.65714285714285714</v>
      </c>
      <c r="C25" s="13">
        <v>0</v>
      </c>
      <c r="D25" s="19">
        <f t="shared" si="1"/>
        <v>2.9892545308427998</v>
      </c>
    </row>
    <row r="26" spans="1:4">
      <c r="A26">
        <v>24</v>
      </c>
      <c r="B26" s="10">
        <f t="shared" si="0"/>
        <v>0.68571428571428572</v>
      </c>
      <c r="C26" s="13">
        <v>0</v>
      </c>
      <c r="D26" s="19">
        <f t="shared" si="1"/>
        <v>2.2419408981320998</v>
      </c>
    </row>
    <row r="27" spans="1:4">
      <c r="A27">
        <v>25</v>
      </c>
      <c r="B27" s="10">
        <f t="shared" si="0"/>
        <v>0.7142857142857143</v>
      </c>
      <c r="C27" s="13">
        <v>0</v>
      </c>
      <c r="D27" s="19">
        <f t="shared" si="1"/>
        <v>1.6814556735990749</v>
      </c>
    </row>
    <row r="28" spans="1:4">
      <c r="A28">
        <v>26</v>
      </c>
      <c r="B28" s="10">
        <f t="shared" si="0"/>
        <v>0.74285714285714288</v>
      </c>
      <c r="C28" s="13">
        <v>0</v>
      </c>
      <c r="D28" s="19">
        <f t="shared" si="1"/>
        <v>1.2610917551993062</v>
      </c>
    </row>
    <row r="29" spans="1:4">
      <c r="A29">
        <v>27</v>
      </c>
      <c r="B29" s="10">
        <f t="shared" si="0"/>
        <v>0.77142857142857146</v>
      </c>
      <c r="C29" s="13">
        <v>0</v>
      </c>
      <c r="D29" s="19">
        <f t="shared" si="1"/>
        <v>0.94581881639947962</v>
      </c>
    </row>
    <row r="30" spans="1:4">
      <c r="A30">
        <v>28</v>
      </c>
      <c r="B30" s="10">
        <f t="shared" si="0"/>
        <v>0.8</v>
      </c>
      <c r="C30" s="13">
        <v>0</v>
      </c>
      <c r="D30" s="19">
        <f t="shared" si="1"/>
        <v>0.70936411229960972</v>
      </c>
    </row>
    <row r="31" spans="1:4">
      <c r="A31">
        <v>29</v>
      </c>
      <c r="B31" s="10">
        <f t="shared" si="0"/>
        <v>0.82857142857142863</v>
      </c>
      <c r="C31" s="13">
        <v>0</v>
      </c>
      <c r="D31" s="19">
        <f t="shared" si="1"/>
        <v>0.53202308422470734</v>
      </c>
    </row>
    <row r="32" spans="1:4">
      <c r="A32">
        <v>30</v>
      </c>
      <c r="B32" s="10">
        <f t="shared" si="0"/>
        <v>0.8571428571428571</v>
      </c>
      <c r="C32" s="13">
        <v>0</v>
      </c>
      <c r="D32" s="19">
        <f t="shared" si="1"/>
        <v>0.39901731316853051</v>
      </c>
    </row>
    <row r="33" spans="1:4">
      <c r="A33">
        <v>31</v>
      </c>
      <c r="B33" s="10">
        <f t="shared" si="0"/>
        <v>0.88571428571428568</v>
      </c>
      <c r="C33" s="13">
        <v>0</v>
      </c>
      <c r="D33" s="19">
        <f t="shared" si="1"/>
        <v>0.29926298487639791</v>
      </c>
    </row>
    <row r="34" spans="1:4">
      <c r="A34">
        <v>32</v>
      </c>
      <c r="B34" s="10">
        <f t="shared" si="0"/>
        <v>0.91428571428571426</v>
      </c>
      <c r="C34" s="13">
        <v>0</v>
      </c>
      <c r="D34" s="19">
        <f t="shared" si="1"/>
        <v>0.22444723865729843</v>
      </c>
    </row>
    <row r="35" spans="1:4">
      <c r="A35">
        <v>33</v>
      </c>
      <c r="B35" s="10">
        <f t="shared" si="0"/>
        <v>0.94285714285714284</v>
      </c>
      <c r="C35" s="13">
        <v>0</v>
      </c>
      <c r="D35" s="19">
        <f t="shared" si="1"/>
        <v>0.16833542899297382</v>
      </c>
    </row>
    <row r="36" spans="1:4">
      <c r="A36">
        <v>34</v>
      </c>
      <c r="B36" s="10">
        <f t="shared" si="0"/>
        <v>0.97142857142857142</v>
      </c>
      <c r="C36" s="13">
        <v>0</v>
      </c>
      <c r="D36" s="19">
        <f t="shared" si="1"/>
        <v>0.12625157174473037</v>
      </c>
    </row>
    <row r="37" spans="1:4">
      <c r="A37">
        <v>35</v>
      </c>
      <c r="B37" s="10">
        <f t="shared" si="0"/>
        <v>1</v>
      </c>
      <c r="C37" s="13">
        <v>0</v>
      </c>
      <c r="D37" s="19">
        <f t="shared" si="1"/>
        <v>9.4688678808547783E-2</v>
      </c>
    </row>
    <row r="38" spans="1:4">
      <c r="A38">
        <v>36</v>
      </c>
      <c r="B38" s="10">
        <f t="shared" si="0"/>
        <v>1.0285714285714285</v>
      </c>
      <c r="C38" s="13">
        <v>0</v>
      </c>
      <c r="D38" s="19">
        <f t="shared" si="1"/>
        <v>7.101650910641083E-2</v>
      </c>
    </row>
    <row r="39" spans="1:4">
      <c r="A39">
        <v>37</v>
      </c>
      <c r="B39" s="10">
        <f t="shared" si="0"/>
        <v>1.0571428571428572</v>
      </c>
      <c r="C39" s="13">
        <v>0</v>
      </c>
      <c r="D39" s="19">
        <f t="shared" si="1"/>
        <v>5.3262381829808123E-2</v>
      </c>
    </row>
    <row r="40" spans="1:4">
      <c r="A40">
        <v>38</v>
      </c>
      <c r="B40" s="10">
        <f t="shared" si="0"/>
        <v>1.0857142857142856</v>
      </c>
      <c r="C40" s="13">
        <v>0</v>
      </c>
      <c r="D40" s="19">
        <f t="shared" si="1"/>
        <v>3.9946786372356088E-2</v>
      </c>
    </row>
    <row r="41" spans="1:4">
      <c r="A41">
        <v>39</v>
      </c>
      <c r="B41" s="10">
        <f t="shared" si="0"/>
        <v>1.1142857142857143</v>
      </c>
      <c r="C41" s="13">
        <v>0</v>
      </c>
      <c r="D41" s="19">
        <f t="shared" si="1"/>
        <v>2.9960089779267066E-2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E1" sqref="E1"/>
    </sheetView>
  </sheetViews>
  <sheetFormatPr defaultRowHeight="15"/>
  <cols>
    <col min="1" max="1" width="6" bestFit="1" customWidth="1"/>
    <col min="2" max="2" width="4.42578125" bestFit="1" customWidth="1"/>
    <col min="3" max="3" width="5.7109375" bestFit="1" customWidth="1"/>
  </cols>
  <sheetData>
    <row r="1" spans="1:3">
      <c r="A1" t="s">
        <v>21</v>
      </c>
      <c r="B1" t="s">
        <v>22</v>
      </c>
      <c r="C1" t="s">
        <v>23</v>
      </c>
    </row>
    <row r="2" spans="1:3">
      <c r="A2">
        <v>50</v>
      </c>
      <c r="B2" s="4">
        <f>A2/3.6</f>
        <v>13.888888888888889</v>
      </c>
      <c r="C2" s="4">
        <f>B2/2</f>
        <v>6.9444444444444446</v>
      </c>
    </row>
    <row r="3" spans="1:3">
      <c r="A3">
        <v>100</v>
      </c>
      <c r="B3" s="4">
        <f t="shared" ref="B3:B8" si="0">A3/3.6</f>
        <v>27.777777777777779</v>
      </c>
      <c r="C3" s="4">
        <f t="shared" ref="C3:C8" si="1">B3/2</f>
        <v>13.888888888888889</v>
      </c>
    </row>
    <row r="4" spans="1:3">
      <c r="A4">
        <v>150</v>
      </c>
      <c r="B4" s="4">
        <f t="shared" si="0"/>
        <v>41.666666666666664</v>
      </c>
      <c r="C4" s="4">
        <f t="shared" si="1"/>
        <v>20.833333333333332</v>
      </c>
    </row>
    <row r="5" spans="1:3">
      <c r="A5">
        <v>200</v>
      </c>
      <c r="B5" s="4">
        <f t="shared" si="0"/>
        <v>55.555555555555557</v>
      </c>
      <c r="C5" s="4">
        <f t="shared" si="1"/>
        <v>27.777777777777779</v>
      </c>
    </row>
    <row r="6" spans="1:3">
      <c r="A6">
        <v>250</v>
      </c>
      <c r="B6" s="4">
        <f t="shared" si="0"/>
        <v>69.444444444444443</v>
      </c>
      <c r="C6" s="4">
        <f t="shared" si="1"/>
        <v>34.722222222222221</v>
      </c>
    </row>
    <row r="7" spans="1:3">
      <c r="A7">
        <v>300</v>
      </c>
      <c r="B7" s="4">
        <f t="shared" si="0"/>
        <v>83.333333333333329</v>
      </c>
      <c r="C7" s="4">
        <f t="shared" si="1"/>
        <v>41.666666666666664</v>
      </c>
    </row>
    <row r="8" spans="1:3">
      <c r="A8">
        <v>350</v>
      </c>
      <c r="B8" s="4">
        <f t="shared" si="0"/>
        <v>97.222222222222214</v>
      </c>
      <c r="C8" s="4">
        <f t="shared" si="1"/>
        <v>48.611111111111107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Exponential ratios</vt:lpstr>
      <vt:lpstr>Damp Lag Compensation</vt:lpstr>
      <vt:lpstr>Temperature OverHeat</vt:lpstr>
      <vt:lpstr>Inertia</vt:lpstr>
      <vt:lpstr>Folha1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2018-04-18T10:36:45Z</dcterms:created>
  <dcterms:modified xsi:type="dcterms:W3CDTF">2018-11-09T17:17:47Z</dcterms:modified>
</cp:coreProperties>
</file>