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7665" activeTab="1"/>
  </bookViews>
  <sheets>
    <sheet name="Exponential ratios" sheetId="1" r:id="rId1"/>
    <sheet name="Damp Lag Compensation" sheetId="2" r:id="rId2"/>
  </sheets>
  <calcPr calcId="125725"/>
</workbook>
</file>

<file path=xl/calcChain.xml><?xml version="1.0" encoding="utf-8"?>
<calcChain xmlns="http://schemas.openxmlformats.org/spreadsheetml/2006/main">
  <c r="D4" i="2"/>
  <c r="E4" s="1"/>
  <c r="B11"/>
  <c r="C11" s="1"/>
  <c r="C5"/>
  <c r="C6"/>
  <c r="C7"/>
  <c r="C8"/>
  <c r="C9"/>
  <c r="C10"/>
  <c r="C4"/>
  <c r="B4"/>
  <c r="B5" s="1"/>
  <c r="B6" s="1"/>
  <c r="B7" s="1"/>
  <c r="B8" s="1"/>
  <c r="B9" s="1"/>
  <c r="D5" l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B4"/>
  <c r="B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21" s="1"/>
  <c r="A4"/>
  <c r="D6" i="2" l="1"/>
  <c r="E5"/>
  <c r="C27"/>
  <c r="C24"/>
  <c r="C12"/>
  <c r="C28"/>
  <c r="C15"/>
  <c r="C14"/>
  <c r="C20"/>
  <c r="C36"/>
  <c r="C23"/>
  <c r="C13"/>
  <c r="C56"/>
  <c r="C16"/>
  <c r="C32"/>
  <c r="C19"/>
  <c r="C18"/>
  <c r="C40"/>
  <c r="C31"/>
  <c r="C26"/>
  <c r="C48"/>
  <c r="C47"/>
  <c r="C50"/>
  <c r="C53"/>
  <c r="C44"/>
  <c r="C39"/>
  <c r="C34"/>
  <c r="C21"/>
  <c r="C35"/>
  <c r="C51"/>
  <c r="C22"/>
  <c r="C38"/>
  <c r="C54"/>
  <c r="C25"/>
  <c r="C52"/>
  <c r="C43"/>
  <c r="C59"/>
  <c r="C30"/>
  <c r="C46"/>
  <c r="C17"/>
  <c r="C37"/>
  <c r="C55"/>
  <c r="C42"/>
  <c r="C58"/>
  <c r="C29"/>
  <c r="C33"/>
  <c r="C49"/>
  <c r="C45"/>
  <c r="C41"/>
  <c r="C57"/>
  <c r="B16" i="1"/>
  <c r="B8"/>
  <c r="B20"/>
  <c r="B12"/>
  <c r="B17"/>
  <c r="B13"/>
  <c r="B9"/>
  <c r="B5"/>
  <c r="B18"/>
  <c r="B14"/>
  <c r="B10"/>
  <c r="B6"/>
  <c r="B19"/>
  <c r="B15"/>
  <c r="B11"/>
  <c r="B7"/>
  <c r="D7" i="2" l="1"/>
  <c r="E6"/>
  <c r="D8" l="1"/>
  <c r="E7"/>
  <c r="D9" l="1"/>
  <c r="E8"/>
  <c r="D10" l="1"/>
  <c r="E9"/>
  <c r="D11" l="1"/>
  <c r="E10"/>
  <c r="D12" l="1"/>
  <c r="E11"/>
  <c r="E12" l="1"/>
  <c r="D13"/>
  <c r="E13" l="1"/>
  <c r="D14"/>
  <c r="D15" l="1"/>
  <c r="E14"/>
  <c r="D16" l="1"/>
  <c r="E15"/>
  <c r="D17" l="1"/>
  <c r="E16"/>
  <c r="D18" l="1"/>
  <c r="E17"/>
  <c r="D19" l="1"/>
  <c r="E18"/>
  <c r="D20" l="1"/>
  <c r="E19"/>
  <c r="D21" l="1"/>
  <c r="E20"/>
  <c r="D22" l="1"/>
  <c r="E21"/>
  <c r="D23" l="1"/>
  <c r="E22"/>
  <c r="D24" l="1"/>
  <c r="E23"/>
  <c r="D25" l="1"/>
  <c r="E24"/>
  <c r="D26" l="1"/>
  <c r="E25"/>
  <c r="D27" l="1"/>
  <c r="E26"/>
  <c r="D28" l="1"/>
  <c r="E27"/>
  <c r="D29" l="1"/>
  <c r="E28"/>
  <c r="D30" l="1"/>
  <c r="E29"/>
  <c r="D31" l="1"/>
  <c r="E30"/>
  <c r="D32" l="1"/>
  <c r="E31"/>
  <c r="D33" l="1"/>
  <c r="E32"/>
  <c r="D34" l="1"/>
  <c r="E33"/>
  <c r="D35" l="1"/>
  <c r="E34"/>
  <c r="D36" l="1"/>
  <c r="E35"/>
  <c r="D37" l="1"/>
  <c r="E36"/>
  <c r="D38" l="1"/>
  <c r="E37"/>
  <c r="D39" l="1"/>
  <c r="E38"/>
  <c r="D40" l="1"/>
  <c r="E39"/>
  <c r="D41" l="1"/>
  <c r="E40"/>
  <c r="D42" l="1"/>
  <c r="E41"/>
  <c r="D43" l="1"/>
  <c r="E42"/>
  <c r="D44" l="1"/>
  <c r="E43"/>
  <c r="D45" l="1"/>
  <c r="E44"/>
  <c r="D46" l="1"/>
  <c r="E45"/>
  <c r="D47" l="1"/>
  <c r="E46"/>
  <c r="D48" l="1"/>
  <c r="E47"/>
  <c r="D49" l="1"/>
  <c r="E48"/>
  <c r="D50" l="1"/>
  <c r="E49"/>
  <c r="D51" l="1"/>
  <c r="E50"/>
  <c r="D52" l="1"/>
  <c r="E51"/>
  <c r="D53" l="1"/>
  <c r="E52"/>
  <c r="D54" l="1"/>
  <c r="E53"/>
  <c r="D55" l="1"/>
  <c r="E54"/>
  <c r="D56" l="1"/>
  <c r="E55"/>
  <c r="D57" l="1"/>
  <c r="E56"/>
  <c r="D58" l="1"/>
  <c r="E57"/>
  <c r="D59" l="1"/>
  <c r="E59" s="1"/>
  <c r="E1" s="1"/>
  <c r="E58"/>
</calcChain>
</file>

<file path=xl/sharedStrings.xml><?xml version="1.0" encoding="utf-8"?>
<sst xmlns="http://schemas.openxmlformats.org/spreadsheetml/2006/main" count="9" uniqueCount="9">
  <si>
    <t>normal</t>
  </si>
  <si>
    <t>^2</t>
  </si>
  <si>
    <t>^2+1</t>
  </si>
  <si>
    <t>^2+0.8</t>
  </si>
  <si>
    <t>real</t>
  </si>
  <si>
    <t>motor</t>
  </si>
  <si>
    <t>dumped</t>
  </si>
  <si>
    <t>correct</t>
  </si>
  <si>
    <t>Dif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</si>
</sst>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9113298337707805E-2"/>
          <c:y val="2.8252405949256338E-2"/>
          <c:w val="0.65426159230096248"/>
          <c:h val="0.83062919218431053"/>
        </c:manualLayout>
      </c:layout>
      <c:lineChart>
        <c:grouping val="standard"/>
        <c:ser>
          <c:idx val="0"/>
          <c:order val="0"/>
          <c:tx>
            <c:strRef>
              <c:f>'Exponential ratios'!$B$1:$B$2</c:f>
              <c:strCache>
                <c:ptCount val="1"/>
                <c:pt idx="0">
                  <c:v>normal 3,5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ratios'!$B$3:$B$15</c:f>
              <c:numCache>
                <c:formatCode>0.0</c:formatCode>
                <c:ptCount val="13"/>
                <c:pt idx="0">
                  <c:v>0</c:v>
                </c:pt>
                <c:pt idx="1">
                  <c:v>0.35000000000000003</c:v>
                </c:pt>
                <c:pt idx="2">
                  <c:v>0.70000000000000007</c:v>
                </c:pt>
                <c:pt idx="3">
                  <c:v>1.0500000000000003</c:v>
                </c:pt>
                <c:pt idx="4">
                  <c:v>1.4000000000000001</c:v>
                </c:pt>
                <c:pt idx="5">
                  <c:v>1.75</c:v>
                </c:pt>
                <c:pt idx="6">
                  <c:v>2.1</c:v>
                </c:pt>
                <c:pt idx="7">
                  <c:v>2.4499999999999997</c:v>
                </c:pt>
                <c:pt idx="8">
                  <c:v>2.8</c:v>
                </c:pt>
                <c:pt idx="9">
                  <c:v>3.1499999999999995</c:v>
                </c:pt>
                <c:pt idx="10">
                  <c:v>3.4999999999999996</c:v>
                </c:pt>
                <c:pt idx="11">
                  <c:v>3.8499999999999996</c:v>
                </c:pt>
                <c:pt idx="12">
                  <c:v>4.2</c:v>
                </c:pt>
              </c:numCache>
            </c:numRef>
          </c:val>
        </c:ser>
        <c:ser>
          <c:idx val="1"/>
          <c:order val="1"/>
          <c:tx>
            <c:strRef>
              <c:f>'Exponential ratios'!$C$1:$C$2</c:f>
              <c:strCache>
                <c:ptCount val="1"/>
                <c:pt idx="0">
                  <c:v>^2 4,5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ratios'!$C$3:$C$15</c:f>
              <c:numCache>
                <c:formatCode>0.0</c:formatCode>
                <c:ptCount val="13"/>
                <c:pt idx="0">
                  <c:v>0</c:v>
                </c:pt>
                <c:pt idx="1">
                  <c:v>4.5000000000000012E-2</c:v>
                </c:pt>
                <c:pt idx="2">
                  <c:v>0.18000000000000005</c:v>
                </c:pt>
                <c:pt idx="3">
                  <c:v>0.40500000000000014</c:v>
                </c:pt>
                <c:pt idx="4">
                  <c:v>0.7200000000000002</c:v>
                </c:pt>
                <c:pt idx="5">
                  <c:v>1.125</c:v>
                </c:pt>
                <c:pt idx="6">
                  <c:v>1.6199999999999999</c:v>
                </c:pt>
                <c:pt idx="7">
                  <c:v>2.2049999999999996</c:v>
                </c:pt>
                <c:pt idx="8">
                  <c:v>2.8799999999999994</c:v>
                </c:pt>
                <c:pt idx="9">
                  <c:v>3.6449999999999991</c:v>
                </c:pt>
                <c:pt idx="10">
                  <c:v>4.4999999999999991</c:v>
                </c:pt>
                <c:pt idx="11">
                  <c:v>5.4449999999999985</c:v>
                </c:pt>
                <c:pt idx="12">
                  <c:v>6.4799999999999995</c:v>
                </c:pt>
              </c:numCache>
            </c:numRef>
          </c:val>
        </c:ser>
        <c:ser>
          <c:idx val="2"/>
          <c:order val="2"/>
          <c:tx>
            <c:strRef>
              <c:f>'Exponential ratios'!$D$1:$D$2</c:f>
              <c:strCache>
                <c:ptCount val="1"/>
                <c:pt idx="0">
                  <c:v>^2+1 3,8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ratios'!$D$3:$D$15</c:f>
              <c:numCache>
                <c:formatCode>0.0</c:formatCode>
                <c:ptCount val="13"/>
                <c:pt idx="0">
                  <c:v>0</c:v>
                </c:pt>
                <c:pt idx="1">
                  <c:v>0.20900000000000002</c:v>
                </c:pt>
                <c:pt idx="2">
                  <c:v>0.45600000000000002</c:v>
                </c:pt>
                <c:pt idx="3">
                  <c:v>0.7410000000000001</c:v>
                </c:pt>
                <c:pt idx="4">
                  <c:v>1.0640000000000001</c:v>
                </c:pt>
                <c:pt idx="5">
                  <c:v>1.4249999999999998</c:v>
                </c:pt>
                <c:pt idx="6">
                  <c:v>1.8239999999999998</c:v>
                </c:pt>
                <c:pt idx="7">
                  <c:v>2.2609999999999997</c:v>
                </c:pt>
                <c:pt idx="8">
                  <c:v>2.7359999999999998</c:v>
                </c:pt>
                <c:pt idx="9">
                  <c:v>3.2489999999999992</c:v>
                </c:pt>
                <c:pt idx="10">
                  <c:v>3.7999999999999989</c:v>
                </c:pt>
                <c:pt idx="11">
                  <c:v>4.3889999999999993</c:v>
                </c:pt>
                <c:pt idx="12">
                  <c:v>5.0159999999999991</c:v>
                </c:pt>
              </c:numCache>
            </c:numRef>
          </c:val>
        </c:ser>
        <c:ser>
          <c:idx val="3"/>
          <c:order val="3"/>
          <c:tx>
            <c:strRef>
              <c:f>'Exponential ratios'!$E$1:$E$2</c:f>
              <c:strCache>
                <c:ptCount val="1"/>
                <c:pt idx="0">
                  <c:v>^2+0.8 6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ratios'!$E$3:$E$15</c:f>
              <c:numCache>
                <c:formatCode>0.0</c:formatCode>
                <c:ptCount val="13"/>
                <c:pt idx="0">
                  <c:v>0</c:v>
                </c:pt>
                <c:pt idx="1">
                  <c:v>0.15000000000000002</c:v>
                </c:pt>
                <c:pt idx="2">
                  <c:v>0.3600000000000001</c:v>
                </c:pt>
                <c:pt idx="3">
                  <c:v>0.63000000000000012</c:v>
                </c:pt>
                <c:pt idx="4">
                  <c:v>0.96000000000000019</c:v>
                </c:pt>
                <c:pt idx="5">
                  <c:v>1.35</c:v>
                </c:pt>
                <c:pt idx="6">
                  <c:v>1.7999999999999998</c:v>
                </c:pt>
                <c:pt idx="7">
                  <c:v>2.3099999999999996</c:v>
                </c:pt>
                <c:pt idx="8">
                  <c:v>2.88</c:v>
                </c:pt>
                <c:pt idx="9">
                  <c:v>3.51</c:v>
                </c:pt>
                <c:pt idx="10">
                  <c:v>4.1999999999999993</c:v>
                </c:pt>
                <c:pt idx="11">
                  <c:v>4.9499999999999993</c:v>
                </c:pt>
                <c:pt idx="12">
                  <c:v>5.76</c:v>
                </c:pt>
              </c:numCache>
            </c:numRef>
          </c:val>
        </c:ser>
        <c:marker val="1"/>
        <c:axId val="140670848"/>
        <c:axId val="140672384"/>
      </c:lineChart>
      <c:catAx>
        <c:axId val="140670848"/>
        <c:scaling>
          <c:orientation val="minMax"/>
        </c:scaling>
        <c:axPos val="b"/>
        <c:numFmt formatCode="0.0" sourceLinked="1"/>
        <c:tickLblPos val="nextTo"/>
        <c:crossAx val="140672384"/>
        <c:crosses val="autoZero"/>
        <c:auto val="1"/>
        <c:lblAlgn val="ctr"/>
        <c:lblOffset val="100"/>
      </c:catAx>
      <c:valAx>
        <c:axId val="140672384"/>
        <c:scaling>
          <c:orientation val="minMax"/>
        </c:scaling>
        <c:axPos val="l"/>
        <c:majorGridlines/>
        <c:numFmt formatCode="0.0" sourceLinked="1"/>
        <c:tickLblPos val="nextTo"/>
        <c:crossAx val="140670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7801651180778726E-2"/>
          <c:y val="1.3932693344838744E-2"/>
          <c:w val="0.85671000126217267"/>
          <c:h val="0.95178058768712559"/>
        </c:manualLayout>
      </c:layout>
      <c:lineChart>
        <c:grouping val="standard"/>
        <c:ser>
          <c:idx val="0"/>
          <c:order val="0"/>
          <c:tx>
            <c:strRef>
              <c:f>'Damp Lag Compensation'!$A$2</c:f>
              <c:strCache>
                <c:ptCount val="1"/>
                <c:pt idx="0">
                  <c:v>motor</c:v>
                </c:pt>
              </c:strCache>
            </c:strRef>
          </c:tx>
          <c:marker>
            <c:symbol val="none"/>
          </c:marker>
          <c:val>
            <c:numRef>
              <c:f>'Damp Lag Compensation'!$A$3:$A$58</c:f>
              <c:numCache>
                <c:formatCode>General</c:formatCode>
                <c:ptCount val="56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</c:numCache>
            </c:numRef>
          </c:val>
        </c:ser>
        <c:ser>
          <c:idx val="1"/>
          <c:order val="1"/>
          <c:tx>
            <c:strRef>
              <c:f>'Damp Lag Compensation'!$B$2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'Damp Lag Compensation'!$B$3:$B$58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-30</c:v>
                </c:pt>
                <c:pt idx="13">
                  <c:v>-80</c:v>
                </c:pt>
                <c:pt idx="14">
                  <c:v>-130</c:v>
                </c:pt>
                <c:pt idx="15">
                  <c:v>-180</c:v>
                </c:pt>
                <c:pt idx="16">
                  <c:v>-230</c:v>
                </c:pt>
                <c:pt idx="17">
                  <c:v>-280</c:v>
                </c:pt>
                <c:pt idx="18">
                  <c:v>-330</c:v>
                </c:pt>
                <c:pt idx="19">
                  <c:v>-380</c:v>
                </c:pt>
                <c:pt idx="20">
                  <c:v>-430</c:v>
                </c:pt>
                <c:pt idx="21">
                  <c:v>-480</c:v>
                </c:pt>
                <c:pt idx="22">
                  <c:v>-530</c:v>
                </c:pt>
                <c:pt idx="23">
                  <c:v>-530</c:v>
                </c:pt>
                <c:pt idx="24">
                  <c:v>-530</c:v>
                </c:pt>
                <c:pt idx="25">
                  <c:v>-530</c:v>
                </c:pt>
                <c:pt idx="26">
                  <c:v>-530</c:v>
                </c:pt>
                <c:pt idx="27">
                  <c:v>-530</c:v>
                </c:pt>
                <c:pt idx="28">
                  <c:v>-530</c:v>
                </c:pt>
                <c:pt idx="29">
                  <c:v>-530</c:v>
                </c:pt>
                <c:pt idx="30">
                  <c:v>-530</c:v>
                </c:pt>
                <c:pt idx="31">
                  <c:v>-530</c:v>
                </c:pt>
                <c:pt idx="32">
                  <c:v>-530</c:v>
                </c:pt>
                <c:pt idx="33">
                  <c:v>-530</c:v>
                </c:pt>
                <c:pt idx="34">
                  <c:v>-530</c:v>
                </c:pt>
                <c:pt idx="35">
                  <c:v>-530</c:v>
                </c:pt>
                <c:pt idx="36">
                  <c:v>-430</c:v>
                </c:pt>
                <c:pt idx="37">
                  <c:v>-330</c:v>
                </c:pt>
                <c:pt idx="38">
                  <c:v>-230</c:v>
                </c:pt>
                <c:pt idx="39">
                  <c:v>-130</c:v>
                </c:pt>
                <c:pt idx="40">
                  <c:v>-130</c:v>
                </c:pt>
                <c:pt idx="41">
                  <c:v>-130</c:v>
                </c:pt>
                <c:pt idx="42">
                  <c:v>-130</c:v>
                </c:pt>
                <c:pt idx="43">
                  <c:v>-130</c:v>
                </c:pt>
                <c:pt idx="44">
                  <c:v>-30</c:v>
                </c:pt>
                <c:pt idx="45">
                  <c:v>70</c:v>
                </c:pt>
                <c:pt idx="46">
                  <c:v>170</c:v>
                </c:pt>
                <c:pt idx="47">
                  <c:v>270</c:v>
                </c:pt>
                <c:pt idx="48">
                  <c:v>170</c:v>
                </c:pt>
                <c:pt idx="49">
                  <c:v>70</c:v>
                </c:pt>
                <c:pt idx="50">
                  <c:v>-30</c:v>
                </c:pt>
                <c:pt idx="51">
                  <c:v>-130</c:v>
                </c:pt>
                <c:pt idx="52">
                  <c:v>-230</c:v>
                </c:pt>
                <c:pt idx="53">
                  <c:v>-330</c:v>
                </c:pt>
                <c:pt idx="54">
                  <c:v>-330</c:v>
                </c:pt>
                <c:pt idx="55">
                  <c:v>-330</c:v>
                </c:pt>
              </c:numCache>
            </c:numRef>
          </c:val>
        </c:ser>
        <c:ser>
          <c:idx val="2"/>
          <c:order val="2"/>
          <c:tx>
            <c:strRef>
              <c:f>'Damp Lag Compensation'!$C$2</c:f>
              <c:strCache>
                <c:ptCount val="1"/>
                <c:pt idx="0">
                  <c:v>dumped</c:v>
                </c:pt>
              </c:strCache>
            </c:strRef>
          </c:tx>
          <c:marker>
            <c:symbol val="none"/>
          </c:marker>
          <c:val>
            <c:numRef>
              <c:f>'Damp Lag Compensation'!$C$3:$C$58</c:f>
              <c:numCache>
                <c:formatCode>General</c:formatCode>
                <c:ptCount val="56"/>
                <c:pt idx="1">
                  <c:v>0.50000000000000044</c:v>
                </c:pt>
                <c:pt idx="2">
                  <c:v>10.5</c:v>
                </c:pt>
                <c:pt idx="3">
                  <c:v>20.5</c:v>
                </c:pt>
                <c:pt idx="4">
                  <c:v>30.5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17.5</c:v>
                </c:pt>
                <c:pt idx="13">
                  <c:v>-32.5</c:v>
                </c:pt>
                <c:pt idx="14">
                  <c:v>-82.5</c:v>
                </c:pt>
                <c:pt idx="15">
                  <c:v>-132.5</c:v>
                </c:pt>
                <c:pt idx="16">
                  <c:v>-182.5</c:v>
                </c:pt>
                <c:pt idx="17">
                  <c:v>-232.5</c:v>
                </c:pt>
                <c:pt idx="18">
                  <c:v>-282.5</c:v>
                </c:pt>
                <c:pt idx="19">
                  <c:v>-332.5</c:v>
                </c:pt>
                <c:pt idx="20">
                  <c:v>-382.5</c:v>
                </c:pt>
                <c:pt idx="21">
                  <c:v>-432.5</c:v>
                </c:pt>
                <c:pt idx="22">
                  <c:v>-482.5</c:v>
                </c:pt>
                <c:pt idx="23">
                  <c:v>-530</c:v>
                </c:pt>
                <c:pt idx="24">
                  <c:v>-530</c:v>
                </c:pt>
                <c:pt idx="25">
                  <c:v>-530</c:v>
                </c:pt>
                <c:pt idx="26">
                  <c:v>-530</c:v>
                </c:pt>
                <c:pt idx="27">
                  <c:v>-530</c:v>
                </c:pt>
                <c:pt idx="28">
                  <c:v>-530</c:v>
                </c:pt>
                <c:pt idx="29">
                  <c:v>-530</c:v>
                </c:pt>
                <c:pt idx="30">
                  <c:v>-530</c:v>
                </c:pt>
                <c:pt idx="31">
                  <c:v>-530</c:v>
                </c:pt>
                <c:pt idx="32">
                  <c:v>-530</c:v>
                </c:pt>
                <c:pt idx="33">
                  <c:v>-530</c:v>
                </c:pt>
                <c:pt idx="34">
                  <c:v>-530</c:v>
                </c:pt>
                <c:pt idx="35">
                  <c:v>-530</c:v>
                </c:pt>
                <c:pt idx="36">
                  <c:v>-525</c:v>
                </c:pt>
                <c:pt idx="37">
                  <c:v>-425</c:v>
                </c:pt>
                <c:pt idx="38">
                  <c:v>-325</c:v>
                </c:pt>
                <c:pt idx="39">
                  <c:v>-225</c:v>
                </c:pt>
                <c:pt idx="40">
                  <c:v>-130</c:v>
                </c:pt>
                <c:pt idx="41">
                  <c:v>-130</c:v>
                </c:pt>
                <c:pt idx="42">
                  <c:v>-130</c:v>
                </c:pt>
                <c:pt idx="43">
                  <c:v>-130</c:v>
                </c:pt>
                <c:pt idx="44">
                  <c:v>-125</c:v>
                </c:pt>
                <c:pt idx="45">
                  <c:v>-24.999999999999996</c:v>
                </c:pt>
                <c:pt idx="46">
                  <c:v>75</c:v>
                </c:pt>
                <c:pt idx="47">
                  <c:v>175</c:v>
                </c:pt>
                <c:pt idx="48">
                  <c:v>265</c:v>
                </c:pt>
                <c:pt idx="49">
                  <c:v>165</c:v>
                </c:pt>
                <c:pt idx="50">
                  <c:v>65</c:v>
                </c:pt>
                <c:pt idx="51">
                  <c:v>-35.000000000000007</c:v>
                </c:pt>
                <c:pt idx="52">
                  <c:v>-135</c:v>
                </c:pt>
                <c:pt idx="53">
                  <c:v>-235</c:v>
                </c:pt>
                <c:pt idx="54">
                  <c:v>-330</c:v>
                </c:pt>
                <c:pt idx="55">
                  <c:v>-330</c:v>
                </c:pt>
              </c:numCache>
            </c:numRef>
          </c:val>
        </c:ser>
        <c:ser>
          <c:idx val="3"/>
          <c:order val="3"/>
          <c:tx>
            <c:strRef>
              <c:f>'Damp Lag Compensation'!$D$2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val>
            <c:numRef>
              <c:f>'Damp Lag Compensation'!$D$3:$D$58</c:f>
              <c:numCache>
                <c:formatCode>0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19.715</c:v>
                </c:pt>
                <c:pt idx="3">
                  <c:v>29.438549999999999</c:v>
                </c:pt>
                <c:pt idx="4">
                  <c:v>39.170393500000003</c:v>
                </c:pt>
                <c:pt idx="5">
                  <c:v>38.910281695000002</c:v>
                </c:pt>
                <c:pt idx="6">
                  <c:v>38.942973244150004</c:v>
                </c:pt>
                <c:pt idx="7">
                  <c:v>38.974684046825509</c:v>
                </c:pt>
                <c:pt idx="8">
                  <c:v>38.975443525420744</c:v>
                </c:pt>
                <c:pt idx="9">
                  <c:v>38.406180219658118</c:v>
                </c:pt>
                <c:pt idx="10">
                  <c:v>37.853994813068375</c:v>
                </c:pt>
                <c:pt idx="11">
                  <c:v>37.318374968676324</c:v>
                </c:pt>
                <c:pt idx="12">
                  <c:v>-13.201176280383969</c:v>
                </c:pt>
                <c:pt idx="13">
                  <c:v>-62.280140991972445</c:v>
                </c:pt>
                <c:pt idx="14">
                  <c:v>-111.38673676221327</c:v>
                </c:pt>
                <c:pt idx="15">
                  <c:v>-160.52013465934687</c:v>
                </c:pt>
                <c:pt idx="16">
                  <c:v>-209.67953061956646</c:v>
                </c:pt>
                <c:pt idx="17">
                  <c:v>-258.86414470097947</c:v>
                </c:pt>
                <c:pt idx="18">
                  <c:v>-308.07322035995008</c:v>
                </c:pt>
                <c:pt idx="19">
                  <c:v>-357.30602374915162</c:v>
                </c:pt>
                <c:pt idx="20">
                  <c:v>-406.56184303667709</c:v>
                </c:pt>
                <c:pt idx="21">
                  <c:v>-455.83998774557676</c:v>
                </c:pt>
                <c:pt idx="22">
                  <c:v>-505.13978811320948</c:v>
                </c:pt>
                <c:pt idx="23">
                  <c:v>-504.4605944698132</c:v>
                </c:pt>
                <c:pt idx="24">
                  <c:v>-505.22677663571881</c:v>
                </c:pt>
                <c:pt idx="25">
                  <c:v>-505.96997333664729</c:v>
                </c:pt>
                <c:pt idx="26">
                  <c:v>-506.6908741365479</c:v>
                </c:pt>
                <c:pt idx="27">
                  <c:v>-507.39014791245148</c:v>
                </c:pt>
                <c:pt idx="28">
                  <c:v>-508.06844347507797</c:v>
                </c:pt>
                <c:pt idx="29">
                  <c:v>-508.72639017082565</c:v>
                </c:pt>
                <c:pt idx="30">
                  <c:v>-509.36459846570091</c:v>
                </c:pt>
                <c:pt idx="31">
                  <c:v>-509.98366051172991</c:v>
                </c:pt>
                <c:pt idx="32">
                  <c:v>-510.58415069637806</c:v>
                </c:pt>
                <c:pt idx="33">
                  <c:v>-511.16662617548673</c:v>
                </c:pt>
                <c:pt idx="34">
                  <c:v>-511.73162739022217</c:v>
                </c:pt>
                <c:pt idx="35">
                  <c:v>-512.27967856851546</c:v>
                </c:pt>
                <c:pt idx="36">
                  <c:v>-412.81128821146001</c:v>
                </c:pt>
                <c:pt idx="37">
                  <c:v>-316.17694956511622</c:v>
                </c:pt>
                <c:pt idx="38">
                  <c:v>-219.44164107816272</c:v>
                </c:pt>
                <c:pt idx="39">
                  <c:v>-122.60839184581783</c:v>
                </c:pt>
                <c:pt idx="40">
                  <c:v>-125.6801400904433</c:v>
                </c:pt>
                <c:pt idx="41">
                  <c:v>-125.80973588773</c:v>
                </c:pt>
                <c:pt idx="42">
                  <c:v>-125.9354438110981</c:v>
                </c:pt>
                <c:pt idx="43">
                  <c:v>-126.05738049676516</c:v>
                </c:pt>
                <c:pt idx="44">
                  <c:v>-26.175659081862207</c:v>
                </c:pt>
                <c:pt idx="45">
                  <c:v>70.859610690593655</c:v>
                </c:pt>
                <c:pt idx="46">
                  <c:v>167.98382236987584</c:v>
                </c:pt>
                <c:pt idx="47">
                  <c:v>265.19430769877954</c:v>
                </c:pt>
                <c:pt idx="48">
                  <c:v>162.48847846781615</c:v>
                </c:pt>
                <c:pt idx="49">
                  <c:v>65.563824113781692</c:v>
                </c:pt>
                <c:pt idx="50">
                  <c:v>-31.453090609631758</c:v>
                </c:pt>
                <c:pt idx="51">
                  <c:v>-128.5594978913428</c:v>
                </c:pt>
                <c:pt idx="52">
                  <c:v>-225.75271295460252</c:v>
                </c:pt>
                <c:pt idx="53">
                  <c:v>-323.03013156596444</c:v>
                </c:pt>
                <c:pt idx="54">
                  <c:v>-320.3892276189855</c:v>
                </c:pt>
                <c:pt idx="55">
                  <c:v>-320.67755079041598</c:v>
                </c:pt>
              </c:numCache>
            </c:numRef>
          </c:val>
        </c:ser>
        <c:marker val="1"/>
        <c:axId val="140789248"/>
        <c:axId val="140790784"/>
      </c:lineChart>
      <c:catAx>
        <c:axId val="140789248"/>
        <c:scaling>
          <c:orientation val="minMax"/>
        </c:scaling>
        <c:axPos val="b"/>
        <c:tickLblPos val="nextTo"/>
        <c:crossAx val="140790784"/>
        <c:crosses val="autoZero"/>
        <c:auto val="1"/>
        <c:lblAlgn val="ctr"/>
        <c:lblOffset val="100"/>
      </c:catAx>
      <c:valAx>
        <c:axId val="140790784"/>
        <c:scaling>
          <c:orientation val="minMax"/>
        </c:scaling>
        <c:axPos val="l"/>
        <c:majorGridlines/>
        <c:numFmt formatCode="General" sourceLinked="1"/>
        <c:tickLblPos val="nextTo"/>
        <c:crossAx val="1407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47625</xdr:rowOff>
    </xdr:from>
    <xdr:to>
      <xdr:col>20</xdr:col>
      <xdr:colOff>66675</xdr:colOff>
      <xdr:row>25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9525</xdr:rowOff>
    </xdr:from>
    <xdr:to>
      <xdr:col>17</xdr:col>
      <xdr:colOff>457199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5" sqref="E5"/>
    </sheetView>
  </sheetViews>
  <sheetFormatPr defaultRowHeight="15"/>
  <cols>
    <col min="2" max="2" width="9.28515625" bestFit="1" customWidth="1"/>
    <col min="3" max="4" width="9.57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3.5</v>
      </c>
      <c r="C2">
        <v>4.5</v>
      </c>
      <c r="D2">
        <v>3.8</v>
      </c>
      <c r="E2">
        <v>6</v>
      </c>
    </row>
    <row r="3" spans="1:5">
      <c r="A3" s="2">
        <v>0</v>
      </c>
      <c r="B3" s="1">
        <f>A3*B$2</f>
        <v>0</v>
      </c>
      <c r="C3" s="1">
        <f>A3^2*C$2</f>
        <v>0</v>
      </c>
      <c r="D3" s="1">
        <f>(A3^2+A3)*D$2/2</f>
        <v>0</v>
      </c>
      <c r="E3" s="2">
        <f>(A3^2+A3*0.4)/2*E$2</f>
        <v>0</v>
      </c>
    </row>
    <row r="4" spans="1:5">
      <c r="A4" s="2">
        <f>A3+0.1</f>
        <v>0.1</v>
      </c>
      <c r="B4" s="1">
        <f t="shared" ref="B4:B21" si="0">A4*B$2</f>
        <v>0.35000000000000003</v>
      </c>
      <c r="C4" s="1">
        <f t="shared" ref="C4:C21" si="1">A4^2*C$2</f>
        <v>4.5000000000000012E-2</v>
      </c>
      <c r="D4" s="1">
        <f t="shared" ref="D4:D21" si="2">(A4^2+A4)*D$2/2</f>
        <v>0.20900000000000002</v>
      </c>
      <c r="E4" s="2">
        <f t="shared" ref="E4:E21" si="3">(A4^2+A4*0.4)/2*E$2</f>
        <v>0.15000000000000002</v>
      </c>
    </row>
    <row r="5" spans="1:5">
      <c r="A5" s="2">
        <f t="shared" ref="A5:A17" si="4">A4+0.1</f>
        <v>0.2</v>
      </c>
      <c r="B5" s="1">
        <f t="shared" si="0"/>
        <v>0.70000000000000007</v>
      </c>
      <c r="C5" s="1">
        <f t="shared" si="1"/>
        <v>0.18000000000000005</v>
      </c>
      <c r="D5" s="1">
        <f t="shared" si="2"/>
        <v>0.45600000000000002</v>
      </c>
      <c r="E5" s="2">
        <f t="shared" si="3"/>
        <v>0.3600000000000001</v>
      </c>
    </row>
    <row r="6" spans="1:5">
      <c r="A6" s="2">
        <f t="shared" si="4"/>
        <v>0.30000000000000004</v>
      </c>
      <c r="B6" s="1">
        <f t="shared" si="0"/>
        <v>1.0500000000000003</v>
      </c>
      <c r="C6" s="1">
        <f t="shared" si="1"/>
        <v>0.40500000000000014</v>
      </c>
      <c r="D6" s="1">
        <f t="shared" si="2"/>
        <v>0.7410000000000001</v>
      </c>
      <c r="E6" s="2">
        <f t="shared" si="3"/>
        <v>0.63000000000000012</v>
      </c>
    </row>
    <row r="7" spans="1:5">
      <c r="A7" s="2">
        <f t="shared" si="4"/>
        <v>0.4</v>
      </c>
      <c r="B7" s="1">
        <f t="shared" si="0"/>
        <v>1.4000000000000001</v>
      </c>
      <c r="C7" s="1">
        <f t="shared" si="1"/>
        <v>0.7200000000000002</v>
      </c>
      <c r="D7" s="1">
        <f t="shared" si="2"/>
        <v>1.0640000000000001</v>
      </c>
      <c r="E7" s="2">
        <f t="shared" si="3"/>
        <v>0.96000000000000019</v>
      </c>
    </row>
    <row r="8" spans="1:5">
      <c r="A8" s="2">
        <f t="shared" si="4"/>
        <v>0.5</v>
      </c>
      <c r="B8" s="1">
        <f t="shared" si="0"/>
        <v>1.75</v>
      </c>
      <c r="C8" s="1">
        <f t="shared" si="1"/>
        <v>1.125</v>
      </c>
      <c r="D8" s="1">
        <f t="shared" si="2"/>
        <v>1.4249999999999998</v>
      </c>
      <c r="E8" s="2">
        <f t="shared" si="3"/>
        <v>1.35</v>
      </c>
    </row>
    <row r="9" spans="1:5">
      <c r="A9" s="2">
        <f t="shared" si="4"/>
        <v>0.6</v>
      </c>
      <c r="B9" s="1">
        <f t="shared" si="0"/>
        <v>2.1</v>
      </c>
      <c r="C9" s="1">
        <f t="shared" si="1"/>
        <v>1.6199999999999999</v>
      </c>
      <c r="D9" s="1">
        <f t="shared" si="2"/>
        <v>1.8239999999999998</v>
      </c>
      <c r="E9" s="2">
        <f t="shared" si="3"/>
        <v>1.7999999999999998</v>
      </c>
    </row>
    <row r="10" spans="1:5">
      <c r="A10" s="2">
        <f t="shared" si="4"/>
        <v>0.7</v>
      </c>
      <c r="B10" s="1">
        <f t="shared" si="0"/>
        <v>2.4499999999999997</v>
      </c>
      <c r="C10" s="1">
        <f t="shared" si="1"/>
        <v>2.2049999999999996</v>
      </c>
      <c r="D10" s="1">
        <f t="shared" si="2"/>
        <v>2.2609999999999997</v>
      </c>
      <c r="E10" s="2">
        <f t="shared" si="3"/>
        <v>2.3099999999999996</v>
      </c>
    </row>
    <row r="11" spans="1:5">
      <c r="A11" s="2">
        <f>A10+0.1</f>
        <v>0.79999999999999993</v>
      </c>
      <c r="B11" s="1">
        <f t="shared" si="0"/>
        <v>2.8</v>
      </c>
      <c r="C11" s="1">
        <f t="shared" si="1"/>
        <v>2.8799999999999994</v>
      </c>
      <c r="D11" s="1">
        <f t="shared" si="2"/>
        <v>2.7359999999999998</v>
      </c>
      <c r="E11" s="2">
        <f t="shared" si="3"/>
        <v>2.88</v>
      </c>
    </row>
    <row r="12" spans="1:5">
      <c r="A12" s="2">
        <f t="shared" si="4"/>
        <v>0.89999999999999991</v>
      </c>
      <c r="B12" s="1">
        <f t="shared" si="0"/>
        <v>3.1499999999999995</v>
      </c>
      <c r="C12" s="1">
        <f t="shared" si="1"/>
        <v>3.6449999999999991</v>
      </c>
      <c r="D12" s="1">
        <f t="shared" si="2"/>
        <v>3.2489999999999992</v>
      </c>
      <c r="E12" s="2">
        <f t="shared" si="3"/>
        <v>3.51</v>
      </c>
    </row>
    <row r="13" spans="1:5">
      <c r="A13" s="2">
        <f t="shared" si="4"/>
        <v>0.99999999999999989</v>
      </c>
      <c r="B13" s="1">
        <f t="shared" si="0"/>
        <v>3.4999999999999996</v>
      </c>
      <c r="C13" s="1">
        <f t="shared" si="1"/>
        <v>4.4999999999999991</v>
      </c>
      <c r="D13" s="1">
        <f t="shared" si="2"/>
        <v>3.7999999999999989</v>
      </c>
      <c r="E13" s="2">
        <f t="shared" si="3"/>
        <v>4.1999999999999993</v>
      </c>
    </row>
    <row r="14" spans="1:5">
      <c r="A14" s="2">
        <f t="shared" si="4"/>
        <v>1.0999999999999999</v>
      </c>
      <c r="B14" s="1">
        <f t="shared" si="0"/>
        <v>3.8499999999999996</v>
      </c>
      <c r="C14" s="1">
        <f t="shared" si="1"/>
        <v>5.4449999999999985</v>
      </c>
      <c r="D14" s="1">
        <f t="shared" si="2"/>
        <v>4.3889999999999993</v>
      </c>
      <c r="E14" s="2">
        <f t="shared" si="3"/>
        <v>4.9499999999999993</v>
      </c>
    </row>
    <row r="15" spans="1:5">
      <c r="A15" s="2">
        <f t="shared" si="4"/>
        <v>1.2</v>
      </c>
      <c r="B15" s="1">
        <f t="shared" si="0"/>
        <v>4.2</v>
      </c>
      <c r="C15" s="1">
        <f t="shared" si="1"/>
        <v>6.4799999999999995</v>
      </c>
      <c r="D15" s="1">
        <f t="shared" si="2"/>
        <v>5.0159999999999991</v>
      </c>
      <c r="E15" s="2">
        <f t="shared" si="3"/>
        <v>5.76</v>
      </c>
    </row>
    <row r="16" spans="1:5">
      <c r="A16" s="2">
        <f>A15+0.1</f>
        <v>1.3</v>
      </c>
      <c r="B16" s="1">
        <f t="shared" si="0"/>
        <v>4.55</v>
      </c>
      <c r="C16" s="1">
        <f t="shared" si="1"/>
        <v>7.6050000000000004</v>
      </c>
      <c r="D16" s="1">
        <f t="shared" si="2"/>
        <v>5.681</v>
      </c>
      <c r="E16" s="2">
        <f t="shared" si="3"/>
        <v>6.63</v>
      </c>
    </row>
    <row r="17" spans="1:5">
      <c r="A17" s="2">
        <f t="shared" si="4"/>
        <v>1.4000000000000001</v>
      </c>
      <c r="B17" s="1">
        <f t="shared" si="0"/>
        <v>4.9000000000000004</v>
      </c>
      <c r="C17" s="1">
        <f t="shared" si="1"/>
        <v>8.8200000000000021</v>
      </c>
      <c r="D17" s="1">
        <f t="shared" si="2"/>
        <v>6.3840000000000003</v>
      </c>
      <c r="E17" s="2">
        <f t="shared" si="3"/>
        <v>7.5600000000000014</v>
      </c>
    </row>
    <row r="18" spans="1:5">
      <c r="A18" s="2">
        <f>A17+0.1</f>
        <v>1.5000000000000002</v>
      </c>
      <c r="B18" s="1">
        <f t="shared" si="0"/>
        <v>5.2500000000000009</v>
      </c>
      <c r="C18" s="1">
        <f t="shared" si="1"/>
        <v>10.125000000000004</v>
      </c>
      <c r="D18" s="1">
        <f t="shared" si="2"/>
        <v>7.1250000000000018</v>
      </c>
      <c r="E18" s="2">
        <f t="shared" si="3"/>
        <v>8.5500000000000025</v>
      </c>
    </row>
    <row r="19" spans="1:5">
      <c r="A19" s="2">
        <f t="shared" ref="A19:A21" si="5">A18+0.1</f>
        <v>1.6000000000000003</v>
      </c>
      <c r="B19" s="1">
        <f t="shared" si="0"/>
        <v>5.6000000000000014</v>
      </c>
      <c r="C19" s="1">
        <f t="shared" si="1"/>
        <v>11.520000000000005</v>
      </c>
      <c r="D19" s="1">
        <f t="shared" si="2"/>
        <v>7.9040000000000017</v>
      </c>
      <c r="E19" s="2">
        <f t="shared" si="3"/>
        <v>9.6000000000000032</v>
      </c>
    </row>
    <row r="20" spans="1:5">
      <c r="A20" s="2">
        <f t="shared" si="5"/>
        <v>1.7000000000000004</v>
      </c>
      <c r="B20" s="1">
        <f t="shared" si="0"/>
        <v>5.9500000000000011</v>
      </c>
      <c r="C20" s="1">
        <f t="shared" si="1"/>
        <v>13.005000000000006</v>
      </c>
      <c r="D20" s="1">
        <f t="shared" si="2"/>
        <v>8.7210000000000019</v>
      </c>
      <c r="E20" s="2">
        <f t="shared" si="3"/>
        <v>10.710000000000004</v>
      </c>
    </row>
    <row r="21" spans="1:5">
      <c r="A21" s="2">
        <f t="shared" si="5"/>
        <v>1.8000000000000005</v>
      </c>
      <c r="B21" s="1">
        <f t="shared" si="0"/>
        <v>6.3000000000000016</v>
      </c>
      <c r="C21" s="1">
        <f t="shared" si="1"/>
        <v>14.580000000000007</v>
      </c>
      <c r="D21" s="1">
        <f t="shared" si="2"/>
        <v>9.5760000000000023</v>
      </c>
      <c r="E21" s="2">
        <f t="shared" si="3"/>
        <v>11.880000000000006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1"/>
  <sheetViews>
    <sheetView tabSelected="1" topLeftCell="C1" workbookViewId="0">
      <selection activeCell="D2" sqref="D2"/>
    </sheetView>
  </sheetViews>
  <sheetFormatPr defaultRowHeight="15"/>
  <cols>
    <col min="1" max="1" width="6.42578125" bestFit="1" customWidth="1"/>
    <col min="2" max="2" width="4.7109375" customWidth="1"/>
    <col min="3" max="3" width="8.42578125" bestFit="1" customWidth="1"/>
    <col min="4" max="4" width="8.7109375" bestFit="1" customWidth="1"/>
    <col min="5" max="5" width="6.28515625" customWidth="1"/>
  </cols>
  <sheetData>
    <row r="1" spans="1:5">
      <c r="A1" s="3"/>
      <c r="C1" s="3">
        <v>0.95</v>
      </c>
      <c r="D1" s="3">
        <v>0.97</v>
      </c>
      <c r="E1" s="5">
        <f>SUM(E4:E59)</f>
        <v>735.87450366385781</v>
      </c>
    </row>
    <row r="2" spans="1:5">
      <c r="A2" t="s">
        <v>5</v>
      </c>
      <c r="B2" t="s">
        <v>4</v>
      </c>
      <c r="C2" t="s">
        <v>6</v>
      </c>
      <c r="D2" t="s">
        <v>7</v>
      </c>
      <c r="E2" s="6" t="s">
        <v>8</v>
      </c>
    </row>
    <row r="3" spans="1:5">
      <c r="B3">
        <v>0</v>
      </c>
      <c r="D3" s="4">
        <v>0</v>
      </c>
    </row>
    <row r="4" spans="1:5">
      <c r="A4">
        <v>10</v>
      </c>
      <c r="B4">
        <f>B3+A4</f>
        <v>10</v>
      </c>
      <c r="C4">
        <f>B3*C$1+B4*(1-C$1)</f>
        <v>0.50000000000000044</v>
      </c>
      <c r="D4" s="4">
        <f>D3*D$1+C3*(1-D$1)+A4</f>
        <v>10</v>
      </c>
      <c r="E4">
        <f>ABS(B4-D4)</f>
        <v>0</v>
      </c>
    </row>
    <row r="5" spans="1:5">
      <c r="A5">
        <v>10</v>
      </c>
      <c r="B5">
        <f t="shared" ref="B5:B68" si="0">B4+A5</f>
        <v>20</v>
      </c>
      <c r="C5">
        <f t="shared" ref="C5:C68" si="1">B4*C$1+B5*(1-C$1)</f>
        <v>10.5</v>
      </c>
      <c r="D5" s="4">
        <f t="shared" ref="D5:D59" si="2">D4*D$1+C4*(1-D$1)+A5</f>
        <v>19.715</v>
      </c>
      <c r="E5">
        <f t="shared" ref="E5:E59" si="3">ABS(B5-D5)</f>
        <v>0.28500000000000014</v>
      </c>
    </row>
    <row r="6" spans="1:5">
      <c r="A6">
        <v>10</v>
      </c>
      <c r="B6">
        <f t="shared" si="0"/>
        <v>30</v>
      </c>
      <c r="C6">
        <f t="shared" si="1"/>
        <v>20.5</v>
      </c>
      <c r="D6" s="4">
        <f t="shared" si="2"/>
        <v>29.438549999999999</v>
      </c>
      <c r="E6">
        <f t="shared" si="3"/>
        <v>0.56145000000000067</v>
      </c>
    </row>
    <row r="7" spans="1:5">
      <c r="A7">
        <v>10</v>
      </c>
      <c r="B7">
        <f t="shared" si="0"/>
        <v>40</v>
      </c>
      <c r="C7">
        <f t="shared" si="1"/>
        <v>30.5</v>
      </c>
      <c r="D7" s="4">
        <f t="shared" si="2"/>
        <v>39.170393500000003</v>
      </c>
      <c r="E7">
        <f t="shared" si="3"/>
        <v>0.82960649999999703</v>
      </c>
    </row>
    <row r="8" spans="1:5">
      <c r="B8">
        <f t="shared" si="0"/>
        <v>40</v>
      </c>
      <c r="C8">
        <f t="shared" si="1"/>
        <v>40</v>
      </c>
      <c r="D8" s="4">
        <f t="shared" si="2"/>
        <v>38.910281695000002</v>
      </c>
      <c r="E8">
        <f t="shared" si="3"/>
        <v>1.0897183049999981</v>
      </c>
    </row>
    <row r="9" spans="1:5">
      <c r="B9">
        <f t="shared" si="0"/>
        <v>40</v>
      </c>
      <c r="C9">
        <f t="shared" si="1"/>
        <v>40</v>
      </c>
      <c r="D9" s="4">
        <f t="shared" si="2"/>
        <v>38.942973244150004</v>
      </c>
      <c r="E9">
        <f t="shared" si="3"/>
        <v>1.0570267558499964</v>
      </c>
    </row>
    <row r="10" spans="1:5">
      <c r="B10">
        <v>20</v>
      </c>
      <c r="C10">
        <f t="shared" si="1"/>
        <v>39</v>
      </c>
      <c r="D10" s="4">
        <f t="shared" si="2"/>
        <v>38.974684046825509</v>
      </c>
      <c r="E10">
        <f t="shared" si="3"/>
        <v>18.974684046825509</v>
      </c>
    </row>
    <row r="11" spans="1:5">
      <c r="B11">
        <f t="shared" si="0"/>
        <v>20</v>
      </c>
      <c r="C11">
        <f t="shared" si="1"/>
        <v>20</v>
      </c>
      <c r="D11" s="4">
        <f t="shared" si="2"/>
        <v>38.975443525420744</v>
      </c>
      <c r="E11">
        <f t="shared" si="3"/>
        <v>18.975443525420744</v>
      </c>
    </row>
    <row r="12" spans="1:5">
      <c r="B12">
        <f t="shared" si="0"/>
        <v>20</v>
      </c>
      <c r="C12">
        <f t="shared" si="1"/>
        <v>20</v>
      </c>
      <c r="D12" s="4">
        <f t="shared" si="2"/>
        <v>38.406180219658118</v>
      </c>
      <c r="E12">
        <f t="shared" si="3"/>
        <v>18.406180219658118</v>
      </c>
    </row>
    <row r="13" spans="1:5">
      <c r="B13">
        <f t="shared" si="0"/>
        <v>20</v>
      </c>
      <c r="C13">
        <f t="shared" si="1"/>
        <v>20</v>
      </c>
      <c r="D13" s="4">
        <f t="shared" si="2"/>
        <v>37.853994813068375</v>
      </c>
      <c r="E13">
        <f t="shared" si="3"/>
        <v>17.853994813068375</v>
      </c>
    </row>
    <row r="14" spans="1:5">
      <c r="B14">
        <f t="shared" si="0"/>
        <v>20</v>
      </c>
      <c r="C14">
        <f t="shared" si="1"/>
        <v>20</v>
      </c>
      <c r="D14" s="4">
        <f t="shared" si="2"/>
        <v>37.318374968676324</v>
      </c>
      <c r="E14">
        <f t="shared" si="3"/>
        <v>17.318374968676324</v>
      </c>
    </row>
    <row r="15" spans="1:5">
      <c r="A15">
        <v>-50</v>
      </c>
      <c r="B15">
        <f t="shared" si="0"/>
        <v>-30</v>
      </c>
      <c r="C15">
        <f t="shared" si="1"/>
        <v>17.5</v>
      </c>
      <c r="D15" s="4">
        <f t="shared" si="2"/>
        <v>-13.201176280383969</v>
      </c>
      <c r="E15">
        <f t="shared" si="3"/>
        <v>16.798823719616031</v>
      </c>
    </row>
    <row r="16" spans="1:5">
      <c r="A16">
        <v>-50</v>
      </c>
      <c r="B16">
        <f t="shared" si="0"/>
        <v>-80</v>
      </c>
      <c r="C16">
        <f t="shared" si="1"/>
        <v>-32.5</v>
      </c>
      <c r="D16" s="4">
        <f t="shared" si="2"/>
        <v>-62.280140991972445</v>
      </c>
      <c r="E16">
        <f t="shared" si="3"/>
        <v>17.719859008027555</v>
      </c>
    </row>
    <row r="17" spans="1:5">
      <c r="A17">
        <v>-50</v>
      </c>
      <c r="B17">
        <f t="shared" si="0"/>
        <v>-130</v>
      </c>
      <c r="C17">
        <f t="shared" si="1"/>
        <v>-82.5</v>
      </c>
      <c r="D17" s="4">
        <f t="shared" si="2"/>
        <v>-111.38673676221327</v>
      </c>
      <c r="E17">
        <f t="shared" si="3"/>
        <v>18.613263237786725</v>
      </c>
    </row>
    <row r="18" spans="1:5">
      <c r="A18">
        <v>-50</v>
      </c>
      <c r="B18">
        <f t="shared" si="0"/>
        <v>-180</v>
      </c>
      <c r="C18">
        <f t="shared" si="1"/>
        <v>-132.5</v>
      </c>
      <c r="D18" s="4">
        <f t="shared" si="2"/>
        <v>-160.52013465934687</v>
      </c>
      <c r="E18">
        <f t="shared" si="3"/>
        <v>19.479865340653134</v>
      </c>
    </row>
    <row r="19" spans="1:5">
      <c r="A19">
        <v>-50</v>
      </c>
      <c r="B19">
        <f t="shared" si="0"/>
        <v>-230</v>
      </c>
      <c r="C19">
        <f t="shared" si="1"/>
        <v>-182.5</v>
      </c>
      <c r="D19" s="4">
        <f t="shared" si="2"/>
        <v>-209.67953061956646</v>
      </c>
      <c r="E19">
        <f t="shared" si="3"/>
        <v>20.320469380433536</v>
      </c>
    </row>
    <row r="20" spans="1:5">
      <c r="A20">
        <v>-50</v>
      </c>
      <c r="B20">
        <f t="shared" si="0"/>
        <v>-280</v>
      </c>
      <c r="C20">
        <f t="shared" si="1"/>
        <v>-232.5</v>
      </c>
      <c r="D20" s="4">
        <f t="shared" si="2"/>
        <v>-258.86414470097947</v>
      </c>
      <c r="E20">
        <f t="shared" si="3"/>
        <v>21.135855299020534</v>
      </c>
    </row>
    <row r="21" spans="1:5">
      <c r="A21">
        <v>-50</v>
      </c>
      <c r="B21">
        <f t="shared" si="0"/>
        <v>-330</v>
      </c>
      <c r="C21">
        <f t="shared" si="1"/>
        <v>-282.5</v>
      </c>
      <c r="D21" s="4">
        <f t="shared" si="2"/>
        <v>-308.07322035995008</v>
      </c>
      <c r="E21">
        <f t="shared" si="3"/>
        <v>21.926779640049915</v>
      </c>
    </row>
    <row r="22" spans="1:5">
      <c r="A22">
        <v>-50</v>
      </c>
      <c r="B22">
        <f t="shared" si="0"/>
        <v>-380</v>
      </c>
      <c r="C22">
        <f t="shared" si="1"/>
        <v>-332.5</v>
      </c>
      <c r="D22" s="4">
        <f t="shared" si="2"/>
        <v>-357.30602374915162</v>
      </c>
      <c r="E22">
        <f t="shared" si="3"/>
        <v>22.69397625084838</v>
      </c>
    </row>
    <row r="23" spans="1:5">
      <c r="A23">
        <v>-50</v>
      </c>
      <c r="B23">
        <f t="shared" si="0"/>
        <v>-430</v>
      </c>
      <c r="C23">
        <f t="shared" si="1"/>
        <v>-382.5</v>
      </c>
      <c r="D23" s="4">
        <f t="shared" si="2"/>
        <v>-406.56184303667709</v>
      </c>
      <c r="E23">
        <f t="shared" si="3"/>
        <v>23.438156963322911</v>
      </c>
    </row>
    <row r="24" spans="1:5">
      <c r="A24">
        <v>-50</v>
      </c>
      <c r="B24">
        <f t="shared" si="0"/>
        <v>-480</v>
      </c>
      <c r="C24">
        <f t="shared" si="1"/>
        <v>-432.5</v>
      </c>
      <c r="D24" s="4">
        <f t="shared" si="2"/>
        <v>-455.83998774557676</v>
      </c>
      <c r="E24">
        <f t="shared" si="3"/>
        <v>24.160012254423236</v>
      </c>
    </row>
    <row r="25" spans="1:5">
      <c r="A25">
        <v>-50</v>
      </c>
      <c r="B25">
        <f t="shared" si="0"/>
        <v>-530</v>
      </c>
      <c r="C25">
        <f t="shared" si="1"/>
        <v>-482.5</v>
      </c>
      <c r="D25" s="4">
        <f t="shared" si="2"/>
        <v>-505.13978811320948</v>
      </c>
      <c r="E25">
        <f t="shared" si="3"/>
        <v>24.860211886790523</v>
      </c>
    </row>
    <row r="26" spans="1:5">
      <c r="B26">
        <f t="shared" si="0"/>
        <v>-530</v>
      </c>
      <c r="C26">
        <f t="shared" si="1"/>
        <v>-530</v>
      </c>
      <c r="D26" s="4">
        <f t="shared" si="2"/>
        <v>-504.4605944698132</v>
      </c>
      <c r="E26">
        <f t="shared" si="3"/>
        <v>25.539405530186798</v>
      </c>
    </row>
    <row r="27" spans="1:5">
      <c r="B27">
        <f t="shared" si="0"/>
        <v>-530</v>
      </c>
      <c r="C27">
        <f t="shared" si="1"/>
        <v>-530</v>
      </c>
      <c r="D27" s="4">
        <f t="shared" si="2"/>
        <v>-505.22677663571881</v>
      </c>
      <c r="E27">
        <f t="shared" si="3"/>
        <v>24.773223364281193</v>
      </c>
    </row>
    <row r="28" spans="1:5">
      <c r="B28">
        <f t="shared" si="0"/>
        <v>-530</v>
      </c>
      <c r="C28">
        <f t="shared" si="1"/>
        <v>-530</v>
      </c>
      <c r="D28" s="4">
        <f t="shared" si="2"/>
        <v>-505.96997333664729</v>
      </c>
      <c r="E28">
        <f t="shared" si="3"/>
        <v>24.030026663352714</v>
      </c>
    </row>
    <row r="29" spans="1:5">
      <c r="B29">
        <f t="shared" si="0"/>
        <v>-530</v>
      </c>
      <c r="C29">
        <f t="shared" si="1"/>
        <v>-530</v>
      </c>
      <c r="D29" s="4">
        <f t="shared" si="2"/>
        <v>-506.6908741365479</v>
      </c>
      <c r="E29">
        <f t="shared" si="3"/>
        <v>23.309125863452095</v>
      </c>
    </row>
    <row r="30" spans="1:5">
      <c r="B30">
        <f t="shared" si="0"/>
        <v>-530</v>
      </c>
      <c r="C30">
        <f t="shared" si="1"/>
        <v>-530</v>
      </c>
      <c r="D30" s="4">
        <f t="shared" si="2"/>
        <v>-507.39014791245148</v>
      </c>
      <c r="E30">
        <f t="shared" si="3"/>
        <v>22.609852087548518</v>
      </c>
    </row>
    <row r="31" spans="1:5">
      <c r="B31">
        <f t="shared" si="0"/>
        <v>-530</v>
      </c>
      <c r="C31">
        <f t="shared" si="1"/>
        <v>-530</v>
      </c>
      <c r="D31" s="4">
        <f t="shared" si="2"/>
        <v>-508.06844347507797</v>
      </c>
      <c r="E31">
        <f t="shared" si="3"/>
        <v>21.93155652492203</v>
      </c>
    </row>
    <row r="32" spans="1:5">
      <c r="B32">
        <f t="shared" si="0"/>
        <v>-530</v>
      </c>
      <c r="C32">
        <f t="shared" si="1"/>
        <v>-530</v>
      </c>
      <c r="D32" s="4">
        <f t="shared" si="2"/>
        <v>-508.72639017082565</v>
      </c>
      <c r="E32">
        <f t="shared" si="3"/>
        <v>21.273609829174347</v>
      </c>
    </row>
    <row r="33" spans="1:5">
      <c r="B33">
        <f t="shared" si="0"/>
        <v>-530</v>
      </c>
      <c r="C33">
        <f t="shared" si="1"/>
        <v>-530</v>
      </c>
      <c r="D33" s="4">
        <f t="shared" si="2"/>
        <v>-509.36459846570091</v>
      </c>
      <c r="E33">
        <f t="shared" si="3"/>
        <v>20.635401534299092</v>
      </c>
    </row>
    <row r="34" spans="1:5">
      <c r="B34">
        <f t="shared" si="0"/>
        <v>-530</v>
      </c>
      <c r="C34">
        <f t="shared" si="1"/>
        <v>-530</v>
      </c>
      <c r="D34" s="4">
        <f t="shared" si="2"/>
        <v>-509.98366051172991</v>
      </c>
      <c r="E34">
        <f t="shared" si="3"/>
        <v>20.016339488270091</v>
      </c>
    </row>
    <row r="35" spans="1:5">
      <c r="B35">
        <f t="shared" si="0"/>
        <v>-530</v>
      </c>
      <c r="C35">
        <f t="shared" si="1"/>
        <v>-530</v>
      </c>
      <c r="D35" s="4">
        <f t="shared" si="2"/>
        <v>-510.58415069637806</v>
      </c>
      <c r="E35">
        <f t="shared" si="3"/>
        <v>19.41584930362194</v>
      </c>
    </row>
    <row r="36" spans="1:5">
      <c r="B36">
        <f t="shared" si="0"/>
        <v>-530</v>
      </c>
      <c r="C36">
        <f t="shared" si="1"/>
        <v>-530</v>
      </c>
      <c r="D36" s="4">
        <f t="shared" si="2"/>
        <v>-511.16662617548673</v>
      </c>
      <c r="E36">
        <f t="shared" si="3"/>
        <v>18.833373824513274</v>
      </c>
    </row>
    <row r="37" spans="1:5">
      <c r="B37">
        <f t="shared" si="0"/>
        <v>-530</v>
      </c>
      <c r="C37">
        <f t="shared" si="1"/>
        <v>-530</v>
      </c>
      <c r="D37" s="4">
        <f t="shared" si="2"/>
        <v>-511.73162739022217</v>
      </c>
      <c r="E37">
        <f t="shared" si="3"/>
        <v>18.268372609777828</v>
      </c>
    </row>
    <row r="38" spans="1:5">
      <c r="B38">
        <f t="shared" si="0"/>
        <v>-530</v>
      </c>
      <c r="C38">
        <f t="shared" si="1"/>
        <v>-530</v>
      </c>
      <c r="D38" s="4">
        <f t="shared" si="2"/>
        <v>-512.27967856851546</v>
      </c>
      <c r="E38">
        <f t="shared" si="3"/>
        <v>17.720321431484535</v>
      </c>
    </row>
    <row r="39" spans="1:5">
      <c r="A39">
        <v>100</v>
      </c>
      <c r="B39">
        <f t="shared" si="0"/>
        <v>-430</v>
      </c>
      <c r="C39">
        <f t="shared" si="1"/>
        <v>-525</v>
      </c>
      <c r="D39" s="4">
        <f t="shared" si="2"/>
        <v>-412.81128821146001</v>
      </c>
      <c r="E39">
        <f t="shared" si="3"/>
        <v>17.18871178853999</v>
      </c>
    </row>
    <row r="40" spans="1:5">
      <c r="A40">
        <v>100</v>
      </c>
      <c r="B40">
        <f t="shared" si="0"/>
        <v>-330</v>
      </c>
      <c r="C40">
        <f t="shared" si="1"/>
        <v>-425</v>
      </c>
      <c r="D40" s="4">
        <f t="shared" si="2"/>
        <v>-316.17694956511622</v>
      </c>
      <c r="E40">
        <f t="shared" si="3"/>
        <v>13.823050434883783</v>
      </c>
    </row>
    <row r="41" spans="1:5">
      <c r="A41">
        <v>100</v>
      </c>
      <c r="B41">
        <f t="shared" si="0"/>
        <v>-230</v>
      </c>
      <c r="C41">
        <f t="shared" si="1"/>
        <v>-325</v>
      </c>
      <c r="D41" s="4">
        <f t="shared" si="2"/>
        <v>-219.44164107816272</v>
      </c>
      <c r="E41">
        <f t="shared" si="3"/>
        <v>10.558358921837282</v>
      </c>
    </row>
    <row r="42" spans="1:5">
      <c r="A42">
        <v>100</v>
      </c>
      <c r="B42">
        <f t="shared" si="0"/>
        <v>-130</v>
      </c>
      <c r="C42">
        <f t="shared" si="1"/>
        <v>-225</v>
      </c>
      <c r="D42" s="4">
        <f t="shared" si="2"/>
        <v>-122.60839184581783</v>
      </c>
      <c r="E42">
        <f t="shared" si="3"/>
        <v>7.3916081541821654</v>
      </c>
    </row>
    <row r="43" spans="1:5">
      <c r="B43">
        <f t="shared" si="0"/>
        <v>-130</v>
      </c>
      <c r="C43">
        <f t="shared" si="1"/>
        <v>-130</v>
      </c>
      <c r="D43" s="4">
        <f t="shared" si="2"/>
        <v>-125.6801400904433</v>
      </c>
      <c r="E43">
        <f t="shared" si="3"/>
        <v>4.3198599095566976</v>
      </c>
    </row>
    <row r="44" spans="1:5">
      <c r="B44">
        <f t="shared" si="0"/>
        <v>-130</v>
      </c>
      <c r="C44">
        <f t="shared" si="1"/>
        <v>-130</v>
      </c>
      <c r="D44" s="4">
        <f t="shared" si="2"/>
        <v>-125.80973588773</v>
      </c>
      <c r="E44">
        <f t="shared" si="3"/>
        <v>4.1902641122700004</v>
      </c>
    </row>
    <row r="45" spans="1:5">
      <c r="B45">
        <f t="shared" si="0"/>
        <v>-130</v>
      </c>
      <c r="C45">
        <f t="shared" si="1"/>
        <v>-130</v>
      </c>
      <c r="D45" s="4">
        <f t="shared" si="2"/>
        <v>-125.9354438110981</v>
      </c>
      <c r="E45">
        <f t="shared" si="3"/>
        <v>4.0645561889019035</v>
      </c>
    </row>
    <row r="46" spans="1:5">
      <c r="B46">
        <f t="shared" si="0"/>
        <v>-130</v>
      </c>
      <c r="C46">
        <f t="shared" si="1"/>
        <v>-130</v>
      </c>
      <c r="D46" s="4">
        <f t="shared" si="2"/>
        <v>-126.05738049676516</v>
      </c>
      <c r="E46">
        <f t="shared" si="3"/>
        <v>3.9426195032348375</v>
      </c>
    </row>
    <row r="47" spans="1:5">
      <c r="A47">
        <v>100</v>
      </c>
      <c r="B47">
        <f t="shared" si="0"/>
        <v>-30</v>
      </c>
      <c r="C47">
        <f t="shared" si="1"/>
        <v>-125</v>
      </c>
      <c r="D47" s="4">
        <f t="shared" si="2"/>
        <v>-26.175659081862207</v>
      </c>
      <c r="E47">
        <f t="shared" si="3"/>
        <v>3.8243409181377928</v>
      </c>
    </row>
    <row r="48" spans="1:5">
      <c r="A48">
        <v>100</v>
      </c>
      <c r="B48">
        <f t="shared" si="0"/>
        <v>70</v>
      </c>
      <c r="C48">
        <f t="shared" si="1"/>
        <v>-24.999999999999996</v>
      </c>
      <c r="D48" s="4">
        <f t="shared" si="2"/>
        <v>70.859610690593655</v>
      </c>
      <c r="E48">
        <f t="shared" si="3"/>
        <v>0.85961069059365514</v>
      </c>
    </row>
    <row r="49" spans="1:5">
      <c r="A49">
        <v>100</v>
      </c>
      <c r="B49">
        <f t="shared" si="0"/>
        <v>170</v>
      </c>
      <c r="C49">
        <f t="shared" si="1"/>
        <v>75</v>
      </c>
      <c r="D49" s="4">
        <f t="shared" si="2"/>
        <v>167.98382236987584</v>
      </c>
      <c r="E49">
        <f t="shared" si="3"/>
        <v>2.0161776301241616</v>
      </c>
    </row>
    <row r="50" spans="1:5">
      <c r="A50">
        <v>100</v>
      </c>
      <c r="B50">
        <f t="shared" si="0"/>
        <v>270</v>
      </c>
      <c r="C50">
        <f t="shared" si="1"/>
        <v>175</v>
      </c>
      <c r="D50" s="4">
        <f t="shared" si="2"/>
        <v>265.19430769877954</v>
      </c>
      <c r="E50">
        <f t="shared" si="3"/>
        <v>4.8056923012204606</v>
      </c>
    </row>
    <row r="51" spans="1:5">
      <c r="A51">
        <v>-100</v>
      </c>
      <c r="B51">
        <f t="shared" si="0"/>
        <v>170</v>
      </c>
      <c r="C51">
        <f t="shared" si="1"/>
        <v>265</v>
      </c>
      <c r="D51" s="4">
        <f t="shared" si="2"/>
        <v>162.48847846781615</v>
      </c>
      <c r="E51">
        <f t="shared" si="3"/>
        <v>7.5115215321838491</v>
      </c>
    </row>
    <row r="52" spans="1:5">
      <c r="A52">
        <v>-100</v>
      </c>
      <c r="B52">
        <f t="shared" si="0"/>
        <v>70</v>
      </c>
      <c r="C52">
        <f t="shared" si="1"/>
        <v>165</v>
      </c>
      <c r="D52" s="4">
        <f t="shared" si="2"/>
        <v>65.563824113781692</v>
      </c>
      <c r="E52">
        <f t="shared" si="3"/>
        <v>4.4361758862183081</v>
      </c>
    </row>
    <row r="53" spans="1:5">
      <c r="A53">
        <v>-100</v>
      </c>
      <c r="B53">
        <f t="shared" si="0"/>
        <v>-30</v>
      </c>
      <c r="C53">
        <f t="shared" si="1"/>
        <v>65</v>
      </c>
      <c r="D53" s="4">
        <f t="shared" si="2"/>
        <v>-31.453090609631758</v>
      </c>
      <c r="E53">
        <f t="shared" si="3"/>
        <v>1.453090609631758</v>
      </c>
    </row>
    <row r="54" spans="1:5">
      <c r="A54">
        <v>-100</v>
      </c>
      <c r="B54">
        <f t="shared" si="0"/>
        <v>-130</v>
      </c>
      <c r="C54">
        <f t="shared" si="1"/>
        <v>-35.000000000000007</v>
      </c>
      <c r="D54" s="4">
        <f t="shared" si="2"/>
        <v>-128.5594978913428</v>
      </c>
      <c r="E54">
        <f t="shared" si="3"/>
        <v>1.4405021086571992</v>
      </c>
    </row>
    <row r="55" spans="1:5">
      <c r="A55">
        <v>-100</v>
      </c>
      <c r="B55">
        <f t="shared" si="0"/>
        <v>-230</v>
      </c>
      <c r="C55">
        <f t="shared" si="1"/>
        <v>-135</v>
      </c>
      <c r="D55" s="4">
        <f t="shared" si="2"/>
        <v>-225.75271295460252</v>
      </c>
      <c r="E55">
        <f t="shared" si="3"/>
        <v>4.2472870453974849</v>
      </c>
    </row>
    <row r="56" spans="1:5">
      <c r="A56">
        <v>-100</v>
      </c>
      <c r="B56">
        <f t="shared" si="0"/>
        <v>-330</v>
      </c>
      <c r="C56">
        <f t="shared" si="1"/>
        <v>-235</v>
      </c>
      <c r="D56" s="4">
        <f t="shared" si="2"/>
        <v>-323.03013156596444</v>
      </c>
      <c r="E56">
        <f t="shared" si="3"/>
        <v>6.9698684340355612</v>
      </c>
    </row>
    <row r="57" spans="1:5">
      <c r="B57">
        <f t="shared" si="0"/>
        <v>-330</v>
      </c>
      <c r="C57">
        <f t="shared" si="1"/>
        <v>-330</v>
      </c>
      <c r="D57" s="4">
        <f t="shared" si="2"/>
        <v>-320.3892276189855</v>
      </c>
      <c r="E57">
        <f t="shared" si="3"/>
        <v>9.6107723810144989</v>
      </c>
    </row>
    <row r="58" spans="1:5">
      <c r="B58">
        <f t="shared" si="0"/>
        <v>-330</v>
      </c>
      <c r="C58">
        <f t="shared" si="1"/>
        <v>-330</v>
      </c>
      <c r="D58" s="4">
        <f t="shared" si="2"/>
        <v>-320.67755079041598</v>
      </c>
      <c r="E58">
        <f t="shared" si="3"/>
        <v>9.3224492095840219</v>
      </c>
    </row>
    <row r="59" spans="1:5">
      <c r="B59">
        <f t="shared" si="0"/>
        <v>-330</v>
      </c>
      <c r="C59">
        <f t="shared" si="1"/>
        <v>-330</v>
      </c>
      <c r="D59" s="4">
        <f t="shared" si="2"/>
        <v>-320.95722426670352</v>
      </c>
      <c r="E59">
        <f t="shared" si="3"/>
        <v>9.0427757332964802</v>
      </c>
    </row>
    <row r="60" spans="1:5">
      <c r="D60" s="4"/>
    </row>
    <row r="61" spans="1:5">
      <c r="D61" s="4"/>
    </row>
    <row r="62" spans="1:5">
      <c r="D62" s="4"/>
    </row>
    <row r="63" spans="1:5">
      <c r="D63" s="4"/>
    </row>
    <row r="64" spans="1:5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Exponential ratios</vt:lpstr>
      <vt:lpstr>Damp Lag Compensation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2018-04-18T10:36:45Z</dcterms:created>
  <dcterms:modified xsi:type="dcterms:W3CDTF">2018-04-20T09:56:10Z</dcterms:modified>
</cp:coreProperties>
</file>