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activeTab="3"/>
  </bookViews>
  <sheets>
    <sheet name="Guide" sheetId="2" r:id="rId1"/>
    <sheet name="User Interface" sheetId="4" r:id="rId2"/>
    <sheet name="Roof" sheetId="17" r:id="rId3"/>
    <sheet name="ExteriorFloors" sheetId="18" r:id="rId4"/>
    <sheet name="Skylights" sheetId="6" r:id="rId5"/>
    <sheet name="Windows" sheetId="15" r:id="rId6"/>
    <sheet name="Walls" sheetId="9" r:id="rId7"/>
  </sheets>
  <definedNames>
    <definedName name="_xlnm._FilterDatabase" localSheetId="3" hidden="1">ExteriorFloors!$A$3:$U$68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15" l="1"/>
  <c r="D6" i="15"/>
  <c r="E6" i="15"/>
  <c r="H6" i="15"/>
  <c r="D25" i="15"/>
  <c r="E25" i="15"/>
  <c r="F25" i="15"/>
  <c r="G25" i="15"/>
  <c r="H25" i="15"/>
  <c r="I25" i="15"/>
  <c r="J25" i="15"/>
  <c r="K25" i="15"/>
  <c r="L25" i="15"/>
  <c r="M25" i="15"/>
  <c r="N25" i="15"/>
  <c r="O25" i="15"/>
  <c r="P25" i="15"/>
  <c r="Q25" i="15"/>
  <c r="R25" i="15"/>
  <c r="S25" i="15"/>
  <c r="T25" i="15"/>
  <c r="U25" i="15"/>
  <c r="V25" i="15"/>
  <c r="W25" i="15"/>
  <c r="X25" i="15"/>
  <c r="Y25" i="15"/>
  <c r="Z25" i="15"/>
  <c r="AA25" i="15"/>
  <c r="AB25" i="15"/>
  <c r="AC25" i="15"/>
  <c r="AD25" i="15"/>
  <c r="AE25" i="15"/>
  <c r="AF25" i="15"/>
  <c r="AG25" i="15"/>
  <c r="AH25" i="15"/>
  <c r="AI25" i="15"/>
  <c r="AJ25" i="15"/>
  <c r="AK25" i="15"/>
  <c r="AL25" i="15"/>
  <c r="AM25" i="15"/>
  <c r="AN25" i="15"/>
  <c r="AO25" i="15"/>
  <c r="AP25" i="15"/>
  <c r="AQ25" i="15"/>
  <c r="AR25" i="15"/>
  <c r="AS25" i="15"/>
  <c r="AT25" i="15"/>
  <c r="AU25" i="15"/>
  <c r="AV25" i="15"/>
  <c r="AW25" i="15"/>
  <c r="AX25" i="15"/>
  <c r="F26" i="15"/>
  <c r="G26" i="15"/>
  <c r="I26" i="15"/>
  <c r="J26" i="15"/>
  <c r="K26" i="15"/>
  <c r="L26" i="15"/>
  <c r="M26" i="15"/>
  <c r="N26" i="15"/>
  <c r="O26" i="15"/>
  <c r="P26" i="15"/>
  <c r="Q26" i="15"/>
  <c r="R26" i="15"/>
  <c r="S26" i="15"/>
  <c r="T26" i="15"/>
  <c r="U26" i="15"/>
  <c r="V26" i="15"/>
  <c r="W26" i="15"/>
  <c r="X26" i="15"/>
  <c r="Y26" i="15"/>
  <c r="Z26" i="15"/>
  <c r="AA26" i="15"/>
  <c r="AB26" i="15"/>
  <c r="AC26" i="15"/>
  <c r="AD26" i="15"/>
  <c r="AE26" i="15"/>
  <c r="AF26" i="15"/>
  <c r="AG26" i="15"/>
  <c r="AH26" i="15"/>
  <c r="AI26" i="15"/>
  <c r="AJ26" i="15"/>
  <c r="AK26" i="15"/>
  <c r="AL26" i="15"/>
  <c r="AM26" i="15"/>
  <c r="AN26" i="15"/>
  <c r="AO26" i="15"/>
  <c r="AP26" i="15"/>
  <c r="AQ26" i="15"/>
  <c r="AR26" i="15"/>
  <c r="AS26" i="15"/>
  <c r="AT26" i="15"/>
  <c r="AU26" i="15"/>
  <c r="AV26" i="15"/>
  <c r="AW26" i="15"/>
  <c r="AX26" i="15"/>
  <c r="D27" i="15"/>
  <c r="E27" i="15"/>
  <c r="F27" i="15"/>
  <c r="G27" i="15"/>
  <c r="H27" i="15"/>
  <c r="I27" i="15"/>
  <c r="J27" i="15"/>
  <c r="K27" i="15"/>
  <c r="L27" i="15"/>
  <c r="M27" i="15"/>
  <c r="N27" i="15"/>
  <c r="O27" i="15"/>
  <c r="P27" i="15"/>
  <c r="Q27" i="15"/>
  <c r="R27" i="15"/>
  <c r="S27" i="15"/>
  <c r="T27" i="15"/>
  <c r="U27" i="15"/>
  <c r="V27" i="15"/>
  <c r="W27" i="15"/>
  <c r="X27" i="15"/>
  <c r="Y27" i="15"/>
  <c r="Z27" i="15"/>
  <c r="AA27" i="15"/>
  <c r="AB27" i="15"/>
  <c r="AC27" i="15"/>
  <c r="AD27" i="15"/>
  <c r="AE27" i="15"/>
  <c r="AF27" i="15"/>
  <c r="AG27" i="15"/>
  <c r="AH27" i="15"/>
  <c r="AI27" i="15"/>
  <c r="AJ27" i="15"/>
  <c r="AK27" i="15"/>
  <c r="AL27" i="15"/>
  <c r="AM27" i="15"/>
  <c r="AN27" i="15"/>
  <c r="AO27" i="15"/>
  <c r="AP27" i="15"/>
  <c r="AQ27" i="15"/>
  <c r="AR27" i="15"/>
  <c r="AS27" i="15"/>
  <c r="AT27" i="15"/>
  <c r="AU27" i="15"/>
  <c r="AV27" i="15"/>
  <c r="AW27" i="15"/>
  <c r="AX27" i="15"/>
  <c r="D28" i="15"/>
  <c r="E28" i="15"/>
  <c r="F28" i="15"/>
  <c r="G28" i="15"/>
  <c r="H28" i="15"/>
  <c r="I28" i="15"/>
  <c r="J28" i="15"/>
  <c r="K28" i="15"/>
  <c r="L28" i="15"/>
  <c r="M28" i="15"/>
  <c r="N28" i="15"/>
  <c r="O28" i="15"/>
  <c r="P28" i="15"/>
  <c r="Q28" i="15"/>
  <c r="R28" i="15"/>
  <c r="S28" i="15"/>
  <c r="T28" i="15"/>
  <c r="U28" i="15"/>
  <c r="V28" i="15"/>
  <c r="W28" i="15"/>
  <c r="X28" i="15"/>
  <c r="Y28" i="15"/>
  <c r="Z28" i="15"/>
  <c r="AA28" i="15"/>
  <c r="AB28" i="15"/>
  <c r="AC28" i="15"/>
  <c r="AD28" i="15"/>
  <c r="AE28" i="15"/>
  <c r="AF28" i="15"/>
  <c r="AG28" i="15"/>
  <c r="AH28" i="15"/>
  <c r="AI28" i="15"/>
  <c r="AJ28" i="15"/>
  <c r="AK28" i="15"/>
  <c r="AL28" i="15"/>
  <c r="AM28" i="15"/>
  <c r="AN28" i="15"/>
  <c r="AO28" i="15"/>
  <c r="AP28" i="15"/>
  <c r="AQ28" i="15"/>
  <c r="AR28" i="15"/>
  <c r="AS28" i="15"/>
  <c r="AT28" i="15"/>
  <c r="AU28" i="15"/>
  <c r="AV28" i="15"/>
  <c r="AW28" i="15"/>
  <c r="AX28" i="15"/>
  <c r="D29" i="15"/>
  <c r="E29" i="15"/>
  <c r="F29" i="15"/>
  <c r="G29" i="15"/>
  <c r="H29" i="15"/>
  <c r="I29" i="15"/>
  <c r="J29" i="15"/>
  <c r="K29" i="15"/>
  <c r="L29" i="15"/>
  <c r="M29" i="15"/>
  <c r="N29" i="15"/>
  <c r="O29" i="15"/>
  <c r="P29" i="15"/>
  <c r="Q29" i="15"/>
  <c r="R29" i="15"/>
  <c r="S29" i="15"/>
  <c r="T29" i="15"/>
  <c r="U29" i="15"/>
  <c r="V29" i="15"/>
  <c r="W29" i="15"/>
  <c r="X29" i="15"/>
  <c r="Y29" i="15"/>
  <c r="Z29" i="15"/>
  <c r="AA29" i="15"/>
  <c r="AB29" i="15"/>
  <c r="AC29" i="15"/>
  <c r="AD29" i="15"/>
  <c r="AE29" i="15"/>
  <c r="AF29" i="15"/>
  <c r="AG29" i="15"/>
  <c r="AH29" i="15"/>
  <c r="AI29" i="15"/>
  <c r="AJ29" i="15"/>
  <c r="AK29" i="15"/>
  <c r="AL29" i="15"/>
  <c r="AM29" i="15"/>
  <c r="AN29" i="15"/>
  <c r="AO29" i="15"/>
  <c r="AP29" i="15"/>
  <c r="AQ29" i="15"/>
  <c r="AR29" i="15"/>
  <c r="AS29" i="15"/>
  <c r="AT29" i="15"/>
  <c r="AU29" i="15"/>
  <c r="AV29" i="15"/>
  <c r="AW29" i="15"/>
  <c r="AX29" i="15"/>
  <c r="D30" i="15"/>
  <c r="E30" i="15"/>
  <c r="F30" i="15"/>
  <c r="G30" i="15"/>
  <c r="H30" i="15"/>
  <c r="I30" i="15"/>
  <c r="J30" i="15"/>
  <c r="K30" i="15"/>
  <c r="L30" i="15"/>
  <c r="M30" i="15"/>
  <c r="N30" i="15"/>
  <c r="O30" i="15"/>
  <c r="P30" i="15"/>
  <c r="Q30" i="15"/>
  <c r="R30" i="15"/>
  <c r="S30" i="15"/>
  <c r="T30" i="15"/>
  <c r="U30" i="15"/>
  <c r="V30" i="15"/>
  <c r="W30" i="15"/>
  <c r="X30" i="15"/>
  <c r="Y30" i="15"/>
  <c r="Z30" i="15"/>
  <c r="AA30" i="15"/>
  <c r="AB30" i="15"/>
  <c r="AC30" i="15"/>
  <c r="AD30" i="15"/>
  <c r="AE30" i="15"/>
  <c r="AF30" i="15"/>
  <c r="AG30" i="15"/>
  <c r="AH30" i="15"/>
  <c r="AI30" i="15"/>
  <c r="AJ30" i="15"/>
  <c r="AK30" i="15"/>
  <c r="AL30" i="15"/>
  <c r="AM30" i="15"/>
  <c r="AN30" i="15"/>
  <c r="AO30" i="15"/>
  <c r="AP30" i="15"/>
  <c r="AQ30" i="15"/>
  <c r="AR30" i="15"/>
  <c r="AS30" i="15"/>
  <c r="AT30" i="15"/>
  <c r="AU30" i="15"/>
  <c r="AV30" i="15"/>
  <c r="AW30" i="15"/>
  <c r="AX30" i="15"/>
  <c r="D31" i="15"/>
  <c r="E31" i="15"/>
  <c r="F31" i="15"/>
  <c r="G31" i="15"/>
  <c r="H31" i="15"/>
  <c r="I31" i="15"/>
  <c r="J31" i="15"/>
  <c r="K31" i="15"/>
  <c r="L31" i="15"/>
  <c r="M31" i="15"/>
  <c r="N31" i="15"/>
  <c r="O31" i="15"/>
  <c r="P31" i="15"/>
  <c r="Q31" i="15"/>
  <c r="R31" i="15"/>
  <c r="S31" i="15"/>
  <c r="T31" i="15"/>
  <c r="U31" i="15"/>
  <c r="V31" i="15"/>
  <c r="W31" i="15"/>
  <c r="X31" i="15"/>
  <c r="Y31" i="15"/>
  <c r="Z31" i="15"/>
  <c r="AA31" i="15"/>
  <c r="AB31" i="15"/>
  <c r="AC31" i="15"/>
  <c r="AD31" i="15"/>
  <c r="AE31" i="15"/>
  <c r="AF31" i="15"/>
  <c r="AG31" i="15"/>
  <c r="AH31" i="15"/>
  <c r="AI31" i="15"/>
  <c r="AJ31" i="15"/>
  <c r="AK31" i="15"/>
  <c r="AL31" i="15"/>
  <c r="AM31" i="15"/>
  <c r="AN31" i="15"/>
  <c r="AO31" i="15"/>
  <c r="AP31" i="15"/>
  <c r="AQ31" i="15"/>
  <c r="AR31" i="15"/>
  <c r="AS31" i="15"/>
  <c r="AT31" i="15"/>
  <c r="AU31" i="15"/>
  <c r="AV31" i="15"/>
  <c r="AW31" i="15"/>
  <c r="AX31" i="15"/>
  <c r="D32" i="15"/>
  <c r="E32" i="15"/>
  <c r="F32" i="15"/>
  <c r="G32" i="15"/>
  <c r="H32" i="15"/>
  <c r="I32" i="15"/>
  <c r="J32" i="15"/>
  <c r="K32" i="15"/>
  <c r="L32" i="15"/>
  <c r="M32" i="15"/>
  <c r="N32" i="15"/>
  <c r="O32" i="15"/>
  <c r="P32" i="15"/>
  <c r="Q32" i="15"/>
  <c r="R32" i="15"/>
  <c r="S32" i="15"/>
  <c r="T32" i="15"/>
  <c r="U32" i="15"/>
  <c r="V32" i="15"/>
  <c r="W32" i="15"/>
  <c r="X32" i="15"/>
  <c r="Y32" i="15"/>
  <c r="Z32" i="15"/>
  <c r="AA32" i="15"/>
  <c r="AB32" i="15"/>
  <c r="AC32" i="15"/>
  <c r="AD32" i="15"/>
  <c r="AE32" i="15"/>
  <c r="AF32" i="15"/>
  <c r="AG32" i="15"/>
  <c r="AH32" i="15"/>
  <c r="AI32" i="15"/>
  <c r="AJ32" i="15"/>
  <c r="AK32" i="15"/>
  <c r="AL32" i="15"/>
  <c r="AM32" i="15"/>
  <c r="AN32" i="15"/>
  <c r="AO32" i="15"/>
  <c r="AP32" i="15"/>
  <c r="AQ32" i="15"/>
  <c r="AR32" i="15"/>
  <c r="AS32" i="15"/>
  <c r="AT32" i="15"/>
  <c r="AU32" i="15"/>
  <c r="AV32" i="15"/>
  <c r="AW32" i="15"/>
  <c r="AX32" i="15"/>
  <c r="D33" i="15"/>
  <c r="E33" i="15"/>
  <c r="F33" i="15"/>
  <c r="G33" i="15"/>
  <c r="H33" i="15"/>
  <c r="I33" i="15"/>
  <c r="J33" i="15"/>
  <c r="K33" i="15"/>
  <c r="L33" i="15"/>
  <c r="M33" i="15"/>
  <c r="N33" i="15"/>
  <c r="O33" i="15"/>
  <c r="P33" i="15"/>
  <c r="Q33" i="15"/>
  <c r="R33" i="15"/>
  <c r="S33" i="15"/>
  <c r="T33" i="15"/>
  <c r="U33" i="15"/>
  <c r="V33" i="15"/>
  <c r="W33" i="15"/>
  <c r="X33" i="15"/>
  <c r="Y33" i="15"/>
  <c r="Z33" i="15"/>
  <c r="AA33" i="15"/>
  <c r="AB33" i="15"/>
  <c r="AC33" i="15"/>
  <c r="AD33" i="15"/>
  <c r="AE33" i="15"/>
  <c r="AF33" i="15"/>
  <c r="AG33" i="15"/>
  <c r="AH33" i="15"/>
  <c r="AI33" i="15"/>
  <c r="AJ33" i="15"/>
  <c r="AK33" i="15"/>
  <c r="AL33" i="15"/>
  <c r="AM33" i="15"/>
  <c r="AN33" i="15"/>
  <c r="AO33" i="15"/>
  <c r="AP33" i="15"/>
  <c r="AQ33" i="15"/>
  <c r="AR33" i="15"/>
  <c r="AS33" i="15"/>
  <c r="AT33" i="15"/>
  <c r="AU33" i="15"/>
  <c r="AV33" i="15"/>
  <c r="AW33" i="15"/>
  <c r="AX33" i="15"/>
  <c r="D34" i="15"/>
  <c r="E34" i="15"/>
  <c r="F34" i="15"/>
  <c r="G34" i="15"/>
  <c r="H34" i="15"/>
  <c r="I34" i="15"/>
  <c r="J34" i="15"/>
  <c r="K34" i="15"/>
  <c r="L34" i="15"/>
  <c r="M34" i="15"/>
  <c r="N34" i="15"/>
  <c r="O34" i="15"/>
  <c r="P34" i="15"/>
  <c r="Q34" i="15"/>
  <c r="R34" i="15"/>
  <c r="S34" i="15"/>
  <c r="T34" i="15"/>
  <c r="U34" i="15"/>
  <c r="V34" i="15"/>
  <c r="W34" i="15"/>
  <c r="X34" i="15"/>
  <c r="Y34" i="15"/>
  <c r="Z34" i="15"/>
  <c r="AA34" i="15"/>
  <c r="AB34" i="15"/>
  <c r="AC34" i="15"/>
  <c r="AD34" i="15"/>
  <c r="AE34" i="15"/>
  <c r="AF34" i="15"/>
  <c r="AG34" i="15"/>
  <c r="AH34" i="15"/>
  <c r="AI34" i="15"/>
  <c r="AJ34" i="15"/>
  <c r="AK34" i="15"/>
  <c r="AL34" i="15"/>
  <c r="AM34" i="15"/>
  <c r="AN34" i="15"/>
  <c r="AO34" i="15"/>
  <c r="AP34" i="15"/>
  <c r="AQ34" i="15"/>
  <c r="AR34" i="15"/>
  <c r="AS34" i="15"/>
  <c r="AT34" i="15"/>
  <c r="AU34" i="15"/>
  <c r="AV34" i="15"/>
  <c r="AW34" i="15"/>
  <c r="AX34" i="15"/>
  <c r="C27" i="15"/>
  <c r="C28" i="15"/>
  <c r="C29" i="15"/>
  <c r="C30" i="15"/>
  <c r="C31" i="15"/>
  <c r="C32" i="15"/>
  <c r="C33" i="15"/>
  <c r="C34" i="15"/>
  <c r="S22" i="15"/>
  <c r="T22" i="15"/>
  <c r="U22" i="15"/>
  <c r="V22" i="15"/>
  <c r="W22" i="15"/>
  <c r="X22" i="15"/>
  <c r="Y22" i="15"/>
  <c r="Z22" i="15"/>
  <c r="AI22" i="15"/>
  <c r="AJ22" i="15"/>
  <c r="AK22" i="15"/>
  <c r="AL22" i="15"/>
  <c r="AM22" i="15"/>
  <c r="AN22" i="15"/>
  <c r="AO22" i="15"/>
  <c r="AP22" i="15"/>
  <c r="AQ22" i="15"/>
  <c r="AR22" i="15"/>
  <c r="AS22" i="15"/>
  <c r="AT22" i="15"/>
  <c r="AU22" i="15"/>
  <c r="AV22" i="15"/>
  <c r="AW22" i="15"/>
  <c r="AX22" i="15"/>
  <c r="X65" i="18" l="1"/>
  <c r="Y65" i="18"/>
  <c r="Z65" i="18"/>
  <c r="AA65" i="18"/>
  <c r="AB65" i="18"/>
  <c r="AC65" i="18"/>
  <c r="AD65" i="18"/>
  <c r="AE65" i="18"/>
  <c r="AF65" i="18"/>
  <c r="AG65" i="18"/>
  <c r="AH65" i="18"/>
  <c r="AI65" i="18"/>
  <c r="AJ65" i="18"/>
  <c r="AK65" i="18"/>
  <c r="AL65" i="18"/>
  <c r="X66" i="18"/>
  <c r="Y66" i="18"/>
  <c r="Z66" i="18"/>
  <c r="AA66" i="18"/>
  <c r="AB66" i="18"/>
  <c r="AC66" i="18"/>
  <c r="AD66" i="18"/>
  <c r="AE66" i="18"/>
  <c r="AF66" i="18"/>
  <c r="AG66" i="18"/>
  <c r="AH66" i="18"/>
  <c r="AI66" i="18"/>
  <c r="AJ66" i="18"/>
  <c r="AK66" i="18"/>
  <c r="AL66" i="18"/>
  <c r="X67" i="18"/>
  <c r="Y67" i="18"/>
  <c r="Z67" i="18"/>
  <c r="AA67" i="18"/>
  <c r="AB67" i="18"/>
  <c r="AC67" i="18"/>
  <c r="AD67" i="18"/>
  <c r="AE67" i="18"/>
  <c r="AF67" i="18"/>
  <c r="AG67" i="18"/>
  <c r="AH67" i="18"/>
  <c r="AI67" i="18"/>
  <c r="AJ67" i="18"/>
  <c r="AK67" i="18"/>
  <c r="AL67" i="18"/>
  <c r="X68" i="18"/>
  <c r="Y68" i="18"/>
  <c r="Z68" i="18"/>
  <c r="AA68" i="18"/>
  <c r="AB68" i="18"/>
  <c r="AC68" i="18"/>
  <c r="AD68" i="18"/>
  <c r="AE68" i="18"/>
  <c r="AF68" i="18"/>
  <c r="AG68" i="18"/>
  <c r="AH68" i="18"/>
  <c r="AI68" i="18"/>
  <c r="AJ68" i="18"/>
  <c r="AK68" i="18"/>
  <c r="AL68" i="18"/>
  <c r="W68" i="18"/>
  <c r="W67" i="18"/>
  <c r="W66" i="18"/>
  <c r="W65" i="18"/>
  <c r="AL64" i="18"/>
  <c r="AK64" i="18"/>
  <c r="AJ64" i="18"/>
  <c r="AI64" i="18"/>
  <c r="AH64" i="18"/>
  <c r="AG64" i="18"/>
  <c r="AF64" i="18"/>
  <c r="AE64" i="18"/>
  <c r="AD64" i="18"/>
  <c r="AC64" i="18"/>
  <c r="AB64" i="18"/>
  <c r="AA64" i="18"/>
  <c r="Z64" i="18"/>
  <c r="Y64" i="18"/>
  <c r="X64" i="18"/>
  <c r="W64" i="18"/>
  <c r="AL63" i="18"/>
  <c r="AK63" i="18"/>
  <c r="AJ63" i="18"/>
  <c r="AI63" i="18"/>
  <c r="AH63" i="18"/>
  <c r="AG63" i="18"/>
  <c r="AF63" i="18"/>
  <c r="AE63" i="18"/>
  <c r="AD63" i="18"/>
  <c r="AC63" i="18"/>
  <c r="AB63" i="18"/>
  <c r="AA63" i="18"/>
  <c r="Z63" i="18"/>
  <c r="Y63" i="18"/>
  <c r="X63" i="18"/>
  <c r="W63" i="18"/>
  <c r="AL62" i="18"/>
  <c r="AK62" i="18"/>
  <c r="AJ62" i="18"/>
  <c r="AI62" i="18"/>
  <c r="AH62" i="18"/>
  <c r="AG62" i="18"/>
  <c r="AF62" i="18"/>
  <c r="AE62" i="18"/>
  <c r="AD62" i="18"/>
  <c r="AC62" i="18"/>
  <c r="AB62" i="18"/>
  <c r="AA62" i="18"/>
  <c r="Z62" i="18"/>
  <c r="Y62" i="18"/>
  <c r="X62" i="18"/>
  <c r="W62" i="18"/>
  <c r="AL61" i="18"/>
  <c r="AK61" i="18"/>
  <c r="AJ61" i="18"/>
  <c r="AI61" i="18"/>
  <c r="AH61" i="18"/>
  <c r="AG61" i="18"/>
  <c r="AF61" i="18"/>
  <c r="AE61" i="18"/>
  <c r="AD61" i="18"/>
  <c r="AC61" i="18"/>
  <c r="AB61" i="18"/>
  <c r="AA61" i="18"/>
  <c r="Z61" i="18"/>
  <c r="Y61" i="18"/>
  <c r="X61" i="18"/>
  <c r="W61" i="18"/>
  <c r="AL60" i="18"/>
  <c r="AK60" i="18"/>
  <c r="AJ60" i="18"/>
  <c r="AI60" i="18"/>
  <c r="AH60" i="18"/>
  <c r="AG60" i="18"/>
  <c r="AF60" i="18"/>
  <c r="AE60" i="18"/>
  <c r="AD60" i="18"/>
  <c r="AC60" i="18"/>
  <c r="AB60" i="18"/>
  <c r="AA60" i="18"/>
  <c r="Z60" i="18"/>
  <c r="Y60" i="18"/>
  <c r="X60" i="18"/>
  <c r="W60" i="18"/>
  <c r="AL59" i="18"/>
  <c r="AK59" i="18"/>
  <c r="AJ59" i="18"/>
  <c r="AI59" i="18"/>
  <c r="AH59" i="18"/>
  <c r="AG59" i="18"/>
  <c r="AF59" i="18"/>
  <c r="AE59" i="18"/>
  <c r="AD59" i="18"/>
  <c r="AC59" i="18"/>
  <c r="AB59" i="18"/>
  <c r="AA59" i="18"/>
  <c r="Z59" i="18"/>
  <c r="Y59" i="18"/>
  <c r="X59" i="18"/>
  <c r="W59" i="18"/>
  <c r="AL58" i="18"/>
  <c r="AK58" i="18"/>
  <c r="AJ58" i="18"/>
  <c r="AI58" i="18"/>
  <c r="AH58" i="18"/>
  <c r="AG58" i="18"/>
  <c r="AF58" i="18"/>
  <c r="AE58" i="18"/>
  <c r="AD58" i="18"/>
  <c r="AC58" i="18"/>
  <c r="AB58" i="18"/>
  <c r="AA58" i="18"/>
  <c r="Z58" i="18"/>
  <c r="Y58" i="18"/>
  <c r="X58" i="18"/>
  <c r="W58" i="18"/>
  <c r="AL57" i="18"/>
  <c r="AK57" i="18"/>
  <c r="AJ57" i="18"/>
  <c r="AI57" i="18"/>
  <c r="AH57" i="18"/>
  <c r="AG57" i="18"/>
  <c r="AF57" i="18"/>
  <c r="AE57" i="18"/>
  <c r="AD57" i="18"/>
  <c r="AC57" i="18"/>
  <c r="AB57" i="18"/>
  <c r="AA57" i="18"/>
  <c r="Z57" i="18"/>
  <c r="Y57" i="18"/>
  <c r="X57" i="18"/>
  <c r="W57" i="18"/>
  <c r="AL56" i="18"/>
  <c r="AK56" i="18"/>
  <c r="AJ56" i="18"/>
  <c r="AI56" i="18"/>
  <c r="AH56" i="18"/>
  <c r="AG56" i="18"/>
  <c r="AF56" i="18"/>
  <c r="AE56" i="18"/>
  <c r="AD56" i="18"/>
  <c r="AC56" i="18"/>
  <c r="AB56" i="18"/>
  <c r="AA56" i="18"/>
  <c r="Z56" i="18"/>
  <c r="Y56" i="18"/>
  <c r="X56" i="18"/>
  <c r="W56" i="18"/>
  <c r="AL55" i="18"/>
  <c r="AK55" i="18"/>
  <c r="AJ55" i="18"/>
  <c r="AI55" i="18"/>
  <c r="AH55" i="18"/>
  <c r="AG55" i="18"/>
  <c r="AF55" i="18"/>
  <c r="AE55" i="18"/>
  <c r="AD55" i="18"/>
  <c r="AC55" i="18"/>
  <c r="AB55" i="18"/>
  <c r="AA55" i="18"/>
  <c r="Z55" i="18"/>
  <c r="Y55" i="18"/>
  <c r="X55" i="18"/>
  <c r="W55" i="18"/>
  <c r="AL54" i="18"/>
  <c r="AK54" i="18"/>
  <c r="AJ54" i="18"/>
  <c r="AI54" i="18"/>
  <c r="AH54" i="18"/>
  <c r="AG54" i="18"/>
  <c r="AF54" i="18"/>
  <c r="AE54" i="18"/>
  <c r="AD54" i="18"/>
  <c r="AC54" i="18"/>
  <c r="AB54" i="18"/>
  <c r="AA54" i="18"/>
  <c r="Z54" i="18"/>
  <c r="Y54" i="18"/>
  <c r="X54" i="18"/>
  <c r="W54" i="18"/>
  <c r="AL53" i="18"/>
  <c r="AK53" i="18"/>
  <c r="AJ53" i="18"/>
  <c r="AI53" i="18"/>
  <c r="AH53" i="18"/>
  <c r="AG53" i="18"/>
  <c r="AF53" i="18"/>
  <c r="AE53" i="18"/>
  <c r="AD53" i="18"/>
  <c r="AC53" i="18"/>
  <c r="AB53" i="18"/>
  <c r="AA53" i="18"/>
  <c r="Z53" i="18"/>
  <c r="Y53" i="18"/>
  <c r="X53" i="18"/>
  <c r="W53" i="18"/>
  <c r="AL52" i="18"/>
  <c r="AK52" i="18"/>
  <c r="AJ52" i="18"/>
  <c r="AI52" i="18"/>
  <c r="AH52" i="18"/>
  <c r="AG52" i="18"/>
  <c r="AF52" i="18"/>
  <c r="AE52" i="18"/>
  <c r="AD52" i="18"/>
  <c r="AC52" i="18"/>
  <c r="AB52" i="18"/>
  <c r="AA52" i="18"/>
  <c r="Z52" i="18"/>
  <c r="Y52" i="18"/>
  <c r="X52" i="18"/>
  <c r="W52" i="18"/>
  <c r="AL51" i="18"/>
  <c r="AK51" i="18"/>
  <c r="AJ51" i="18"/>
  <c r="AI51" i="18"/>
  <c r="AH51" i="18"/>
  <c r="AG51" i="18"/>
  <c r="AF51" i="18"/>
  <c r="AE51" i="18"/>
  <c r="AD51" i="18"/>
  <c r="AC51" i="18"/>
  <c r="AB51" i="18"/>
  <c r="AA51" i="18"/>
  <c r="Z51" i="18"/>
  <c r="Y51" i="18"/>
  <c r="X51" i="18"/>
  <c r="W51" i="18"/>
  <c r="AL50" i="18"/>
  <c r="AK50" i="18"/>
  <c r="AJ50" i="18"/>
  <c r="AI50" i="18"/>
  <c r="AH50" i="18"/>
  <c r="AG50" i="18"/>
  <c r="AF50" i="18"/>
  <c r="AE50" i="18"/>
  <c r="AD50" i="18"/>
  <c r="AC50" i="18"/>
  <c r="AB50" i="18"/>
  <c r="AA50" i="18"/>
  <c r="Z50" i="18"/>
  <c r="Y50" i="18"/>
  <c r="X50" i="18"/>
  <c r="W50" i="18"/>
  <c r="AL49" i="18"/>
  <c r="AK49" i="18"/>
  <c r="AJ49" i="18"/>
  <c r="AI49" i="18"/>
  <c r="AH49" i="18"/>
  <c r="AG49" i="18"/>
  <c r="AF49" i="18"/>
  <c r="AE49" i="18"/>
  <c r="AD49" i="18"/>
  <c r="AC49" i="18"/>
  <c r="AB49" i="18"/>
  <c r="AA49" i="18"/>
  <c r="Z49" i="18"/>
  <c r="Y49" i="18"/>
  <c r="X49" i="18"/>
  <c r="W49" i="18"/>
  <c r="AL48" i="18"/>
  <c r="AK48" i="18"/>
  <c r="AJ48" i="18"/>
  <c r="AI48" i="18"/>
  <c r="AH48" i="18"/>
  <c r="AG48" i="18"/>
  <c r="AF48" i="18"/>
  <c r="AE48" i="18"/>
  <c r="AD48" i="18"/>
  <c r="AC48" i="18"/>
  <c r="AB48" i="18"/>
  <c r="AA48" i="18"/>
  <c r="Z48" i="18"/>
  <c r="Y48" i="18"/>
  <c r="X48" i="18"/>
  <c r="W48" i="18"/>
  <c r="AL47" i="18"/>
  <c r="AK47" i="18"/>
  <c r="AJ47" i="18"/>
  <c r="AI47" i="18"/>
  <c r="AH47" i="18"/>
  <c r="AG47" i="18"/>
  <c r="AF47" i="18"/>
  <c r="AE47" i="18"/>
  <c r="AD47" i="18"/>
  <c r="AC47" i="18"/>
  <c r="AB47" i="18"/>
  <c r="AA47" i="18"/>
  <c r="Z47" i="18"/>
  <c r="Y47" i="18"/>
  <c r="X47" i="18"/>
  <c r="W47" i="18"/>
  <c r="AL46" i="18"/>
  <c r="AK46" i="18"/>
  <c r="AJ46" i="18"/>
  <c r="AI46" i="18"/>
  <c r="AH46" i="18"/>
  <c r="AG46" i="18"/>
  <c r="AF46" i="18"/>
  <c r="AE46" i="18"/>
  <c r="AD46" i="18"/>
  <c r="AC46" i="18"/>
  <c r="AB46" i="18"/>
  <c r="AA46" i="18"/>
  <c r="Z46" i="18"/>
  <c r="Y46" i="18"/>
  <c r="X46" i="18"/>
  <c r="W46" i="18"/>
  <c r="AL45" i="18"/>
  <c r="AK45" i="18"/>
  <c r="AJ45" i="18"/>
  <c r="AI45" i="18"/>
  <c r="AH45" i="18"/>
  <c r="AG45" i="18"/>
  <c r="AF45" i="18"/>
  <c r="AE45" i="18"/>
  <c r="AD45" i="18"/>
  <c r="AC45" i="18"/>
  <c r="AL44" i="18"/>
  <c r="AK44" i="18"/>
  <c r="AJ44" i="18"/>
  <c r="AI44" i="18"/>
  <c r="AH44" i="18"/>
  <c r="AG44" i="18"/>
  <c r="AF44" i="18"/>
  <c r="AE44" i="18"/>
  <c r="AD44" i="18"/>
  <c r="AC44" i="18"/>
  <c r="AB44" i="18"/>
  <c r="AA44" i="18"/>
  <c r="Z44" i="18"/>
  <c r="Y44" i="18"/>
  <c r="X44" i="18"/>
  <c r="W44" i="18"/>
  <c r="AL43" i="18"/>
  <c r="AK43" i="18"/>
  <c r="AJ43" i="18"/>
  <c r="AI43" i="18"/>
  <c r="AH43" i="18"/>
  <c r="AG43" i="18"/>
  <c r="AF43" i="18"/>
  <c r="AE43" i="18"/>
  <c r="AD43" i="18"/>
  <c r="AC43" i="18"/>
  <c r="AB43" i="18"/>
  <c r="AA43" i="18"/>
  <c r="Z43" i="18"/>
  <c r="Y43" i="18"/>
  <c r="X43" i="18"/>
  <c r="W43" i="18"/>
  <c r="AL42" i="18"/>
  <c r="AK42" i="18"/>
  <c r="AJ42" i="18"/>
  <c r="AI42" i="18"/>
  <c r="AH42" i="18"/>
  <c r="AG42" i="18"/>
  <c r="AF42" i="18"/>
  <c r="AE42" i="18"/>
  <c r="AD42" i="18"/>
  <c r="AC42" i="18"/>
  <c r="AB42" i="18"/>
  <c r="AA42" i="18"/>
  <c r="Z42" i="18"/>
  <c r="Y42" i="18"/>
  <c r="X42" i="18"/>
  <c r="W42" i="18"/>
  <c r="AL41" i="18"/>
  <c r="AK41" i="18"/>
  <c r="AJ41" i="18"/>
  <c r="AI41" i="18"/>
  <c r="AH41" i="18"/>
  <c r="AG41" i="18"/>
  <c r="AF41" i="18"/>
  <c r="AE41" i="18"/>
  <c r="AD41" i="18"/>
  <c r="AC41" i="18"/>
  <c r="AB41" i="18"/>
  <c r="AA41" i="18"/>
  <c r="Z41" i="18"/>
  <c r="Y41" i="18"/>
  <c r="X41" i="18"/>
  <c r="W41" i="18"/>
  <c r="AL40" i="18"/>
  <c r="AK40" i="18"/>
  <c r="AJ40" i="18"/>
  <c r="AI40" i="18"/>
  <c r="AH40" i="18"/>
  <c r="AG40" i="18"/>
  <c r="AF40" i="18"/>
  <c r="AE40" i="18"/>
  <c r="AD40" i="18"/>
  <c r="AC40" i="18"/>
  <c r="AB40" i="18"/>
  <c r="AA40" i="18"/>
  <c r="Z40" i="18"/>
  <c r="Y40" i="18"/>
  <c r="X40" i="18"/>
  <c r="W40" i="18"/>
  <c r="AL39" i="18"/>
  <c r="AK39" i="18"/>
  <c r="AJ39" i="18"/>
  <c r="AI39" i="18"/>
  <c r="AH39" i="18"/>
  <c r="AG39" i="18"/>
  <c r="AF39" i="18"/>
  <c r="AE39" i="18"/>
  <c r="AD39" i="18"/>
  <c r="AC39" i="18"/>
  <c r="AB39" i="18"/>
  <c r="AA39" i="18"/>
  <c r="Z39" i="18"/>
  <c r="Y39" i="18"/>
  <c r="X39" i="18"/>
  <c r="W39" i="18"/>
  <c r="AL38" i="18"/>
  <c r="AK38" i="18"/>
  <c r="AJ38" i="18"/>
  <c r="AI38" i="18"/>
  <c r="AH38" i="18"/>
  <c r="AG38" i="18"/>
  <c r="AF38" i="18"/>
  <c r="AE38" i="18"/>
  <c r="AD38" i="18"/>
  <c r="AC38" i="18"/>
  <c r="AB38" i="18"/>
  <c r="AA38" i="18"/>
  <c r="Z38" i="18"/>
  <c r="Y38" i="18"/>
  <c r="X38" i="18"/>
  <c r="W38" i="18"/>
  <c r="AL37" i="18"/>
  <c r="AK37" i="18"/>
  <c r="AJ37" i="18"/>
  <c r="AI37" i="18"/>
  <c r="AH37" i="18"/>
  <c r="AG37" i="18"/>
  <c r="AF37" i="18"/>
  <c r="AE37" i="18"/>
  <c r="AD37" i="18"/>
  <c r="AC37" i="18"/>
  <c r="AB37" i="18"/>
  <c r="AA37" i="18"/>
  <c r="Z37" i="18"/>
  <c r="Y37" i="18"/>
  <c r="X37" i="18"/>
  <c r="W37" i="18"/>
  <c r="AL36" i="18"/>
  <c r="AK36" i="18"/>
  <c r="AJ36" i="18"/>
  <c r="AI36" i="18"/>
  <c r="AH36" i="18"/>
  <c r="AG36" i="18"/>
  <c r="AF36" i="18"/>
  <c r="AE36" i="18"/>
  <c r="AD36" i="18"/>
  <c r="AC36" i="18"/>
  <c r="AB36" i="18"/>
  <c r="AA36" i="18"/>
  <c r="Z36" i="18"/>
  <c r="Y36" i="18"/>
  <c r="X36" i="18"/>
  <c r="W36" i="18"/>
  <c r="AL35" i="18"/>
  <c r="AK35" i="18"/>
  <c r="AJ35" i="18"/>
  <c r="AI35" i="18"/>
  <c r="AH35" i="18"/>
  <c r="AG35" i="18"/>
  <c r="AF35" i="18"/>
  <c r="AE35" i="18"/>
  <c r="AD35" i="18"/>
  <c r="AC35" i="18"/>
  <c r="AB35" i="18"/>
  <c r="AA35" i="18"/>
  <c r="Z35" i="18"/>
  <c r="Y35" i="18"/>
  <c r="X35" i="18"/>
  <c r="W35" i="18"/>
  <c r="AL34" i="18"/>
  <c r="AK34" i="18"/>
  <c r="AJ34" i="18"/>
  <c r="AI34" i="18"/>
  <c r="AH34" i="18"/>
  <c r="AG34" i="18"/>
  <c r="AF34" i="18"/>
  <c r="AE34" i="18"/>
  <c r="AD34" i="18"/>
  <c r="AC34" i="18"/>
  <c r="AB34" i="18"/>
  <c r="AA34" i="18"/>
  <c r="Z34" i="18"/>
  <c r="Y34" i="18"/>
  <c r="X34" i="18"/>
  <c r="W34" i="18"/>
  <c r="AL33" i="18"/>
  <c r="AK33" i="18"/>
  <c r="AJ33" i="18"/>
  <c r="AI33" i="18"/>
  <c r="AH33" i="18"/>
  <c r="AG33" i="18"/>
  <c r="AF33" i="18"/>
  <c r="AE33" i="18"/>
  <c r="AD33" i="18"/>
  <c r="AC33" i="18"/>
  <c r="AL32" i="18"/>
  <c r="AK32" i="18"/>
  <c r="AJ32" i="18"/>
  <c r="AI32" i="18"/>
  <c r="AH32" i="18"/>
  <c r="AG32" i="18"/>
  <c r="AF32" i="18"/>
  <c r="AE32" i="18"/>
  <c r="AD32" i="18"/>
  <c r="AC32" i="18"/>
  <c r="AB32" i="18"/>
  <c r="AA32" i="18"/>
  <c r="Z32" i="18"/>
  <c r="Y32" i="18"/>
  <c r="X32" i="18"/>
  <c r="W32" i="18"/>
  <c r="AL31" i="18"/>
  <c r="AK31" i="18"/>
  <c r="AJ31" i="18"/>
  <c r="AI31" i="18"/>
  <c r="AH31" i="18"/>
  <c r="AG31" i="18"/>
  <c r="AF31" i="18"/>
  <c r="AE31" i="18"/>
  <c r="AD31" i="18"/>
  <c r="AC31" i="18"/>
  <c r="AB31" i="18"/>
  <c r="AA31" i="18"/>
  <c r="Z31" i="18"/>
  <c r="Y31" i="18"/>
  <c r="X31" i="18"/>
  <c r="W31" i="18"/>
  <c r="AL30" i="18"/>
  <c r="AK30" i="18"/>
  <c r="AJ30" i="18"/>
  <c r="AI30" i="18"/>
  <c r="AH30" i="18"/>
  <c r="AG30" i="18"/>
  <c r="AF30" i="18"/>
  <c r="AE30" i="18"/>
  <c r="AD30" i="18"/>
  <c r="AC30" i="18"/>
  <c r="AB30" i="18"/>
  <c r="AA30" i="18"/>
  <c r="Z30" i="18"/>
  <c r="Y30" i="18"/>
  <c r="X30" i="18"/>
  <c r="W30" i="18"/>
  <c r="AL29" i="18"/>
  <c r="AK29" i="18"/>
  <c r="AJ29" i="18"/>
  <c r="AI29" i="18"/>
  <c r="AH29" i="18"/>
  <c r="AG29" i="18"/>
  <c r="AF29" i="18"/>
  <c r="AE29" i="18"/>
  <c r="AD29" i="18"/>
  <c r="AC29" i="18"/>
  <c r="AB29" i="18"/>
  <c r="AA29" i="18"/>
  <c r="Z29" i="18"/>
  <c r="Y29" i="18"/>
  <c r="X29" i="18"/>
  <c r="W29" i="18"/>
  <c r="W18" i="18"/>
  <c r="X18" i="18"/>
  <c r="Y18" i="18"/>
  <c r="Z18" i="18"/>
  <c r="AA18" i="18"/>
  <c r="AB18" i="18"/>
  <c r="AC18" i="18"/>
  <c r="AD18" i="18"/>
  <c r="AE18" i="18"/>
  <c r="AF18" i="18"/>
  <c r="AG18" i="18"/>
  <c r="AH18" i="18"/>
  <c r="AI18" i="18"/>
  <c r="AJ18" i="18"/>
  <c r="AK18" i="18"/>
  <c r="AL18" i="18"/>
  <c r="W19" i="18"/>
  <c r="X19" i="18"/>
  <c r="Y19" i="18"/>
  <c r="Z19" i="18"/>
  <c r="AA19" i="18"/>
  <c r="AB19" i="18"/>
  <c r="AC19" i="18"/>
  <c r="AD19" i="18"/>
  <c r="AE19" i="18"/>
  <c r="AF19" i="18"/>
  <c r="AG19" i="18"/>
  <c r="AH19" i="18"/>
  <c r="AI19" i="18"/>
  <c r="AJ19" i="18"/>
  <c r="AK19" i="18"/>
  <c r="AL19" i="18"/>
  <c r="W20" i="18"/>
  <c r="X20" i="18"/>
  <c r="Y20" i="18"/>
  <c r="Z20" i="18"/>
  <c r="AA20" i="18"/>
  <c r="AB20" i="18"/>
  <c r="AC20" i="18"/>
  <c r="AD20" i="18"/>
  <c r="AE20" i="18"/>
  <c r="AF20" i="18"/>
  <c r="AG20" i="18"/>
  <c r="AH20" i="18"/>
  <c r="AI20" i="18"/>
  <c r="AJ20" i="18"/>
  <c r="AK20" i="18"/>
  <c r="AL20" i="18"/>
  <c r="W21" i="18"/>
  <c r="X21" i="18"/>
  <c r="Y21" i="18"/>
  <c r="Z21" i="18"/>
  <c r="AA21" i="18"/>
  <c r="AB21" i="18"/>
  <c r="AC21" i="18"/>
  <c r="AD21" i="18"/>
  <c r="AE21" i="18"/>
  <c r="AF21" i="18"/>
  <c r="AG21" i="18"/>
  <c r="AH21" i="18"/>
  <c r="AI21" i="18"/>
  <c r="AJ21" i="18"/>
  <c r="AK21" i="18"/>
  <c r="AL21" i="18"/>
  <c r="W22" i="18"/>
  <c r="X22" i="18"/>
  <c r="Y22" i="18"/>
  <c r="Z22" i="18"/>
  <c r="AA22" i="18"/>
  <c r="AB22" i="18"/>
  <c r="AC22" i="18"/>
  <c r="AD22" i="18"/>
  <c r="AE22" i="18"/>
  <c r="AF22" i="18"/>
  <c r="AG22" i="18"/>
  <c r="AH22" i="18"/>
  <c r="AI22" i="18"/>
  <c r="AJ22" i="18"/>
  <c r="AK22" i="18"/>
  <c r="AL22" i="18"/>
  <c r="W23" i="18"/>
  <c r="X23" i="18"/>
  <c r="Y23" i="18"/>
  <c r="Z23" i="18"/>
  <c r="AA23" i="18"/>
  <c r="AB23" i="18"/>
  <c r="AC23" i="18"/>
  <c r="AD23" i="18"/>
  <c r="AE23" i="18"/>
  <c r="AF23" i="18"/>
  <c r="AG23" i="18"/>
  <c r="AH23" i="18"/>
  <c r="AI23" i="18"/>
  <c r="AJ23" i="18"/>
  <c r="AK23" i="18"/>
  <c r="AL23" i="18"/>
  <c r="W24" i="18"/>
  <c r="X24" i="18"/>
  <c r="Y24" i="18"/>
  <c r="Z24" i="18"/>
  <c r="AA24" i="18"/>
  <c r="AB24" i="18"/>
  <c r="AC24" i="18"/>
  <c r="AD24" i="18"/>
  <c r="AE24" i="18"/>
  <c r="AF24" i="18"/>
  <c r="AG24" i="18"/>
  <c r="AH24" i="18"/>
  <c r="AI24" i="18"/>
  <c r="AJ24" i="18"/>
  <c r="AK24" i="18"/>
  <c r="AL24" i="18"/>
  <c r="W25" i="18"/>
  <c r="X25" i="18"/>
  <c r="Y25" i="18"/>
  <c r="Z25" i="18"/>
  <c r="AA25" i="18"/>
  <c r="AB25" i="18"/>
  <c r="AC25" i="18"/>
  <c r="AD25" i="18"/>
  <c r="AE25" i="18"/>
  <c r="AF25" i="18"/>
  <c r="AG25" i="18"/>
  <c r="AH25" i="18"/>
  <c r="AI25" i="18"/>
  <c r="AJ25" i="18"/>
  <c r="AK25" i="18"/>
  <c r="AL25" i="18"/>
  <c r="W26" i="18"/>
  <c r="X26" i="18"/>
  <c r="Y26" i="18"/>
  <c r="Z26" i="18"/>
  <c r="AA26" i="18"/>
  <c r="AB26" i="18"/>
  <c r="AC26" i="18"/>
  <c r="AD26" i="18"/>
  <c r="AE26" i="18"/>
  <c r="AF26" i="18"/>
  <c r="AG26" i="18"/>
  <c r="AH26" i="18"/>
  <c r="AI26" i="18"/>
  <c r="AJ26" i="18"/>
  <c r="AK26" i="18"/>
  <c r="AL26" i="18"/>
  <c r="W27" i="18"/>
  <c r="X27" i="18"/>
  <c r="Y27" i="18"/>
  <c r="Z27" i="18"/>
  <c r="AA27" i="18"/>
  <c r="AB27" i="18"/>
  <c r="AC27" i="18"/>
  <c r="AD27" i="18"/>
  <c r="AE27" i="18"/>
  <c r="AF27" i="18"/>
  <c r="AG27" i="18"/>
  <c r="AH27" i="18"/>
  <c r="AI27" i="18"/>
  <c r="AJ27" i="18"/>
  <c r="AK27" i="18"/>
  <c r="AL27" i="18"/>
  <c r="W28" i="18"/>
  <c r="X28" i="18"/>
  <c r="Y28" i="18"/>
  <c r="Z28" i="18"/>
  <c r="AA28" i="18"/>
  <c r="AB28" i="18"/>
  <c r="AC28" i="18"/>
  <c r="AD28" i="18"/>
  <c r="AE28" i="18"/>
  <c r="AF28" i="18"/>
  <c r="AG28" i="18"/>
  <c r="AH28" i="18"/>
  <c r="AI28" i="18"/>
  <c r="AJ28" i="18"/>
  <c r="AK28" i="18"/>
  <c r="AL28" i="18"/>
  <c r="AK17" i="18"/>
  <c r="AL17" i="18"/>
  <c r="X17" i="18"/>
  <c r="Y17" i="18"/>
  <c r="Z17" i="18"/>
  <c r="AA17" i="18"/>
  <c r="AB17" i="18"/>
  <c r="AC17" i="18"/>
  <c r="AD17" i="18"/>
  <c r="AE17" i="18"/>
  <c r="AF17" i="18"/>
  <c r="AG17" i="18"/>
  <c r="AH17" i="18"/>
  <c r="AI17" i="18"/>
  <c r="AJ17" i="18"/>
  <c r="W17" i="18"/>
  <c r="W48" i="17" l="1"/>
  <c r="X48" i="17"/>
  <c r="Y48" i="17"/>
  <c r="Z48" i="17"/>
  <c r="AA48" i="17"/>
  <c r="AB48" i="17"/>
  <c r="AC48" i="17"/>
  <c r="AD48" i="17"/>
  <c r="AE48" i="17"/>
  <c r="AF48" i="17"/>
  <c r="AG48" i="17"/>
  <c r="AH48" i="17"/>
  <c r="AI48" i="17"/>
  <c r="AJ48" i="17"/>
  <c r="AK48" i="17"/>
  <c r="W49" i="17"/>
  <c r="X49" i="17"/>
  <c r="Y49" i="17"/>
  <c r="Z49" i="17"/>
  <c r="AA49" i="17"/>
  <c r="AB49" i="17"/>
  <c r="AC49" i="17"/>
  <c r="AD49" i="17"/>
  <c r="AE49" i="17"/>
  <c r="AF49" i="17"/>
  <c r="AG49" i="17"/>
  <c r="AH49" i="17"/>
  <c r="AI49" i="17"/>
  <c r="AJ49" i="17"/>
  <c r="AK49" i="17"/>
  <c r="W50" i="17"/>
  <c r="X50" i="17"/>
  <c r="Y50" i="17"/>
  <c r="Z50" i="17"/>
  <c r="AA50" i="17"/>
  <c r="AB50" i="17"/>
  <c r="AC50" i="17"/>
  <c r="AD50" i="17"/>
  <c r="AE50" i="17"/>
  <c r="AF50" i="17"/>
  <c r="AG50" i="17"/>
  <c r="AH50" i="17"/>
  <c r="AI50" i="17"/>
  <c r="AJ50" i="17"/>
  <c r="AK50" i="17"/>
  <c r="V50" i="17"/>
  <c r="V48" i="17"/>
  <c r="V49" i="17"/>
  <c r="E11" i="17"/>
  <c r="V20" i="17" s="1"/>
  <c r="AK20" i="17"/>
  <c r="AJ20" i="17"/>
  <c r="AI20" i="17"/>
  <c r="AH20" i="17"/>
  <c r="AG20" i="17"/>
  <c r="AF20" i="17"/>
  <c r="AE20" i="17"/>
  <c r="AD20" i="17"/>
  <c r="AC20" i="17"/>
  <c r="AB20" i="17"/>
  <c r="AA20" i="17"/>
  <c r="Z20" i="17"/>
  <c r="Y20" i="17"/>
  <c r="X20" i="17"/>
  <c r="W20" i="17"/>
  <c r="AK19" i="17"/>
  <c r="AJ19" i="17"/>
  <c r="AI19" i="17"/>
  <c r="AH19" i="17"/>
  <c r="AG19" i="17"/>
  <c r="AF19" i="17"/>
  <c r="AE19" i="17"/>
  <c r="AD19" i="17"/>
  <c r="AC19" i="17"/>
  <c r="AB19" i="17"/>
  <c r="AA19" i="17"/>
  <c r="Z19" i="17"/>
  <c r="Y19" i="17"/>
  <c r="X19" i="17"/>
  <c r="W19" i="17"/>
  <c r="V19" i="17"/>
  <c r="AK18" i="17"/>
  <c r="AJ18" i="17"/>
  <c r="AI18" i="17"/>
  <c r="AH18" i="17"/>
  <c r="AG18" i="17"/>
  <c r="AF18" i="17"/>
  <c r="AE18" i="17"/>
  <c r="AD18" i="17"/>
  <c r="AC18" i="17"/>
  <c r="AB18" i="17"/>
  <c r="AA18" i="17"/>
  <c r="Z18" i="17"/>
  <c r="Y18" i="17"/>
  <c r="X18" i="17"/>
  <c r="W18" i="17"/>
  <c r="V18" i="17"/>
  <c r="AK17" i="17"/>
  <c r="AJ17" i="17"/>
  <c r="AI17" i="17"/>
  <c r="AH17" i="17"/>
  <c r="AG17" i="17"/>
  <c r="AF17" i="17"/>
  <c r="AE17" i="17"/>
  <c r="AD17" i="17"/>
  <c r="AC17" i="17"/>
  <c r="AB17" i="17"/>
  <c r="AA17" i="17"/>
  <c r="Z17" i="17"/>
  <c r="Y17" i="17"/>
  <c r="X17" i="17"/>
  <c r="W17" i="17"/>
  <c r="V17" i="17"/>
  <c r="AK16" i="17"/>
  <c r="AJ16" i="17"/>
  <c r="AI16" i="17"/>
  <c r="AH16" i="17"/>
  <c r="AG16" i="17"/>
  <c r="AF16" i="17"/>
  <c r="AE16" i="17"/>
  <c r="AD16" i="17"/>
  <c r="AC16" i="17"/>
  <c r="AB16" i="17"/>
  <c r="AA16" i="17"/>
  <c r="Z16" i="17"/>
  <c r="Y16" i="17"/>
  <c r="X16" i="17"/>
  <c r="W16" i="17"/>
  <c r="V16" i="17"/>
  <c r="AK15" i="17"/>
  <c r="AJ15" i="17"/>
  <c r="AI15" i="17"/>
  <c r="AH15" i="17"/>
  <c r="AG15" i="17"/>
  <c r="AF15" i="17"/>
  <c r="AE15" i="17"/>
  <c r="AD15" i="17"/>
  <c r="AC15" i="17"/>
  <c r="AB15" i="17"/>
  <c r="AA15" i="17"/>
  <c r="Z15" i="17"/>
  <c r="Y15" i="17"/>
  <c r="X15" i="17"/>
  <c r="W15" i="17"/>
  <c r="V15" i="17"/>
  <c r="AK14" i="17"/>
  <c r="AJ14" i="17"/>
  <c r="AI14" i="17"/>
  <c r="AH14" i="17"/>
  <c r="AG14" i="17"/>
  <c r="AF14" i="17"/>
  <c r="AE14" i="17"/>
  <c r="AD14" i="17"/>
  <c r="AC14" i="17"/>
  <c r="AB14" i="17"/>
  <c r="AA14" i="17"/>
  <c r="Z14" i="17"/>
  <c r="Y14" i="17"/>
  <c r="X14" i="17"/>
  <c r="W14" i="17"/>
  <c r="V14" i="17"/>
  <c r="AK13" i="17"/>
  <c r="AJ13" i="17"/>
  <c r="AI13" i="17"/>
  <c r="AH13" i="17"/>
  <c r="AG13" i="17"/>
  <c r="AF13" i="17"/>
  <c r="AE13" i="17"/>
  <c r="AD13" i="17"/>
  <c r="AC13" i="17"/>
  <c r="AB13" i="17"/>
  <c r="AA13" i="17"/>
  <c r="Z13" i="17"/>
  <c r="Y13" i="17"/>
  <c r="X13" i="17"/>
  <c r="W13" i="17"/>
  <c r="V13" i="17"/>
  <c r="AK12" i="17"/>
  <c r="AJ12" i="17"/>
  <c r="AI12" i="17"/>
  <c r="AH12" i="17"/>
  <c r="AG12" i="17"/>
  <c r="AF12" i="17"/>
  <c r="AE12" i="17"/>
  <c r="AD12" i="17"/>
  <c r="AC12" i="17"/>
  <c r="AB12" i="17"/>
  <c r="AA12" i="17"/>
  <c r="Z12" i="17"/>
  <c r="Y12" i="17"/>
  <c r="X12" i="17"/>
  <c r="W12" i="17"/>
  <c r="V12" i="17"/>
  <c r="AK29" i="17"/>
  <c r="AJ29" i="17"/>
  <c r="AI29" i="17"/>
  <c r="AH29" i="17"/>
  <c r="AG29" i="17"/>
  <c r="AF29" i="17"/>
  <c r="AE29" i="17"/>
  <c r="AD29" i="17"/>
  <c r="AC29" i="17"/>
  <c r="AB29" i="17"/>
  <c r="AA29" i="17"/>
  <c r="Z29" i="17"/>
  <c r="Y29" i="17"/>
  <c r="X29" i="17"/>
  <c r="W29" i="17"/>
  <c r="V29" i="17"/>
  <c r="AK28" i="17"/>
  <c r="AJ28" i="17"/>
  <c r="AI28" i="17"/>
  <c r="AH28" i="17"/>
  <c r="AG28" i="17"/>
  <c r="AF28" i="17"/>
  <c r="AE28" i="17"/>
  <c r="AD28" i="17"/>
  <c r="AC28" i="17"/>
  <c r="AB28" i="17"/>
  <c r="AA28" i="17"/>
  <c r="Z28" i="17"/>
  <c r="Y28" i="17"/>
  <c r="X28" i="17"/>
  <c r="W28" i="17"/>
  <c r="V28" i="17"/>
  <c r="AK27" i="17"/>
  <c r="AJ27" i="17"/>
  <c r="AI27" i="17"/>
  <c r="AH27" i="17"/>
  <c r="AG27" i="17"/>
  <c r="AF27" i="17"/>
  <c r="AE27" i="17"/>
  <c r="AD27" i="17"/>
  <c r="AC27" i="17"/>
  <c r="AB27" i="17"/>
  <c r="AA27" i="17"/>
  <c r="Z27" i="17"/>
  <c r="Y27" i="17"/>
  <c r="X27" i="17"/>
  <c r="W27" i="17"/>
  <c r="V27" i="17"/>
  <c r="AK26" i="17"/>
  <c r="AJ26" i="17"/>
  <c r="AI26" i="17"/>
  <c r="AH26" i="17"/>
  <c r="AG26" i="17"/>
  <c r="AF26" i="17"/>
  <c r="AE26" i="17"/>
  <c r="AD26" i="17"/>
  <c r="AC26" i="17"/>
  <c r="AB26" i="17"/>
  <c r="AA26" i="17"/>
  <c r="Z26" i="17"/>
  <c r="Y26" i="17"/>
  <c r="X26" i="17"/>
  <c r="W26" i="17"/>
  <c r="V26" i="17"/>
  <c r="AK25" i="17"/>
  <c r="AJ25" i="17"/>
  <c r="AI25" i="17"/>
  <c r="AH25" i="17"/>
  <c r="AG25" i="17"/>
  <c r="AF25" i="17"/>
  <c r="AE25" i="17"/>
  <c r="AD25" i="17"/>
  <c r="AC25" i="17"/>
  <c r="AB25" i="17"/>
  <c r="AA25" i="17"/>
  <c r="Z25" i="17"/>
  <c r="Y25" i="17"/>
  <c r="X25" i="17"/>
  <c r="W25" i="17"/>
  <c r="V25" i="17"/>
  <c r="AK24" i="17"/>
  <c r="AJ24" i="17"/>
  <c r="AI24" i="17"/>
  <c r="AH24" i="17"/>
  <c r="AG24" i="17"/>
  <c r="AF24" i="17"/>
  <c r="AE24" i="17"/>
  <c r="AD24" i="17"/>
  <c r="AC24" i="17"/>
  <c r="AB24" i="17"/>
  <c r="AA24" i="17"/>
  <c r="Z24" i="17"/>
  <c r="Y24" i="17"/>
  <c r="X24" i="17"/>
  <c r="W24" i="17"/>
  <c r="V24" i="17"/>
  <c r="AK23" i="17"/>
  <c r="AJ23" i="17"/>
  <c r="AI23" i="17"/>
  <c r="AH23" i="17"/>
  <c r="AG23" i="17"/>
  <c r="AF23" i="17"/>
  <c r="AE23" i="17"/>
  <c r="AD23" i="17"/>
  <c r="AC23" i="17"/>
  <c r="AB23" i="17"/>
  <c r="AA23" i="17"/>
  <c r="Z23" i="17"/>
  <c r="Y23" i="17"/>
  <c r="X23" i="17"/>
  <c r="W23" i="17"/>
  <c r="V23" i="17"/>
  <c r="AK22" i="17"/>
  <c r="AJ22" i="17"/>
  <c r="AI22" i="17"/>
  <c r="AH22" i="17"/>
  <c r="AG22" i="17"/>
  <c r="AF22" i="17"/>
  <c r="AE22" i="17"/>
  <c r="AD22" i="17"/>
  <c r="AC22" i="17"/>
  <c r="AB22" i="17"/>
  <c r="AA22" i="17"/>
  <c r="Z22" i="17"/>
  <c r="Y22" i="17"/>
  <c r="X22" i="17"/>
  <c r="W22" i="17"/>
  <c r="V22" i="17"/>
  <c r="AK21" i="17"/>
  <c r="AJ21" i="17"/>
  <c r="AI21" i="17"/>
  <c r="AH21" i="17"/>
  <c r="AG21" i="17"/>
  <c r="AF21" i="17"/>
  <c r="AE21" i="17"/>
  <c r="AD21" i="17"/>
  <c r="AC21" i="17"/>
  <c r="AB21" i="17"/>
  <c r="AA21" i="17"/>
  <c r="Z21" i="17"/>
  <c r="Y21" i="17"/>
  <c r="X21" i="17"/>
  <c r="W21" i="17"/>
  <c r="V21" i="17"/>
  <c r="AK38" i="17"/>
  <c r="AJ38" i="17"/>
  <c r="AI38" i="17"/>
  <c r="AH38" i="17"/>
  <c r="AG38" i="17"/>
  <c r="AF38" i="17"/>
  <c r="AE38" i="17"/>
  <c r="AD38" i="17"/>
  <c r="AC38" i="17"/>
  <c r="AB38" i="17"/>
  <c r="AA38" i="17"/>
  <c r="Z38" i="17"/>
  <c r="Y38" i="17"/>
  <c r="X38" i="17"/>
  <c r="W38" i="17"/>
  <c r="V38" i="17"/>
  <c r="AK37" i="17"/>
  <c r="AJ37" i="17"/>
  <c r="AI37" i="17"/>
  <c r="AH37" i="17"/>
  <c r="AG37" i="17"/>
  <c r="AF37" i="17"/>
  <c r="AE37" i="17"/>
  <c r="AD37" i="17"/>
  <c r="AC37" i="17"/>
  <c r="AB37" i="17"/>
  <c r="AA37" i="17"/>
  <c r="Z37" i="17"/>
  <c r="Y37" i="17"/>
  <c r="X37" i="17"/>
  <c r="W37" i="17"/>
  <c r="V37" i="17"/>
  <c r="AK36" i="17"/>
  <c r="AJ36" i="17"/>
  <c r="AI36" i="17"/>
  <c r="AH36" i="17"/>
  <c r="AG36" i="17"/>
  <c r="AF36" i="17"/>
  <c r="AE36" i="17"/>
  <c r="AD36" i="17"/>
  <c r="AC36" i="17"/>
  <c r="AB36" i="17"/>
  <c r="AA36" i="17"/>
  <c r="Z36" i="17"/>
  <c r="Y36" i="17"/>
  <c r="X36" i="17"/>
  <c r="W36" i="17"/>
  <c r="V36" i="17"/>
  <c r="AK35" i="17"/>
  <c r="AJ35" i="17"/>
  <c r="AI35" i="17"/>
  <c r="AH35" i="17"/>
  <c r="AG35" i="17"/>
  <c r="AF35" i="17"/>
  <c r="AE35" i="17"/>
  <c r="AD35" i="17"/>
  <c r="AC35" i="17"/>
  <c r="AB35" i="17"/>
  <c r="AA35" i="17"/>
  <c r="Z35" i="17"/>
  <c r="Y35" i="17"/>
  <c r="X35" i="17"/>
  <c r="W35" i="17"/>
  <c r="V35" i="17"/>
  <c r="AK34" i="17"/>
  <c r="AJ34" i="17"/>
  <c r="AI34" i="17"/>
  <c r="AH34" i="17"/>
  <c r="AG34" i="17"/>
  <c r="AF34" i="17"/>
  <c r="AE34" i="17"/>
  <c r="AD34" i="17"/>
  <c r="AC34" i="17"/>
  <c r="AB34" i="17"/>
  <c r="AA34" i="17"/>
  <c r="Z34" i="17"/>
  <c r="Y34" i="17"/>
  <c r="X34" i="17"/>
  <c r="W34" i="17"/>
  <c r="V34" i="17"/>
  <c r="AK33" i="17"/>
  <c r="AJ33" i="17"/>
  <c r="AI33" i="17"/>
  <c r="AH33" i="17"/>
  <c r="AG33" i="17"/>
  <c r="AF33" i="17"/>
  <c r="AE33" i="17"/>
  <c r="AD33" i="17"/>
  <c r="AC33" i="17"/>
  <c r="AB33" i="17"/>
  <c r="AA33" i="17"/>
  <c r="Z33" i="17"/>
  <c r="Y33" i="17"/>
  <c r="X33" i="17"/>
  <c r="W33" i="17"/>
  <c r="V33" i="17"/>
  <c r="AK32" i="17"/>
  <c r="AJ32" i="17"/>
  <c r="AI32" i="17"/>
  <c r="AH32" i="17"/>
  <c r="AG32" i="17"/>
  <c r="AF32" i="17"/>
  <c r="AE32" i="17"/>
  <c r="AD32" i="17"/>
  <c r="AC32" i="17"/>
  <c r="AB32" i="17"/>
  <c r="AA32" i="17"/>
  <c r="Z32" i="17"/>
  <c r="Y32" i="17"/>
  <c r="X32" i="17"/>
  <c r="W32" i="17"/>
  <c r="V32" i="17"/>
  <c r="AK31" i="17"/>
  <c r="AJ31" i="17"/>
  <c r="AI31" i="17"/>
  <c r="AH31" i="17"/>
  <c r="AG31" i="17"/>
  <c r="AF31" i="17"/>
  <c r="AE31" i="17"/>
  <c r="AD31" i="17"/>
  <c r="AC31" i="17"/>
  <c r="AB31" i="17"/>
  <c r="AA31" i="17"/>
  <c r="Z31" i="17"/>
  <c r="Y31" i="17"/>
  <c r="X31" i="17"/>
  <c r="W31" i="17"/>
  <c r="V31" i="17"/>
  <c r="AK30" i="17"/>
  <c r="AJ30" i="17"/>
  <c r="AI30" i="17"/>
  <c r="AH30" i="17"/>
  <c r="AG30" i="17"/>
  <c r="AF30" i="17"/>
  <c r="AE30" i="17"/>
  <c r="AD30" i="17"/>
  <c r="AC30" i="17"/>
  <c r="AB30" i="17"/>
  <c r="AA30" i="17"/>
  <c r="Z30" i="17"/>
  <c r="Y30" i="17"/>
  <c r="X30" i="17"/>
  <c r="W30" i="17"/>
  <c r="V30" i="17"/>
  <c r="AK47" i="17"/>
  <c r="AJ47" i="17"/>
  <c r="AI47" i="17"/>
  <c r="AH47" i="17"/>
  <c r="AG47" i="17"/>
  <c r="AF47" i="17"/>
  <c r="AE47" i="17"/>
  <c r="AD47" i="17"/>
  <c r="AC47" i="17"/>
  <c r="AB47" i="17"/>
  <c r="AA47" i="17"/>
  <c r="Z47" i="17"/>
  <c r="Y47" i="17"/>
  <c r="X47" i="17"/>
  <c r="W47" i="17"/>
  <c r="V47" i="17"/>
  <c r="AK46" i="17"/>
  <c r="AJ46" i="17"/>
  <c r="AI46" i="17"/>
  <c r="AH46" i="17"/>
  <c r="AG46" i="17"/>
  <c r="AF46" i="17"/>
  <c r="AE46" i="17"/>
  <c r="AD46" i="17"/>
  <c r="AC46" i="17"/>
  <c r="AB46" i="17"/>
  <c r="AA46" i="17"/>
  <c r="Z46" i="17"/>
  <c r="Y46" i="17"/>
  <c r="X46" i="17"/>
  <c r="W46" i="17"/>
  <c r="V46" i="17"/>
  <c r="AK45" i="17"/>
  <c r="AJ45" i="17"/>
  <c r="AI45" i="17"/>
  <c r="AH45" i="17"/>
  <c r="AG45" i="17"/>
  <c r="AF45" i="17"/>
  <c r="AE45" i="17"/>
  <c r="AD45" i="17"/>
  <c r="AC45" i="17"/>
  <c r="AB45" i="17"/>
  <c r="AA45" i="17"/>
  <c r="Z45" i="17"/>
  <c r="Y45" i="17"/>
  <c r="X45" i="17"/>
  <c r="W45" i="17"/>
  <c r="V45" i="17"/>
  <c r="AK44" i="17"/>
  <c r="AJ44" i="17"/>
  <c r="AI44" i="17"/>
  <c r="AH44" i="17"/>
  <c r="AG44" i="17"/>
  <c r="AF44" i="17"/>
  <c r="AE44" i="17"/>
  <c r="AD44" i="17"/>
  <c r="AC44" i="17"/>
  <c r="AB44" i="17"/>
  <c r="AA44" i="17"/>
  <c r="Z44" i="17"/>
  <c r="Y44" i="17"/>
  <c r="X44" i="17"/>
  <c r="W44" i="17"/>
  <c r="V44" i="17"/>
  <c r="AK43" i="17"/>
  <c r="AJ43" i="17"/>
  <c r="AI43" i="17"/>
  <c r="AH43" i="17"/>
  <c r="AG43" i="17"/>
  <c r="AF43" i="17"/>
  <c r="AE43" i="17"/>
  <c r="AD43" i="17"/>
  <c r="AC43" i="17"/>
  <c r="AB43" i="17"/>
  <c r="AA43" i="17"/>
  <c r="Z43" i="17"/>
  <c r="Y43" i="17"/>
  <c r="X43" i="17"/>
  <c r="W43" i="17"/>
  <c r="V43" i="17"/>
  <c r="AK42" i="17"/>
  <c r="AJ42" i="17"/>
  <c r="AI42" i="17"/>
  <c r="AH42" i="17"/>
  <c r="AG42" i="17"/>
  <c r="AF42" i="17"/>
  <c r="AE42" i="17"/>
  <c r="AD42" i="17"/>
  <c r="AC42" i="17"/>
  <c r="AB42" i="17"/>
  <c r="AA42" i="17"/>
  <c r="Z42" i="17"/>
  <c r="Y42" i="17"/>
  <c r="X42" i="17"/>
  <c r="W42" i="17"/>
  <c r="V42" i="17"/>
  <c r="AK41" i="17"/>
  <c r="AJ41" i="17"/>
  <c r="AI41" i="17"/>
  <c r="AH41" i="17"/>
  <c r="AG41" i="17"/>
  <c r="AF41" i="17"/>
  <c r="AE41" i="17"/>
  <c r="AD41" i="17"/>
  <c r="AC41" i="17"/>
  <c r="AB41" i="17"/>
  <c r="AA41" i="17"/>
  <c r="Z41" i="17"/>
  <c r="Y41" i="17"/>
  <c r="X41" i="17"/>
  <c r="W41" i="17"/>
  <c r="V41" i="17"/>
  <c r="AK40" i="17"/>
  <c r="AJ40" i="17"/>
  <c r="AI40" i="17"/>
  <c r="AH40" i="17"/>
  <c r="AG40" i="17"/>
  <c r="AF40" i="17"/>
  <c r="AE40" i="17"/>
  <c r="AD40" i="17"/>
  <c r="AC40" i="17"/>
  <c r="AB40" i="17"/>
  <c r="AA40" i="17"/>
  <c r="Z40" i="17"/>
  <c r="Y40" i="17"/>
  <c r="X40" i="17"/>
  <c r="W40" i="17"/>
  <c r="V40" i="17"/>
  <c r="W39" i="17"/>
  <c r="X39" i="17"/>
  <c r="Y39" i="17"/>
  <c r="Z39" i="17"/>
  <c r="AA39" i="17"/>
  <c r="AB39" i="17"/>
  <c r="AC39" i="17"/>
  <c r="AD39" i="17"/>
  <c r="AE39" i="17"/>
  <c r="AF39" i="17"/>
  <c r="AG39" i="17"/>
  <c r="AH39" i="17"/>
  <c r="AI39" i="17"/>
  <c r="AJ39" i="17"/>
  <c r="AK39" i="17"/>
  <c r="V39" i="17"/>
  <c r="V68" i="9"/>
  <c r="AK80" i="9"/>
  <c r="AC82" i="9"/>
  <c r="X78" i="9"/>
  <c r="Y78" i="9"/>
  <c r="Z78" i="9"/>
  <c r="AA78" i="9"/>
  <c r="AB78" i="9"/>
  <c r="AC78" i="9"/>
  <c r="AD78" i="9"/>
  <c r="AE78" i="9"/>
  <c r="AF78" i="9"/>
  <c r="AG78" i="9"/>
  <c r="AH78" i="9"/>
  <c r="AI78" i="9"/>
  <c r="AJ78" i="9"/>
  <c r="AK78" i="9"/>
  <c r="AL78" i="9"/>
  <c r="X79" i="9"/>
  <c r="Y79" i="9"/>
  <c r="Z79" i="9"/>
  <c r="AA79" i="9"/>
  <c r="AB79" i="9"/>
  <c r="AC79" i="9"/>
  <c r="AD79" i="9"/>
  <c r="AE79" i="9"/>
  <c r="AF79" i="9"/>
  <c r="AG79" i="9"/>
  <c r="AH79" i="9"/>
  <c r="AI79" i="9"/>
  <c r="AJ79" i="9"/>
  <c r="AK79" i="9"/>
  <c r="AL79" i="9"/>
  <c r="X80" i="9"/>
  <c r="Y80" i="9"/>
  <c r="Z80" i="9"/>
  <c r="AA80" i="9"/>
  <c r="AB80" i="9"/>
  <c r="AC80" i="9"/>
  <c r="AD80" i="9"/>
  <c r="AE80" i="9"/>
  <c r="AF80" i="9"/>
  <c r="AG80" i="9"/>
  <c r="AH80" i="9"/>
  <c r="AI80" i="9"/>
  <c r="AJ80" i="9"/>
  <c r="AL80" i="9"/>
  <c r="X81" i="9"/>
  <c r="Y81" i="9"/>
  <c r="Z81" i="9"/>
  <c r="AA81" i="9"/>
  <c r="AB81" i="9"/>
  <c r="AC81" i="9"/>
  <c r="AD81" i="9"/>
  <c r="AE81" i="9"/>
  <c r="AF81" i="9"/>
  <c r="AG81" i="9"/>
  <c r="AH81" i="9"/>
  <c r="AI81" i="9"/>
  <c r="AJ81" i="9"/>
  <c r="AK81" i="9"/>
  <c r="AL81" i="9"/>
  <c r="X82" i="9"/>
  <c r="Y82" i="9"/>
  <c r="Z82" i="9"/>
  <c r="AA82" i="9"/>
  <c r="AB82" i="9"/>
  <c r="AD82" i="9"/>
  <c r="AE82" i="9"/>
  <c r="AF82" i="9"/>
  <c r="AG82" i="9"/>
  <c r="AH82" i="9"/>
  <c r="AI82" i="9"/>
  <c r="AJ82" i="9"/>
  <c r="AK82" i="9"/>
  <c r="AL82" i="9"/>
  <c r="W79" i="9"/>
  <c r="W78" i="9"/>
  <c r="W82" i="9"/>
  <c r="W81" i="9"/>
  <c r="W80" i="9"/>
  <c r="AL32" i="9"/>
  <c r="AK32" i="9"/>
  <c r="AJ32" i="9"/>
  <c r="AI32" i="9"/>
  <c r="AH32" i="9"/>
  <c r="AG32" i="9"/>
  <c r="AF32" i="9"/>
  <c r="AE32" i="9"/>
  <c r="AD32" i="9"/>
  <c r="AC32" i="9"/>
  <c r="AB32" i="9"/>
  <c r="AA32" i="9"/>
  <c r="Z32" i="9"/>
  <c r="Y32" i="9"/>
  <c r="X32" i="9"/>
  <c r="W32" i="9"/>
  <c r="AL31" i="9"/>
  <c r="AK31" i="9"/>
  <c r="AJ31" i="9"/>
  <c r="AI31" i="9"/>
  <c r="AH31" i="9"/>
  <c r="AG31" i="9"/>
  <c r="AF31" i="9"/>
  <c r="AE31" i="9"/>
  <c r="AD31" i="9"/>
  <c r="AC31" i="9"/>
  <c r="AB31" i="9"/>
  <c r="AA31" i="9"/>
  <c r="Z31" i="9"/>
  <c r="Y31" i="9"/>
  <c r="X31" i="9"/>
  <c r="W31" i="9"/>
  <c r="AL30" i="9"/>
  <c r="AK30" i="9"/>
  <c r="AJ30" i="9"/>
  <c r="AI30" i="9"/>
  <c r="AH30" i="9"/>
  <c r="AG30" i="9"/>
  <c r="AF30" i="9"/>
  <c r="AE30" i="9"/>
  <c r="AD30" i="9"/>
  <c r="AC30" i="9"/>
  <c r="AB30" i="9"/>
  <c r="AA30" i="9"/>
  <c r="Z30" i="9"/>
  <c r="Y30" i="9"/>
  <c r="X30" i="9"/>
  <c r="W30" i="9"/>
  <c r="AL29" i="9"/>
  <c r="AK29" i="9"/>
  <c r="AJ29" i="9"/>
  <c r="AI29" i="9"/>
  <c r="AH29" i="9"/>
  <c r="AG29" i="9"/>
  <c r="AF29" i="9"/>
  <c r="AE29" i="9"/>
  <c r="AD29" i="9"/>
  <c r="AC29" i="9"/>
  <c r="AB29" i="9"/>
  <c r="AA29" i="9"/>
  <c r="Z29" i="9"/>
  <c r="Y29" i="9"/>
  <c r="X29" i="9"/>
  <c r="W29" i="9"/>
  <c r="AL28" i="9"/>
  <c r="AK28" i="9"/>
  <c r="AJ28" i="9"/>
  <c r="AI28" i="9"/>
  <c r="AH28" i="9"/>
  <c r="AG28" i="9"/>
  <c r="AF28" i="9"/>
  <c r="AE28" i="9"/>
  <c r="AD28" i="9"/>
  <c r="AC28" i="9"/>
  <c r="AB28" i="9"/>
  <c r="AA28" i="9"/>
  <c r="Z28" i="9"/>
  <c r="Y28" i="9"/>
  <c r="X28" i="9"/>
  <c r="W28" i="9"/>
  <c r="AL27" i="9"/>
  <c r="AK27" i="9"/>
  <c r="AJ27" i="9"/>
  <c r="AI27" i="9"/>
  <c r="AH27" i="9"/>
  <c r="AG27" i="9"/>
  <c r="AF27" i="9"/>
  <c r="AE27" i="9"/>
  <c r="AD27" i="9"/>
  <c r="AC27" i="9"/>
  <c r="AB27" i="9"/>
  <c r="AA27" i="9"/>
  <c r="Z27" i="9"/>
  <c r="Y27" i="9"/>
  <c r="X27" i="9"/>
  <c r="W27" i="9"/>
  <c r="AL26" i="9"/>
  <c r="AK26" i="9"/>
  <c r="AJ26" i="9"/>
  <c r="AI26" i="9"/>
  <c r="AH26" i="9"/>
  <c r="AG26" i="9"/>
  <c r="AF26" i="9"/>
  <c r="AE26" i="9"/>
  <c r="AD26" i="9"/>
  <c r="AC26" i="9"/>
  <c r="AB26" i="9"/>
  <c r="AA26" i="9"/>
  <c r="Z26" i="9"/>
  <c r="Y26" i="9"/>
  <c r="X26" i="9"/>
  <c r="W26" i="9"/>
  <c r="AL25" i="9"/>
  <c r="AK25" i="9"/>
  <c r="AJ25" i="9"/>
  <c r="AI25" i="9"/>
  <c r="AH25" i="9"/>
  <c r="AG25" i="9"/>
  <c r="AF25" i="9"/>
  <c r="AE25" i="9"/>
  <c r="AD25" i="9"/>
  <c r="AC25" i="9"/>
  <c r="AB25" i="9"/>
  <c r="AA25" i="9"/>
  <c r="Z25" i="9"/>
  <c r="Y25" i="9"/>
  <c r="X25" i="9"/>
  <c r="W25" i="9"/>
  <c r="AL24" i="9"/>
  <c r="AK24" i="9"/>
  <c r="AJ24" i="9"/>
  <c r="AI24" i="9"/>
  <c r="AH24" i="9"/>
  <c r="AG24" i="9"/>
  <c r="AF24" i="9"/>
  <c r="AE24" i="9"/>
  <c r="AD24" i="9"/>
  <c r="AC24" i="9"/>
  <c r="AB24" i="9"/>
  <c r="AA24" i="9"/>
  <c r="Z24" i="9"/>
  <c r="Y24" i="9"/>
  <c r="X24" i="9"/>
  <c r="W24" i="9"/>
  <c r="AL23" i="9"/>
  <c r="AK23" i="9"/>
  <c r="AJ23" i="9"/>
  <c r="AI23" i="9"/>
  <c r="AH23" i="9"/>
  <c r="AG23" i="9"/>
  <c r="AF23" i="9"/>
  <c r="AE23" i="9"/>
  <c r="AD23" i="9"/>
  <c r="AC23" i="9"/>
  <c r="AB23" i="9"/>
  <c r="AA23" i="9"/>
  <c r="Z23" i="9"/>
  <c r="Y23" i="9"/>
  <c r="X23" i="9"/>
  <c r="W23" i="9"/>
  <c r="AL22" i="9"/>
  <c r="AK22" i="9"/>
  <c r="AJ22" i="9"/>
  <c r="AI22" i="9"/>
  <c r="AH22" i="9"/>
  <c r="AG22" i="9"/>
  <c r="AF22" i="9"/>
  <c r="AE22" i="9"/>
  <c r="AD22" i="9"/>
  <c r="AC22" i="9"/>
  <c r="AB22" i="9"/>
  <c r="AA22" i="9"/>
  <c r="Z22" i="9"/>
  <c r="Y22" i="9"/>
  <c r="X22" i="9"/>
  <c r="W22" i="9"/>
  <c r="AL21" i="9"/>
  <c r="AK21" i="9"/>
  <c r="AJ21" i="9"/>
  <c r="AI21" i="9"/>
  <c r="AH21" i="9"/>
  <c r="AG21" i="9"/>
  <c r="AF21" i="9"/>
  <c r="AE21" i="9"/>
  <c r="AD21" i="9"/>
  <c r="AC21" i="9"/>
  <c r="AB21" i="9"/>
  <c r="AA21" i="9"/>
  <c r="Z21" i="9"/>
  <c r="Y21" i="9"/>
  <c r="X21" i="9"/>
  <c r="W21" i="9"/>
  <c r="AL20" i="9"/>
  <c r="AK20" i="9"/>
  <c r="AJ20" i="9"/>
  <c r="AI20" i="9"/>
  <c r="AH20" i="9"/>
  <c r="AG20" i="9"/>
  <c r="AF20" i="9"/>
  <c r="AE20" i="9"/>
  <c r="AD20" i="9"/>
  <c r="AC20" i="9"/>
  <c r="AB20" i="9"/>
  <c r="AA20" i="9"/>
  <c r="Z20" i="9"/>
  <c r="Y20" i="9"/>
  <c r="X20" i="9"/>
  <c r="W20" i="9"/>
  <c r="AL19" i="9"/>
  <c r="AK19" i="9"/>
  <c r="AJ19" i="9"/>
  <c r="AI19" i="9"/>
  <c r="AH19" i="9"/>
  <c r="AG19" i="9"/>
  <c r="AF19" i="9"/>
  <c r="AE19" i="9"/>
  <c r="AD19" i="9"/>
  <c r="AC19" i="9"/>
  <c r="AB19" i="9"/>
  <c r="AA19" i="9"/>
  <c r="Z19" i="9"/>
  <c r="Y19" i="9"/>
  <c r="X19" i="9"/>
  <c r="W19" i="9"/>
  <c r="AL18" i="9"/>
  <c r="AK18" i="9"/>
  <c r="AJ18" i="9"/>
  <c r="AI18" i="9"/>
  <c r="AH18" i="9"/>
  <c r="AG18" i="9"/>
  <c r="AF18" i="9"/>
  <c r="AE18" i="9"/>
  <c r="AD18" i="9"/>
  <c r="AC18" i="9"/>
  <c r="AB18" i="9"/>
  <c r="AA18" i="9"/>
  <c r="Z18" i="9"/>
  <c r="Y18" i="9"/>
  <c r="X18" i="9"/>
  <c r="W18" i="9"/>
  <c r="AL47" i="9"/>
  <c r="AK47" i="9"/>
  <c r="AJ47" i="9"/>
  <c r="AI47" i="9"/>
  <c r="AH47" i="9"/>
  <c r="AG47" i="9"/>
  <c r="AF47" i="9"/>
  <c r="AE47" i="9"/>
  <c r="AD47" i="9"/>
  <c r="AC47" i="9"/>
  <c r="AB47" i="9"/>
  <c r="AA47" i="9"/>
  <c r="Z47" i="9"/>
  <c r="Y47" i="9"/>
  <c r="X47" i="9"/>
  <c r="W47" i="9"/>
  <c r="AL46" i="9"/>
  <c r="AK46" i="9"/>
  <c r="AJ46" i="9"/>
  <c r="AI46" i="9"/>
  <c r="AH46" i="9"/>
  <c r="AG46" i="9"/>
  <c r="AF46" i="9"/>
  <c r="AE46" i="9"/>
  <c r="AD46" i="9"/>
  <c r="AC46" i="9"/>
  <c r="AB46" i="9"/>
  <c r="AA46" i="9"/>
  <c r="Z46" i="9"/>
  <c r="Y46" i="9"/>
  <c r="X46" i="9"/>
  <c r="W46" i="9"/>
  <c r="AL45" i="9"/>
  <c r="AK45" i="9"/>
  <c r="AJ45" i="9"/>
  <c r="AI45" i="9"/>
  <c r="AH45" i="9"/>
  <c r="AG45" i="9"/>
  <c r="AF45" i="9"/>
  <c r="AE45" i="9"/>
  <c r="AD45" i="9"/>
  <c r="AC45" i="9"/>
  <c r="AB45" i="9"/>
  <c r="AA45" i="9"/>
  <c r="Z45" i="9"/>
  <c r="Y45" i="9"/>
  <c r="X45" i="9"/>
  <c r="W45" i="9"/>
  <c r="AL44" i="9"/>
  <c r="AK44" i="9"/>
  <c r="AJ44" i="9"/>
  <c r="AI44" i="9"/>
  <c r="AH44" i="9"/>
  <c r="AG44" i="9"/>
  <c r="AF44" i="9"/>
  <c r="AE44" i="9"/>
  <c r="AD44" i="9"/>
  <c r="AC44" i="9"/>
  <c r="AB44" i="9"/>
  <c r="AA44" i="9"/>
  <c r="Z44" i="9"/>
  <c r="Y44" i="9"/>
  <c r="X44" i="9"/>
  <c r="W44" i="9"/>
  <c r="AL43" i="9"/>
  <c r="AK43" i="9"/>
  <c r="AJ43" i="9"/>
  <c r="AI43" i="9"/>
  <c r="AH43" i="9"/>
  <c r="AG43" i="9"/>
  <c r="AF43" i="9"/>
  <c r="AE43" i="9"/>
  <c r="AD43" i="9"/>
  <c r="AC43" i="9"/>
  <c r="AB43" i="9"/>
  <c r="AA43" i="9"/>
  <c r="Z43" i="9"/>
  <c r="Y43" i="9"/>
  <c r="X43" i="9"/>
  <c r="W43" i="9"/>
  <c r="AL42" i="9"/>
  <c r="AK42" i="9"/>
  <c r="AJ42" i="9"/>
  <c r="AI42" i="9"/>
  <c r="AH42" i="9"/>
  <c r="AG42" i="9"/>
  <c r="AF42" i="9"/>
  <c r="AE42" i="9"/>
  <c r="AD42" i="9"/>
  <c r="AC42" i="9"/>
  <c r="AB42" i="9"/>
  <c r="AA42" i="9"/>
  <c r="Z42" i="9"/>
  <c r="Y42" i="9"/>
  <c r="X42" i="9"/>
  <c r="W42" i="9"/>
  <c r="AL41" i="9"/>
  <c r="AK41" i="9"/>
  <c r="AJ41" i="9"/>
  <c r="AI41" i="9"/>
  <c r="AH41" i="9"/>
  <c r="AG41" i="9"/>
  <c r="AF41" i="9"/>
  <c r="AE41" i="9"/>
  <c r="AD41" i="9"/>
  <c r="AC41" i="9"/>
  <c r="AB41" i="9"/>
  <c r="AA41" i="9"/>
  <c r="Z41" i="9"/>
  <c r="Y41" i="9"/>
  <c r="X41" i="9"/>
  <c r="W41" i="9"/>
  <c r="AL40" i="9"/>
  <c r="AK40" i="9"/>
  <c r="AJ40" i="9"/>
  <c r="AI40" i="9"/>
  <c r="AH40" i="9"/>
  <c r="AG40" i="9"/>
  <c r="AF40" i="9"/>
  <c r="AE40" i="9"/>
  <c r="AD40" i="9"/>
  <c r="AC40" i="9"/>
  <c r="AB40" i="9"/>
  <c r="AA40" i="9"/>
  <c r="Z40" i="9"/>
  <c r="Y40" i="9"/>
  <c r="X40" i="9"/>
  <c r="W40" i="9"/>
  <c r="AL39" i="9"/>
  <c r="AK39" i="9"/>
  <c r="AJ39" i="9"/>
  <c r="AI39" i="9"/>
  <c r="AH39" i="9"/>
  <c r="AG39" i="9"/>
  <c r="AF39" i="9"/>
  <c r="AE39" i="9"/>
  <c r="AD39" i="9"/>
  <c r="AC39" i="9"/>
  <c r="AB39" i="9"/>
  <c r="AA39" i="9"/>
  <c r="Z39" i="9"/>
  <c r="Y39" i="9"/>
  <c r="X39" i="9"/>
  <c r="W39" i="9"/>
  <c r="AL38" i="9"/>
  <c r="AK38" i="9"/>
  <c r="AJ38" i="9"/>
  <c r="AI38" i="9"/>
  <c r="AH38" i="9"/>
  <c r="AG38" i="9"/>
  <c r="AF38" i="9"/>
  <c r="AE38" i="9"/>
  <c r="AD38" i="9"/>
  <c r="AC38" i="9"/>
  <c r="AB38" i="9"/>
  <c r="AA38" i="9"/>
  <c r="Z38" i="9"/>
  <c r="Y38" i="9"/>
  <c r="X38" i="9"/>
  <c r="W38" i="9"/>
  <c r="AL37" i="9"/>
  <c r="AK37" i="9"/>
  <c r="AJ37" i="9"/>
  <c r="AI37" i="9"/>
  <c r="AH37" i="9"/>
  <c r="AG37" i="9"/>
  <c r="AF37" i="9"/>
  <c r="AE37" i="9"/>
  <c r="AD37" i="9"/>
  <c r="AC37" i="9"/>
  <c r="AB37" i="9"/>
  <c r="AA37" i="9"/>
  <c r="Z37" i="9"/>
  <c r="Y37" i="9"/>
  <c r="X37" i="9"/>
  <c r="W37" i="9"/>
  <c r="AL36" i="9"/>
  <c r="AK36" i="9"/>
  <c r="AJ36" i="9"/>
  <c r="AI36" i="9"/>
  <c r="AH36" i="9"/>
  <c r="AG36" i="9"/>
  <c r="AF36" i="9"/>
  <c r="AE36" i="9"/>
  <c r="AD36" i="9"/>
  <c r="AC36" i="9"/>
  <c r="AB36" i="9"/>
  <c r="AA36" i="9"/>
  <c r="Z36" i="9"/>
  <c r="Y36" i="9"/>
  <c r="X36" i="9"/>
  <c r="W36" i="9"/>
  <c r="AL35" i="9"/>
  <c r="AK35" i="9"/>
  <c r="AJ35" i="9"/>
  <c r="AI35" i="9"/>
  <c r="AH35" i="9"/>
  <c r="AG35" i="9"/>
  <c r="AF35" i="9"/>
  <c r="AE35" i="9"/>
  <c r="AD35" i="9"/>
  <c r="AC35" i="9"/>
  <c r="AB35" i="9"/>
  <c r="AA35" i="9"/>
  <c r="Z35" i="9"/>
  <c r="Y35" i="9"/>
  <c r="X35" i="9"/>
  <c r="W35" i="9"/>
  <c r="AL34" i="9"/>
  <c r="AK34" i="9"/>
  <c r="AJ34" i="9"/>
  <c r="AI34" i="9"/>
  <c r="AH34" i="9"/>
  <c r="AG34" i="9"/>
  <c r="AF34" i="9"/>
  <c r="AE34" i="9"/>
  <c r="AD34" i="9"/>
  <c r="AC34" i="9"/>
  <c r="AB34" i="9"/>
  <c r="AA34" i="9"/>
  <c r="Z34" i="9"/>
  <c r="Y34" i="9"/>
  <c r="X34" i="9"/>
  <c r="W34" i="9"/>
  <c r="AL33" i="9"/>
  <c r="AK33" i="9"/>
  <c r="AJ33" i="9"/>
  <c r="AI33" i="9"/>
  <c r="AH33" i="9"/>
  <c r="AG33" i="9"/>
  <c r="AF33" i="9"/>
  <c r="AE33" i="9"/>
  <c r="AD33" i="9"/>
  <c r="AC33" i="9"/>
  <c r="AB33" i="9"/>
  <c r="AA33" i="9"/>
  <c r="Z33" i="9"/>
  <c r="Y33" i="9"/>
  <c r="X33" i="9"/>
  <c r="W33" i="9"/>
  <c r="AL62" i="9"/>
  <c r="AK62" i="9"/>
  <c r="AJ62" i="9"/>
  <c r="AI62" i="9"/>
  <c r="AH62" i="9"/>
  <c r="AG62" i="9"/>
  <c r="AF62" i="9"/>
  <c r="AE62" i="9"/>
  <c r="AD62" i="9"/>
  <c r="AC62" i="9"/>
  <c r="AB62" i="9"/>
  <c r="AA62" i="9"/>
  <c r="Z62" i="9"/>
  <c r="Y62" i="9"/>
  <c r="X62" i="9"/>
  <c r="W62" i="9"/>
  <c r="AL61" i="9"/>
  <c r="AK61" i="9"/>
  <c r="AJ61" i="9"/>
  <c r="AI61" i="9"/>
  <c r="AH61" i="9"/>
  <c r="AG61" i="9"/>
  <c r="AF61" i="9"/>
  <c r="AE61" i="9"/>
  <c r="AD61" i="9"/>
  <c r="AC61" i="9"/>
  <c r="AB61" i="9"/>
  <c r="AA61" i="9"/>
  <c r="Z61" i="9"/>
  <c r="Y61" i="9"/>
  <c r="X61" i="9"/>
  <c r="W61" i="9"/>
  <c r="AL60" i="9"/>
  <c r="AK60" i="9"/>
  <c r="AJ60" i="9"/>
  <c r="AI60" i="9"/>
  <c r="AH60" i="9"/>
  <c r="AG60" i="9"/>
  <c r="AF60" i="9"/>
  <c r="AE60" i="9"/>
  <c r="AD60" i="9"/>
  <c r="AC60" i="9"/>
  <c r="AB60" i="9"/>
  <c r="AA60" i="9"/>
  <c r="Z60" i="9"/>
  <c r="Y60" i="9"/>
  <c r="X60" i="9"/>
  <c r="W60" i="9"/>
  <c r="AL59" i="9"/>
  <c r="AK59" i="9"/>
  <c r="AJ59" i="9"/>
  <c r="AI59" i="9"/>
  <c r="AH59" i="9"/>
  <c r="AG59" i="9"/>
  <c r="AF59" i="9"/>
  <c r="AE59" i="9"/>
  <c r="AD59" i="9"/>
  <c r="AC59" i="9"/>
  <c r="AB59" i="9"/>
  <c r="AA59" i="9"/>
  <c r="Z59" i="9"/>
  <c r="Y59" i="9"/>
  <c r="X59" i="9"/>
  <c r="W59" i="9"/>
  <c r="AL58" i="9"/>
  <c r="AK58" i="9"/>
  <c r="AJ58" i="9"/>
  <c r="AI58" i="9"/>
  <c r="AH58" i="9"/>
  <c r="AG58" i="9"/>
  <c r="AF58" i="9"/>
  <c r="AE58" i="9"/>
  <c r="AD58" i="9"/>
  <c r="AC58" i="9"/>
  <c r="AB58" i="9"/>
  <c r="AA58" i="9"/>
  <c r="Z58" i="9"/>
  <c r="Y58" i="9"/>
  <c r="X58" i="9"/>
  <c r="W58" i="9"/>
  <c r="AL57" i="9"/>
  <c r="AK57" i="9"/>
  <c r="AJ57" i="9"/>
  <c r="AI57" i="9"/>
  <c r="AH57" i="9"/>
  <c r="AG57" i="9"/>
  <c r="AF57" i="9"/>
  <c r="AE57" i="9"/>
  <c r="AD57" i="9"/>
  <c r="AC57" i="9"/>
  <c r="AB57" i="9"/>
  <c r="AA57" i="9"/>
  <c r="Z57" i="9"/>
  <c r="Y57" i="9"/>
  <c r="X57" i="9"/>
  <c r="W57" i="9"/>
  <c r="AL56" i="9"/>
  <c r="AK56" i="9"/>
  <c r="AJ56" i="9"/>
  <c r="AI56" i="9"/>
  <c r="AH56" i="9"/>
  <c r="AG56" i="9"/>
  <c r="AF56" i="9"/>
  <c r="AE56" i="9"/>
  <c r="AD56" i="9"/>
  <c r="AC56" i="9"/>
  <c r="AB56" i="9"/>
  <c r="AA56" i="9"/>
  <c r="Z56" i="9"/>
  <c r="Y56" i="9"/>
  <c r="X56" i="9"/>
  <c r="W56" i="9"/>
  <c r="AL55" i="9"/>
  <c r="AK55" i="9"/>
  <c r="AJ55" i="9"/>
  <c r="AI55" i="9"/>
  <c r="AH55" i="9"/>
  <c r="AG55" i="9"/>
  <c r="AF55" i="9"/>
  <c r="AE55" i="9"/>
  <c r="AD55" i="9"/>
  <c r="AC55" i="9"/>
  <c r="AB55" i="9"/>
  <c r="AA55" i="9"/>
  <c r="Z55" i="9"/>
  <c r="Y55" i="9"/>
  <c r="X55" i="9"/>
  <c r="W55" i="9"/>
  <c r="AL54" i="9"/>
  <c r="AK54" i="9"/>
  <c r="AJ54" i="9"/>
  <c r="AI54" i="9"/>
  <c r="AH54" i="9"/>
  <c r="AG54" i="9"/>
  <c r="AF54" i="9"/>
  <c r="AE54" i="9"/>
  <c r="AD54" i="9"/>
  <c r="AC54" i="9"/>
  <c r="AB54" i="9"/>
  <c r="AA54" i="9"/>
  <c r="Z54" i="9"/>
  <c r="Y54" i="9"/>
  <c r="X54" i="9"/>
  <c r="W54" i="9"/>
  <c r="AL53" i="9"/>
  <c r="AK53" i="9"/>
  <c r="AJ53" i="9"/>
  <c r="AI53" i="9"/>
  <c r="AH53" i="9"/>
  <c r="AG53" i="9"/>
  <c r="AF53" i="9"/>
  <c r="AE53" i="9"/>
  <c r="AD53" i="9"/>
  <c r="AC53" i="9"/>
  <c r="AB53" i="9"/>
  <c r="AA53" i="9"/>
  <c r="Z53" i="9"/>
  <c r="Y53" i="9"/>
  <c r="X53" i="9"/>
  <c r="W53" i="9"/>
  <c r="AL52" i="9"/>
  <c r="AK52" i="9"/>
  <c r="AJ52" i="9"/>
  <c r="AI52" i="9"/>
  <c r="AH52" i="9"/>
  <c r="AG52" i="9"/>
  <c r="AF52" i="9"/>
  <c r="AE52" i="9"/>
  <c r="AD52" i="9"/>
  <c r="AC52" i="9"/>
  <c r="AB52" i="9"/>
  <c r="AA52" i="9"/>
  <c r="Z52" i="9"/>
  <c r="Y52" i="9"/>
  <c r="X52" i="9"/>
  <c r="W52" i="9"/>
  <c r="AL51" i="9"/>
  <c r="AK51" i="9"/>
  <c r="AJ51" i="9"/>
  <c r="AI51" i="9"/>
  <c r="AH51" i="9"/>
  <c r="AG51" i="9"/>
  <c r="AF51" i="9"/>
  <c r="AE51" i="9"/>
  <c r="AD51" i="9"/>
  <c r="AC51" i="9"/>
  <c r="AB51" i="9"/>
  <c r="AA51" i="9"/>
  <c r="Z51" i="9"/>
  <c r="Y51" i="9"/>
  <c r="X51" i="9"/>
  <c r="W51" i="9"/>
  <c r="AL50" i="9"/>
  <c r="AK50" i="9"/>
  <c r="AJ50" i="9"/>
  <c r="AI50" i="9"/>
  <c r="AH50" i="9"/>
  <c r="AG50" i="9"/>
  <c r="AF50" i="9"/>
  <c r="AE50" i="9"/>
  <c r="AD50" i="9"/>
  <c r="AC50" i="9"/>
  <c r="AB50" i="9"/>
  <c r="AA50" i="9"/>
  <c r="Z50" i="9"/>
  <c r="Y50" i="9"/>
  <c r="X50" i="9"/>
  <c r="W50" i="9"/>
  <c r="AL49" i="9"/>
  <c r="AK49" i="9"/>
  <c r="AJ49" i="9"/>
  <c r="AI49" i="9"/>
  <c r="AH49" i="9"/>
  <c r="AG49" i="9"/>
  <c r="AF49" i="9"/>
  <c r="AE49" i="9"/>
  <c r="AD49" i="9"/>
  <c r="AC49" i="9"/>
  <c r="AB49" i="9"/>
  <c r="AA49" i="9"/>
  <c r="Z49" i="9"/>
  <c r="Y49" i="9"/>
  <c r="X49" i="9"/>
  <c r="W49" i="9"/>
  <c r="AL48" i="9"/>
  <c r="AK48" i="9"/>
  <c r="AJ48" i="9"/>
  <c r="AI48" i="9"/>
  <c r="AH48" i="9"/>
  <c r="AG48" i="9"/>
  <c r="AF48" i="9"/>
  <c r="AE48" i="9"/>
  <c r="AD48" i="9"/>
  <c r="AC48" i="9"/>
  <c r="AB48" i="9"/>
  <c r="AA48" i="9"/>
  <c r="Z48" i="9"/>
  <c r="Y48" i="9"/>
  <c r="X48" i="9"/>
  <c r="W48" i="9"/>
  <c r="AJ75" i="9"/>
  <c r="AC68" i="9" l="1"/>
  <c r="W64" i="9"/>
  <c r="X64" i="9"/>
  <c r="Y64" i="9"/>
  <c r="Z64" i="9"/>
  <c r="AA64" i="9"/>
  <c r="AB64" i="9"/>
  <c r="AC64" i="9"/>
  <c r="AD64" i="9"/>
  <c r="AE64" i="9"/>
  <c r="AF64" i="9"/>
  <c r="AG64" i="9"/>
  <c r="AH64" i="9"/>
  <c r="AI64" i="9"/>
  <c r="AJ64" i="9"/>
  <c r="AK64" i="9"/>
  <c r="AL64" i="9"/>
  <c r="W65" i="9"/>
  <c r="X65" i="9"/>
  <c r="Y65" i="9"/>
  <c r="Z65" i="9"/>
  <c r="AA65" i="9"/>
  <c r="AB65" i="9"/>
  <c r="AC65" i="9"/>
  <c r="AD65" i="9"/>
  <c r="AE65" i="9"/>
  <c r="AF65" i="9"/>
  <c r="AG65" i="9"/>
  <c r="AH65" i="9"/>
  <c r="AI65" i="9"/>
  <c r="AJ65" i="9"/>
  <c r="AK65" i="9"/>
  <c r="AL65" i="9"/>
  <c r="W66" i="9"/>
  <c r="X66" i="9"/>
  <c r="Y66" i="9"/>
  <c r="Z66" i="9"/>
  <c r="AA66" i="9"/>
  <c r="AB66" i="9"/>
  <c r="AC66" i="9"/>
  <c r="AD66" i="9"/>
  <c r="AE66" i="9"/>
  <c r="AF66" i="9"/>
  <c r="AG66" i="9"/>
  <c r="AH66" i="9"/>
  <c r="AI66" i="9"/>
  <c r="AJ66" i="9"/>
  <c r="AK66" i="9"/>
  <c r="AL66" i="9"/>
  <c r="W67" i="9"/>
  <c r="X67" i="9"/>
  <c r="Y67" i="9"/>
  <c r="Z67" i="9"/>
  <c r="AA67" i="9"/>
  <c r="AB67" i="9"/>
  <c r="AC67" i="9"/>
  <c r="AD67" i="9"/>
  <c r="AE67" i="9"/>
  <c r="AF67" i="9"/>
  <c r="AG67" i="9"/>
  <c r="AH67" i="9"/>
  <c r="AI67" i="9"/>
  <c r="AJ67" i="9"/>
  <c r="AK67" i="9"/>
  <c r="AL67" i="9"/>
  <c r="W68" i="9"/>
  <c r="X68" i="9"/>
  <c r="Y68" i="9"/>
  <c r="Z68" i="9"/>
  <c r="AA68" i="9"/>
  <c r="AB68" i="9"/>
  <c r="AD68" i="9"/>
  <c r="AE68" i="9"/>
  <c r="AF68" i="9"/>
  <c r="AG68" i="9"/>
  <c r="AH68" i="9"/>
  <c r="AI68" i="9"/>
  <c r="AJ68" i="9"/>
  <c r="AK68" i="9"/>
  <c r="AL68" i="9"/>
  <c r="W69" i="9"/>
  <c r="X69" i="9"/>
  <c r="Y69" i="9"/>
  <c r="Z69" i="9"/>
  <c r="AA69" i="9"/>
  <c r="AB69" i="9"/>
  <c r="AC69" i="9"/>
  <c r="AD69" i="9"/>
  <c r="AE69" i="9"/>
  <c r="AF69" i="9"/>
  <c r="AG69" i="9"/>
  <c r="AH69" i="9"/>
  <c r="AI69" i="9"/>
  <c r="AJ69" i="9"/>
  <c r="AK69" i="9"/>
  <c r="AL69" i="9"/>
  <c r="W70" i="9"/>
  <c r="X70" i="9"/>
  <c r="Y70" i="9"/>
  <c r="Z70" i="9"/>
  <c r="AA70" i="9"/>
  <c r="AB70" i="9"/>
  <c r="AC70" i="9"/>
  <c r="AD70" i="9"/>
  <c r="AE70" i="9"/>
  <c r="AF70" i="9"/>
  <c r="AG70" i="9"/>
  <c r="AH70" i="9"/>
  <c r="AI70" i="9"/>
  <c r="AJ70" i="9"/>
  <c r="AK70" i="9"/>
  <c r="AL70" i="9"/>
  <c r="W71" i="9"/>
  <c r="X71" i="9"/>
  <c r="Y71" i="9"/>
  <c r="Z71" i="9"/>
  <c r="AA71" i="9"/>
  <c r="AB71" i="9"/>
  <c r="AC71" i="9"/>
  <c r="AD71" i="9"/>
  <c r="AE71" i="9"/>
  <c r="AF71" i="9"/>
  <c r="AG71" i="9"/>
  <c r="AH71" i="9"/>
  <c r="AI71" i="9"/>
  <c r="AJ71" i="9"/>
  <c r="AK71" i="9"/>
  <c r="AL71" i="9"/>
  <c r="W72" i="9"/>
  <c r="X72" i="9"/>
  <c r="Y72" i="9"/>
  <c r="Z72" i="9"/>
  <c r="AA72" i="9"/>
  <c r="AB72" i="9"/>
  <c r="AC72" i="9"/>
  <c r="AD72" i="9"/>
  <c r="AE72" i="9"/>
  <c r="AF72" i="9"/>
  <c r="AG72" i="9"/>
  <c r="AH72" i="9"/>
  <c r="AI72" i="9"/>
  <c r="AJ72" i="9"/>
  <c r="AK72" i="9"/>
  <c r="AL72" i="9"/>
  <c r="W73" i="9"/>
  <c r="X73" i="9"/>
  <c r="Y73" i="9"/>
  <c r="Z73" i="9"/>
  <c r="AA73" i="9"/>
  <c r="AB73" i="9"/>
  <c r="AC73" i="9"/>
  <c r="AD73" i="9"/>
  <c r="AE73" i="9"/>
  <c r="AF73" i="9"/>
  <c r="AG73" i="9"/>
  <c r="AH73" i="9"/>
  <c r="AI73" i="9"/>
  <c r="AJ73" i="9"/>
  <c r="AK73" i="9"/>
  <c r="AL73" i="9"/>
  <c r="W74" i="9"/>
  <c r="X74" i="9"/>
  <c r="Y74" i="9"/>
  <c r="Z74" i="9"/>
  <c r="AA74" i="9"/>
  <c r="AB74" i="9"/>
  <c r="AC74" i="9"/>
  <c r="AD74" i="9"/>
  <c r="AE74" i="9"/>
  <c r="AF74" i="9"/>
  <c r="AG74" i="9"/>
  <c r="AH74" i="9"/>
  <c r="AI74" i="9"/>
  <c r="AJ74" i="9"/>
  <c r="AK74" i="9"/>
  <c r="AL74" i="9"/>
  <c r="W75" i="9"/>
  <c r="X75" i="9"/>
  <c r="Y75" i="9"/>
  <c r="Z75" i="9"/>
  <c r="AA75" i="9"/>
  <c r="AB75" i="9"/>
  <c r="AC75" i="9"/>
  <c r="AD75" i="9"/>
  <c r="AE75" i="9"/>
  <c r="AF75" i="9"/>
  <c r="AG75" i="9"/>
  <c r="AH75" i="9"/>
  <c r="AI75" i="9"/>
  <c r="AK75" i="9"/>
  <c r="AL75" i="9"/>
  <c r="W76" i="9"/>
  <c r="X76" i="9"/>
  <c r="Y76" i="9"/>
  <c r="Z76" i="9"/>
  <c r="AA76" i="9"/>
  <c r="AB76" i="9"/>
  <c r="AC76" i="9"/>
  <c r="AD76" i="9"/>
  <c r="AE76" i="9"/>
  <c r="AF76" i="9"/>
  <c r="AG76" i="9"/>
  <c r="AH76" i="9"/>
  <c r="AI76" i="9"/>
  <c r="AJ76" i="9"/>
  <c r="AK76" i="9"/>
  <c r="AL76" i="9"/>
  <c r="W77" i="9"/>
  <c r="X77" i="9"/>
  <c r="Y77" i="9"/>
  <c r="Z77" i="9"/>
  <c r="AA77" i="9"/>
  <c r="AB77" i="9"/>
  <c r="AC77" i="9"/>
  <c r="AD77" i="9"/>
  <c r="AE77" i="9"/>
  <c r="AF77" i="9"/>
  <c r="AG77" i="9"/>
  <c r="AH77" i="9"/>
  <c r="AI77" i="9"/>
  <c r="AJ77" i="9"/>
  <c r="AK77" i="9"/>
  <c r="AL77" i="9"/>
  <c r="X63" i="9"/>
  <c r="Y63" i="9"/>
  <c r="Z63" i="9"/>
  <c r="AA63" i="9"/>
  <c r="AB63" i="9"/>
  <c r="AC63" i="9"/>
  <c r="AD63" i="9"/>
  <c r="AE63" i="9"/>
  <c r="AF63" i="9"/>
  <c r="AG63" i="9"/>
  <c r="AH63" i="9"/>
  <c r="AI63" i="9"/>
  <c r="AJ63" i="9"/>
  <c r="AK63" i="9"/>
  <c r="AL63" i="9"/>
  <c r="W63" i="9"/>
  <c r="AX18" i="15" l="1"/>
  <c r="AW18" i="15"/>
  <c r="AV18" i="15"/>
  <c r="AU18" i="15"/>
  <c r="AT18" i="15"/>
  <c r="AS18" i="15"/>
  <c r="AR18" i="15"/>
  <c r="AQ18" i="15"/>
  <c r="AP18" i="15"/>
  <c r="AO18" i="15"/>
  <c r="AN18" i="15"/>
  <c r="AM18" i="15"/>
  <c r="AL18" i="15"/>
  <c r="AK18" i="15"/>
  <c r="AJ18" i="15"/>
  <c r="AI18" i="15"/>
  <c r="S28" i="9" l="1"/>
  <c r="G28" i="9"/>
  <c r="H28" i="9"/>
  <c r="I28" i="9"/>
  <c r="J28" i="9"/>
  <c r="K28" i="9"/>
  <c r="L28" i="9"/>
  <c r="M28" i="9"/>
  <c r="N28" i="9"/>
  <c r="O28" i="9"/>
  <c r="P28" i="9"/>
  <c r="Q28" i="9"/>
  <c r="R28" i="9"/>
  <c r="U28" i="9"/>
  <c r="F28" i="9"/>
  <c r="G25" i="9"/>
  <c r="H25" i="9"/>
  <c r="I25" i="9"/>
  <c r="J25" i="9"/>
  <c r="K25" i="9"/>
  <c r="L25" i="9"/>
  <c r="M25" i="9"/>
  <c r="N25" i="9"/>
  <c r="T25" i="9"/>
  <c r="U25" i="9"/>
  <c r="F25" i="9"/>
  <c r="G19" i="9"/>
  <c r="H19" i="9"/>
  <c r="I19" i="9"/>
  <c r="J19" i="9"/>
  <c r="K19" i="9"/>
  <c r="L19" i="9"/>
  <c r="M19" i="9"/>
  <c r="N19" i="9"/>
  <c r="O19" i="9"/>
  <c r="P19" i="9"/>
  <c r="Q19" i="9"/>
  <c r="R19" i="9"/>
  <c r="S19" i="9"/>
  <c r="T19" i="9"/>
  <c r="U19" i="9"/>
  <c r="F19" i="9"/>
  <c r="P4" i="9"/>
  <c r="Q4" i="9"/>
  <c r="R4" i="9"/>
  <c r="S4" i="9"/>
  <c r="T4" i="9"/>
  <c r="U4" i="9"/>
  <c r="G4" i="9"/>
  <c r="H4" i="9"/>
  <c r="I4" i="9"/>
  <c r="J4" i="9"/>
  <c r="K4" i="9"/>
  <c r="L4" i="9"/>
  <c r="M4" i="9"/>
  <c r="N4" i="9"/>
  <c r="O4" i="9"/>
  <c r="F4" i="9"/>
  <c r="Y45" i="18" l="1"/>
  <c r="Y33" i="18"/>
  <c r="Z45" i="18"/>
  <c r="Z33" i="18"/>
  <c r="W45" i="18"/>
  <c r="W33" i="18"/>
  <c r="AA45" i="18"/>
  <c r="AA33" i="18"/>
  <c r="X45" i="18"/>
  <c r="X33" i="18"/>
  <c r="AB45" i="18"/>
  <c r="AB33" i="18"/>
  <c r="J34" i="9"/>
  <c r="K34" i="9"/>
  <c r="L34" i="9"/>
  <c r="I34" i="9"/>
  <c r="AK7" i="15" l="1"/>
  <c r="AL7" i="15"/>
  <c r="AM7" i="15"/>
  <c r="AN7" i="15"/>
  <c r="AO7" i="15"/>
  <c r="AP7" i="15"/>
  <c r="AQ7" i="15"/>
  <c r="AR7" i="15"/>
  <c r="AS7" i="15"/>
  <c r="AT7" i="15"/>
  <c r="AU7" i="15"/>
  <c r="AV7" i="15"/>
  <c r="AW7" i="15"/>
  <c r="AX7" i="15"/>
  <c r="AJ7" i="15"/>
  <c r="AI7" i="15"/>
  <c r="W7" i="15"/>
  <c r="X7" i="15"/>
  <c r="Y7" i="15"/>
  <c r="Z7" i="15"/>
  <c r="AA7" i="15"/>
  <c r="AB7" i="15"/>
  <c r="AC7" i="15"/>
  <c r="AD7" i="15"/>
  <c r="AE7" i="15"/>
  <c r="AF7" i="15"/>
  <c r="AG7" i="15"/>
  <c r="AH7" i="15"/>
  <c r="V7" i="15"/>
  <c r="T7" i="15"/>
  <c r="U7" i="15"/>
  <c r="S7" i="15"/>
  <c r="AB6" i="15"/>
  <c r="AB22" i="15" s="1"/>
  <c r="AC6" i="15"/>
  <c r="AC22" i="15" s="1"/>
  <c r="AD6" i="15"/>
  <c r="AD22" i="15" s="1"/>
  <c r="AE6" i="15"/>
  <c r="AE22" i="15" s="1"/>
  <c r="AF6" i="15"/>
  <c r="AF22" i="15" s="1"/>
  <c r="AG6" i="15"/>
  <c r="AG22" i="15" s="1"/>
  <c r="AH6" i="15"/>
  <c r="AH22" i="15" s="1"/>
  <c r="AA6" i="15"/>
  <c r="AA22" i="15" s="1"/>
  <c r="AE8" i="15"/>
  <c r="AE24" i="15" s="1"/>
  <c r="T8" i="15"/>
  <c r="U8" i="15"/>
  <c r="V8" i="15"/>
  <c r="V24" i="15" s="1"/>
  <c r="W8" i="15"/>
  <c r="W24" i="15" s="1"/>
  <c r="X8" i="15"/>
  <c r="Y8" i="15"/>
  <c r="Z8" i="15"/>
  <c r="Z24" i="15" s="1"/>
  <c r="AA8" i="15"/>
  <c r="AA24" i="15" s="1"/>
  <c r="AB8" i="15"/>
  <c r="AC8" i="15"/>
  <c r="AD8" i="15"/>
  <c r="AD24" i="15" s="1"/>
  <c r="S8" i="15"/>
  <c r="S24" i="15" s="1"/>
  <c r="S5" i="15"/>
  <c r="T5" i="15" s="1"/>
  <c r="U5" i="15" s="1"/>
  <c r="V5" i="15" s="1"/>
  <c r="W5" i="15" s="1"/>
  <c r="X5" i="15" s="1"/>
  <c r="Y5" i="15" s="1"/>
  <c r="Z5" i="15" s="1"/>
  <c r="AA5" i="15" s="1"/>
  <c r="AB5" i="15" s="1"/>
  <c r="AC5" i="15" s="1"/>
  <c r="AD5" i="15" s="1"/>
  <c r="AF5" i="15" s="1"/>
  <c r="AI8" i="15" l="1"/>
  <c r="AC24" i="15"/>
  <c r="Y24" i="15"/>
  <c r="U24" i="15"/>
  <c r="AB24" i="15"/>
  <c r="X24" i="15"/>
  <c r="T24" i="15"/>
  <c r="AG5" i="15"/>
  <c r="AF8" i="15"/>
  <c r="AF24" i="15" s="1"/>
  <c r="AJ15" i="15"/>
  <c r="AK15" i="15"/>
  <c r="AL15" i="15"/>
  <c r="AM15" i="15"/>
  <c r="AN15" i="15"/>
  <c r="AO15" i="15"/>
  <c r="AP15" i="15"/>
  <c r="AQ15" i="15"/>
  <c r="AR15" i="15"/>
  <c r="AS15" i="15"/>
  <c r="AT15" i="15"/>
  <c r="AU15" i="15"/>
  <c r="AV15" i="15"/>
  <c r="AW15" i="15"/>
  <c r="AX15" i="15"/>
  <c r="AJ16" i="15"/>
  <c r="AK16" i="15"/>
  <c r="AL16" i="15"/>
  <c r="AM16" i="15"/>
  <c r="AN16" i="15"/>
  <c r="AO16" i="15"/>
  <c r="AP16" i="15"/>
  <c r="AQ16" i="15"/>
  <c r="AR16" i="15"/>
  <c r="AS16" i="15"/>
  <c r="AT16" i="15"/>
  <c r="AU16" i="15"/>
  <c r="AV16" i="15"/>
  <c r="AW16" i="15"/>
  <c r="AX16" i="15"/>
  <c r="AJ17" i="15"/>
  <c r="AK17" i="15"/>
  <c r="AL17" i="15"/>
  <c r="AM17" i="15"/>
  <c r="AN17" i="15"/>
  <c r="AO17" i="15"/>
  <c r="AP17" i="15"/>
  <c r="AQ17" i="15"/>
  <c r="AR17" i="15"/>
  <c r="AS17" i="15"/>
  <c r="AT17" i="15"/>
  <c r="AU17" i="15"/>
  <c r="AV17" i="15"/>
  <c r="AW17" i="15"/>
  <c r="AX17" i="15"/>
  <c r="AI17" i="15"/>
  <c r="AJ12" i="15"/>
  <c r="AK12" i="15"/>
  <c r="AL12" i="15"/>
  <c r="AM12" i="15"/>
  <c r="AN12" i="15"/>
  <c r="AO12" i="15"/>
  <c r="AP12" i="15"/>
  <c r="AQ12" i="15"/>
  <c r="AR12" i="15"/>
  <c r="AS12" i="15"/>
  <c r="AT12" i="15"/>
  <c r="AU12" i="15"/>
  <c r="AV12" i="15"/>
  <c r="AW12" i="15"/>
  <c r="AX12" i="15"/>
  <c r="AJ13" i="15"/>
  <c r="AK13" i="15"/>
  <c r="AL13" i="15"/>
  <c r="AM13" i="15"/>
  <c r="AN13" i="15"/>
  <c r="AO13" i="15"/>
  <c r="AP13" i="15"/>
  <c r="AQ13" i="15"/>
  <c r="AR13" i="15"/>
  <c r="AS13" i="15"/>
  <c r="AT13" i="15"/>
  <c r="AU13" i="15"/>
  <c r="AV13" i="15"/>
  <c r="AW13" i="15"/>
  <c r="AX13" i="15"/>
  <c r="AJ14" i="15"/>
  <c r="AK14" i="15"/>
  <c r="AL14" i="15"/>
  <c r="AM14" i="15"/>
  <c r="AN14" i="15"/>
  <c r="AO14" i="15"/>
  <c r="AP14" i="15"/>
  <c r="AQ14" i="15"/>
  <c r="AR14" i="15"/>
  <c r="AS14" i="15"/>
  <c r="AT14" i="15"/>
  <c r="AU14" i="15"/>
  <c r="AV14" i="15"/>
  <c r="AW14" i="15"/>
  <c r="AX14" i="15"/>
  <c r="AI14" i="15"/>
  <c r="AJ9" i="15"/>
  <c r="AK9" i="15"/>
  <c r="AL9" i="15"/>
  <c r="AM9" i="15"/>
  <c r="AN9" i="15"/>
  <c r="AO9" i="15"/>
  <c r="AP9" i="15"/>
  <c r="AQ9" i="15"/>
  <c r="AR9" i="15"/>
  <c r="AS9" i="15"/>
  <c r="AT9" i="15"/>
  <c r="AU9" i="15"/>
  <c r="AV9" i="15"/>
  <c r="AW9" i="15"/>
  <c r="AX9" i="15"/>
  <c r="AJ10" i="15"/>
  <c r="AK10" i="15"/>
  <c r="AL10" i="15"/>
  <c r="AM10" i="15"/>
  <c r="AN10" i="15"/>
  <c r="AO10" i="15"/>
  <c r="AP10" i="15"/>
  <c r="AQ10" i="15"/>
  <c r="AR10" i="15"/>
  <c r="AS10" i="15"/>
  <c r="AT10" i="15"/>
  <c r="AU10" i="15"/>
  <c r="AV10" i="15"/>
  <c r="AW10" i="15"/>
  <c r="AX10" i="15"/>
  <c r="AJ11" i="15"/>
  <c r="AK11" i="15"/>
  <c r="AL11" i="15"/>
  <c r="AM11" i="15"/>
  <c r="AN11" i="15"/>
  <c r="AO11" i="15"/>
  <c r="AP11" i="15"/>
  <c r="AQ11" i="15"/>
  <c r="AR11" i="15"/>
  <c r="AS11" i="15"/>
  <c r="AT11" i="15"/>
  <c r="AU11" i="15"/>
  <c r="AV11" i="15"/>
  <c r="AW11" i="15"/>
  <c r="AX11" i="15"/>
  <c r="AI11" i="15"/>
  <c r="AH5" i="15" l="1"/>
  <c r="AH8" i="15" s="1"/>
  <c r="AH24" i="15" s="1"/>
  <c r="AG8" i="15"/>
  <c r="AG24" i="15" s="1"/>
  <c r="S4" i="15"/>
  <c r="S23" i="15" s="1"/>
  <c r="D8" i="15"/>
  <c r="E8" i="15"/>
  <c r="F8" i="15"/>
  <c r="G8" i="15"/>
  <c r="H8" i="15"/>
  <c r="I8" i="15"/>
  <c r="J8" i="15"/>
  <c r="K8" i="15"/>
  <c r="L8" i="15"/>
  <c r="M8" i="15"/>
  <c r="N8" i="15"/>
  <c r="O8" i="15"/>
  <c r="P8" i="15"/>
  <c r="Q8" i="15"/>
  <c r="R8" i="15"/>
  <c r="C8" i="15"/>
  <c r="C5" i="15"/>
  <c r="D5" i="15" s="1"/>
  <c r="E5" i="15" s="1"/>
  <c r="F5" i="15" s="1"/>
  <c r="G5" i="15" s="1"/>
  <c r="H5" i="15" s="1"/>
  <c r="I5" i="15" s="1"/>
  <c r="J5" i="15" s="1"/>
  <c r="K5" i="15" s="1"/>
  <c r="L5" i="15" s="1"/>
  <c r="M5" i="15" s="1"/>
  <c r="N5" i="15" s="1"/>
  <c r="O5" i="15" s="1"/>
  <c r="P5" i="15" s="1"/>
  <c r="Q5" i="15" s="1"/>
  <c r="R5" i="15" s="1"/>
  <c r="C4" i="15"/>
  <c r="D4" i="15" s="1"/>
  <c r="E4" i="15" s="1"/>
  <c r="F4" i="15" s="1"/>
  <c r="G4" i="15" s="1"/>
  <c r="H4" i="15" s="1"/>
  <c r="I4" i="15" s="1"/>
  <c r="J4" i="15" s="1"/>
  <c r="K4" i="15" s="1"/>
  <c r="L4" i="15" s="1"/>
  <c r="M4" i="15" s="1"/>
  <c r="N4" i="15" s="1"/>
  <c r="O4" i="15" s="1"/>
  <c r="P4" i="15" s="1"/>
  <c r="Q4" i="15" s="1"/>
  <c r="R4" i="15" s="1"/>
  <c r="C3" i="15"/>
  <c r="D3" i="15" s="1"/>
  <c r="E3" i="15" s="1"/>
  <c r="F3" i="15" s="1"/>
  <c r="P24" i="15" l="1"/>
  <c r="D24" i="15"/>
  <c r="O24" i="15"/>
  <c r="K24" i="15"/>
  <c r="G24" i="15"/>
  <c r="G3" i="15"/>
  <c r="F22" i="15"/>
  <c r="R24" i="15"/>
  <c r="N24" i="15"/>
  <c r="J24" i="15"/>
  <c r="F24" i="15"/>
  <c r="L24" i="15"/>
  <c r="H24" i="15"/>
  <c r="C24" i="15"/>
  <c r="Q24" i="15"/>
  <c r="M24" i="15"/>
  <c r="I24" i="15"/>
  <c r="E24" i="15"/>
  <c r="T20" i="17"/>
  <c r="F20" i="17"/>
  <c r="G20" i="17"/>
  <c r="H20" i="17"/>
  <c r="I20" i="17"/>
  <c r="J20" i="17"/>
  <c r="K20" i="17"/>
  <c r="L20" i="17"/>
  <c r="M20" i="17"/>
  <c r="N20" i="17" s="1"/>
  <c r="O20" i="17" s="1"/>
  <c r="P20" i="17" s="1"/>
  <c r="Q20" i="17" s="1"/>
  <c r="R20" i="17" s="1"/>
  <c r="S20" i="17" s="1"/>
  <c r="E20" i="17"/>
  <c r="G19" i="17"/>
  <c r="F19" i="17"/>
  <c r="F16" i="17"/>
  <c r="G16" i="17"/>
  <c r="H16" i="17"/>
  <c r="I16" i="17"/>
  <c r="J16" i="17"/>
  <c r="K16" i="17"/>
  <c r="L16" i="17"/>
  <c r="M16" i="17"/>
  <c r="N16" i="17"/>
  <c r="O16" i="17"/>
  <c r="P16" i="17"/>
  <c r="Q16" i="17"/>
  <c r="R16" i="17"/>
  <c r="S16" i="17"/>
  <c r="T16" i="17"/>
  <c r="E16" i="17"/>
  <c r="F14" i="17"/>
  <c r="F17" i="17" s="1"/>
  <c r="E14" i="17"/>
  <c r="E17" i="17" s="1"/>
  <c r="F13" i="17"/>
  <c r="G13" i="17"/>
  <c r="H13" i="17"/>
  <c r="J13" i="17"/>
  <c r="L13" i="17"/>
  <c r="I12" i="17"/>
  <c r="I13" i="17" s="1"/>
  <c r="E13" i="17"/>
  <c r="L12" i="17"/>
  <c r="M12" i="17"/>
  <c r="N12" i="17" s="1"/>
  <c r="O12" i="17" s="1"/>
  <c r="P12" i="17" s="1"/>
  <c r="Q12" i="17" s="1"/>
  <c r="R12" i="17" s="1"/>
  <c r="S12" i="17" s="1"/>
  <c r="T12" i="17" s="1"/>
  <c r="T13" i="17" s="1"/>
  <c r="P19" i="17"/>
  <c r="Q18" i="17"/>
  <c r="N19" i="17"/>
  <c r="M19" i="17"/>
  <c r="L19" i="17"/>
  <c r="K19" i="17"/>
  <c r="I19" i="17"/>
  <c r="H19" i="17"/>
  <c r="E19" i="17"/>
  <c r="F11" i="17"/>
  <c r="G11" i="17"/>
  <c r="H11" i="17"/>
  <c r="I11" i="17"/>
  <c r="J11" i="17"/>
  <c r="K11" i="17"/>
  <c r="L11" i="17" s="1"/>
  <c r="M11" i="17" s="1"/>
  <c r="N11" i="17"/>
  <c r="O11" i="17" s="1"/>
  <c r="P11" i="17" s="1"/>
  <c r="Q11" i="17" s="1"/>
  <c r="R11" i="17" s="1"/>
  <c r="S11" i="17" s="1"/>
  <c r="T11" i="17" s="1"/>
  <c r="F6" i="17"/>
  <c r="G6" i="17"/>
  <c r="H6" i="17"/>
  <c r="I6" i="17"/>
  <c r="I7" i="17" s="1"/>
  <c r="J6" i="17"/>
  <c r="J7" i="17" s="1"/>
  <c r="K6" i="17"/>
  <c r="K7" i="17" s="1"/>
  <c r="L6" i="17"/>
  <c r="L7" i="17" s="1"/>
  <c r="M6" i="17"/>
  <c r="M7" i="17" s="1"/>
  <c r="F7" i="17"/>
  <c r="G7" i="17"/>
  <c r="H7" i="17"/>
  <c r="E6" i="17"/>
  <c r="E7" i="17" s="1"/>
  <c r="F4" i="17"/>
  <c r="G4" i="17"/>
  <c r="H4" i="17"/>
  <c r="I4" i="17"/>
  <c r="J4" i="17"/>
  <c r="K4" i="17"/>
  <c r="L4" i="17"/>
  <c r="M4" i="17"/>
  <c r="F5" i="17"/>
  <c r="F8" i="17" s="1"/>
  <c r="G5" i="17"/>
  <c r="G8" i="17" s="1"/>
  <c r="H5" i="17"/>
  <c r="H8" i="17" s="1"/>
  <c r="I5" i="17"/>
  <c r="I8" i="17" s="1"/>
  <c r="J5" i="17"/>
  <c r="J8" i="17" s="1"/>
  <c r="K5" i="17"/>
  <c r="K8" i="17" s="1"/>
  <c r="L5" i="17"/>
  <c r="L8" i="17" s="1"/>
  <c r="M5" i="17"/>
  <c r="M8" i="17" s="1"/>
  <c r="E5" i="17"/>
  <c r="E8" i="17" s="1"/>
  <c r="E4" i="17"/>
  <c r="C7" i="15" l="1"/>
  <c r="C22" i="15"/>
  <c r="C25" i="15"/>
  <c r="H3" i="15"/>
  <c r="I3" i="15" s="1"/>
  <c r="G22" i="15"/>
  <c r="O19" i="17"/>
  <c r="R18" i="17"/>
  <c r="T18" i="17" s="1"/>
  <c r="T19" i="17" s="1"/>
  <c r="Q19" i="17"/>
  <c r="S18" i="17"/>
  <c r="S19" i="17" s="1"/>
  <c r="N5" i="17"/>
  <c r="S13" i="17"/>
  <c r="R13" i="17"/>
  <c r="N13" i="17"/>
  <c r="P13" i="17"/>
  <c r="O13" i="17"/>
  <c r="G14" i="17"/>
  <c r="J19" i="17"/>
  <c r="Q13" i="17"/>
  <c r="M13" i="17"/>
  <c r="C23" i="15" l="1"/>
  <c r="C26" i="15"/>
  <c r="J3" i="15"/>
  <c r="I22" i="15"/>
  <c r="R19" i="17"/>
  <c r="N8" i="17"/>
  <c r="O5" i="17"/>
  <c r="G17" i="17"/>
  <c r="H14" i="17"/>
  <c r="J7" i="15"/>
  <c r="J23" i="15" s="1"/>
  <c r="AI16" i="15"/>
  <c r="AI15" i="15"/>
  <c r="AI13" i="15"/>
  <c r="AI12" i="15"/>
  <c r="AI10" i="15"/>
  <c r="AI9" i="15"/>
  <c r="K7" i="15"/>
  <c r="K23" i="15" s="1"/>
  <c r="I7" i="15"/>
  <c r="I23" i="15" s="1"/>
  <c r="G7" i="15"/>
  <c r="G23" i="15" s="1"/>
  <c r="F7" i="15"/>
  <c r="F23" i="15" s="1"/>
  <c r="AX4" i="15"/>
  <c r="AW4" i="15"/>
  <c r="AV4" i="15"/>
  <c r="AU4" i="15"/>
  <c r="AT4" i="15"/>
  <c r="AS4" i="15"/>
  <c r="AR4" i="15"/>
  <c r="AQ4" i="15"/>
  <c r="AP4" i="15"/>
  <c r="AO4" i="15"/>
  <c r="AN4" i="15"/>
  <c r="AM4" i="15"/>
  <c r="AL4" i="15"/>
  <c r="AK4" i="15"/>
  <c r="AJ4" i="15"/>
  <c r="AI4" i="15"/>
  <c r="AH4" i="15"/>
  <c r="AH23" i="15" s="1"/>
  <c r="AG4" i="15"/>
  <c r="AG23" i="15" s="1"/>
  <c r="AF4" i="15"/>
  <c r="AF23" i="15" s="1"/>
  <c r="AE4" i="15"/>
  <c r="AE23" i="15" s="1"/>
  <c r="AD4" i="15"/>
  <c r="AD23" i="15" s="1"/>
  <c r="AC4" i="15"/>
  <c r="AC23" i="15" s="1"/>
  <c r="AB4" i="15"/>
  <c r="AB23" i="15" s="1"/>
  <c r="AA4" i="15"/>
  <c r="AA23" i="15" s="1"/>
  <c r="Z4" i="15"/>
  <c r="Z23" i="15" s="1"/>
  <c r="Y4" i="15"/>
  <c r="Y23" i="15" s="1"/>
  <c r="X4" i="15"/>
  <c r="X23" i="15" s="1"/>
  <c r="W4" i="15"/>
  <c r="W23" i="15" s="1"/>
  <c r="V4" i="15"/>
  <c r="V23" i="15" s="1"/>
  <c r="U4" i="15"/>
  <c r="U23" i="15" s="1"/>
  <c r="T4" i="15"/>
  <c r="T23" i="15" s="1"/>
  <c r="AI5" i="15" l="1"/>
  <c r="AI24" i="15" s="1"/>
  <c r="AI23" i="15"/>
  <c r="AU5" i="15"/>
  <c r="AU8" i="15" s="1"/>
  <c r="AU24" i="15" s="1"/>
  <c r="AU23" i="15"/>
  <c r="AR5" i="15"/>
  <c r="AR8" i="15" s="1"/>
  <c r="AR24" i="15" s="1"/>
  <c r="AR23" i="15"/>
  <c r="AK5" i="15"/>
  <c r="AK8" i="15" s="1"/>
  <c r="AK24" i="15" s="1"/>
  <c r="AK23" i="15"/>
  <c r="AO5" i="15"/>
  <c r="AO8" i="15" s="1"/>
  <c r="AO24" i="15" s="1"/>
  <c r="AO23" i="15"/>
  <c r="AS5" i="15"/>
  <c r="AS8" i="15" s="1"/>
  <c r="AS24" i="15" s="1"/>
  <c r="AS23" i="15"/>
  <c r="AW5" i="15"/>
  <c r="AW8" i="15" s="1"/>
  <c r="AW24" i="15" s="1"/>
  <c r="AW23" i="15"/>
  <c r="E7" i="15"/>
  <c r="E22" i="15"/>
  <c r="AM5" i="15"/>
  <c r="AM8" i="15" s="1"/>
  <c r="AM24" i="15" s="1"/>
  <c r="AM23" i="15"/>
  <c r="AQ5" i="15"/>
  <c r="AQ8" i="15" s="1"/>
  <c r="AQ24" i="15" s="1"/>
  <c r="AQ23" i="15"/>
  <c r="H7" i="15"/>
  <c r="H22" i="15"/>
  <c r="K3" i="15"/>
  <c r="J22" i="15"/>
  <c r="AJ5" i="15"/>
  <c r="AJ8" i="15" s="1"/>
  <c r="AJ24" i="15" s="1"/>
  <c r="AJ23" i="15"/>
  <c r="AN5" i="15"/>
  <c r="AN8" i="15" s="1"/>
  <c r="AN24" i="15" s="1"/>
  <c r="AN23" i="15"/>
  <c r="AV5" i="15"/>
  <c r="AV8" i="15" s="1"/>
  <c r="AV24" i="15" s="1"/>
  <c r="AV23" i="15"/>
  <c r="AL5" i="15"/>
  <c r="AL8" i="15" s="1"/>
  <c r="AL24" i="15" s="1"/>
  <c r="AL23" i="15"/>
  <c r="AP5" i="15"/>
  <c r="AP8" i="15" s="1"/>
  <c r="AP24" i="15" s="1"/>
  <c r="AP23" i="15"/>
  <c r="AT5" i="15"/>
  <c r="AT8" i="15" s="1"/>
  <c r="AT24" i="15" s="1"/>
  <c r="AT23" i="15"/>
  <c r="AX5" i="15"/>
  <c r="AX8" i="15" s="1"/>
  <c r="AX24" i="15" s="1"/>
  <c r="AX23" i="15"/>
  <c r="D7" i="15"/>
  <c r="D22" i="15"/>
  <c r="P5" i="17"/>
  <c r="O8" i="17"/>
  <c r="I14" i="17"/>
  <c r="H17" i="17"/>
  <c r="L7" i="15"/>
  <c r="L23" i="15" s="1"/>
  <c r="N6" i="17"/>
  <c r="N7" i="17" s="1"/>
  <c r="N4" i="17"/>
  <c r="H23" i="15" l="1"/>
  <c r="H26" i="15"/>
  <c r="D23" i="15"/>
  <c r="D26" i="15"/>
  <c r="E23" i="15"/>
  <c r="E26" i="15"/>
  <c r="L3" i="15"/>
  <c r="K22" i="15"/>
  <c r="J14" i="17"/>
  <c r="I17" i="17"/>
  <c r="Q5" i="17"/>
  <c r="P8" i="17"/>
  <c r="M7" i="15"/>
  <c r="M23" i="15" s="1"/>
  <c r="O6" i="17"/>
  <c r="O7" i="17" s="1"/>
  <c r="O4" i="17"/>
  <c r="M3" i="15" l="1"/>
  <c r="L22" i="15"/>
  <c r="R5" i="17"/>
  <c r="Q8" i="17"/>
  <c r="K14" i="17"/>
  <c r="J17" i="17"/>
  <c r="N7" i="15"/>
  <c r="N23" i="15" s="1"/>
  <c r="P6" i="17"/>
  <c r="P7" i="17" s="1"/>
  <c r="P4" i="17"/>
  <c r="N3" i="15" l="1"/>
  <c r="M22" i="15"/>
  <c r="L14" i="17"/>
  <c r="K17" i="17"/>
  <c r="R8" i="17"/>
  <c r="S5" i="17"/>
  <c r="O7" i="15"/>
  <c r="O23" i="15" s="1"/>
  <c r="Q6" i="17"/>
  <c r="Q7" i="17" s="1"/>
  <c r="Q4" i="17"/>
  <c r="O3" i="15" l="1"/>
  <c r="N22" i="15"/>
  <c r="T5" i="17"/>
  <c r="T8" i="17" s="1"/>
  <c r="S8" i="17"/>
  <c r="M14" i="17"/>
  <c r="L17" i="17"/>
  <c r="P7" i="15"/>
  <c r="P23" i="15" s="1"/>
  <c r="R6" i="17"/>
  <c r="R7" i="17" s="1"/>
  <c r="R4" i="17"/>
  <c r="P3" i="15" l="1"/>
  <c r="O22" i="15"/>
  <c r="N14" i="17"/>
  <c r="M17" i="17"/>
  <c r="R7" i="15"/>
  <c r="R23" i="15" s="1"/>
  <c r="Q7" i="15"/>
  <c r="Q23" i="15" s="1"/>
  <c r="S6" i="17"/>
  <c r="S7" i="17" s="1"/>
  <c r="S4" i="17"/>
  <c r="C19" i="4"/>
  <c r="C20" i="4"/>
  <c r="C18" i="4"/>
  <c r="C17" i="4"/>
  <c r="C8" i="4" s="1"/>
  <c r="C16" i="4"/>
  <c r="C44" i="2"/>
  <c r="Q3" i="15" l="1"/>
  <c r="P22" i="15"/>
  <c r="O14" i="17"/>
  <c r="N17" i="17"/>
  <c r="T6" i="17"/>
  <c r="T7" i="17" s="1"/>
  <c r="T4" i="17"/>
  <c r="R3" i="15" l="1"/>
  <c r="R22" i="15" s="1"/>
  <c r="Q22" i="15"/>
  <c r="P14" i="17"/>
  <c r="O17" i="17"/>
  <c r="Q14" i="17" l="1"/>
  <c r="P17" i="17"/>
  <c r="R14" i="17" l="1"/>
  <c r="Q17" i="17"/>
  <c r="S14" i="17" l="1"/>
  <c r="R17" i="17"/>
  <c r="T14" i="17" l="1"/>
  <c r="T17" i="17" s="1"/>
  <c r="S17" i="17"/>
</calcChain>
</file>

<file path=xl/comments1.xml><?xml version="1.0" encoding="utf-8"?>
<comments xmlns="http://schemas.openxmlformats.org/spreadsheetml/2006/main">
  <authors>
    <author>Author</author>
  </authors>
  <commentList>
    <comment ref="D3" authorId="0" shapeId="0">
      <text>
        <r>
          <rPr>
            <b/>
            <sz val="9"/>
            <color indexed="81"/>
            <rFont val="Tahoma"/>
            <family val="2"/>
          </rPr>
          <t>Author:</t>
        </r>
        <r>
          <rPr>
            <sz val="9"/>
            <color indexed="81"/>
            <rFont val="Tahoma"/>
            <family val="2"/>
          </rPr>
          <t xml:space="preserve">
the values for CZ5 onwards are lower than 2004. setting them to be same as 5A for all CZs beyond 5A
Values across CZ should be the same, setting 4B, 4C to be same as 4A.</t>
        </r>
      </text>
    </comment>
    <comment ref="D4" authorId="0" shapeId="0">
      <text>
        <r>
          <rPr>
            <b/>
            <sz val="9"/>
            <color indexed="81"/>
            <rFont val="Tahoma"/>
            <family val="2"/>
          </rPr>
          <t>Author:</t>
        </r>
        <r>
          <rPr>
            <sz val="9"/>
            <color indexed="81"/>
            <rFont val="Tahoma"/>
            <family val="2"/>
          </rPr>
          <t xml:space="preserve">
setting res to be same as non-res for pre-1980s</t>
        </r>
      </text>
    </comment>
    <comment ref="D5" authorId="0" shapeId="0">
      <text>
        <r>
          <rPr>
            <b/>
            <sz val="9"/>
            <color indexed="81"/>
            <rFont val="Tahoma"/>
            <family val="2"/>
          </rPr>
          <t>Author:</t>
        </r>
        <r>
          <rPr>
            <sz val="9"/>
            <color indexed="81"/>
            <rFont val="Tahoma"/>
            <family val="2"/>
          </rPr>
          <t xml:space="preserve">
setting semiheated for pre1980 to be same as 2004. CZ5A onwards are kept same as CZ4C to prevent efficienct U values</t>
        </r>
      </text>
    </comment>
    <comment ref="D6" authorId="0" shapeId="0">
      <text>
        <r>
          <rPr>
            <b/>
            <sz val="9"/>
            <color indexed="81"/>
            <rFont val="Tahoma"/>
            <family val="2"/>
          </rPr>
          <t>Author:</t>
        </r>
        <r>
          <rPr>
            <sz val="9"/>
            <color indexed="81"/>
            <rFont val="Tahoma"/>
            <family val="2"/>
          </rPr>
          <t xml:space="preserve">
values for metal roofs weren't available for pre-1980s. Hence, has been kept same as IEAD</t>
        </r>
      </text>
    </comment>
    <comment ref="D9" authorId="0" shapeId="0">
      <text>
        <r>
          <rPr>
            <b/>
            <sz val="9"/>
            <color indexed="81"/>
            <rFont val="Tahoma"/>
            <family val="2"/>
          </rPr>
          <t>Author:</t>
        </r>
        <r>
          <rPr>
            <sz val="9"/>
            <color indexed="81"/>
            <rFont val="Tahoma"/>
            <family val="2"/>
          </rPr>
          <t xml:space="preserve">
no values for semiheated available for pre-1980s. Have referenced values for non-res. For CZ5A and beyond, have kept the values the same to prevent them from being very stringent.</t>
        </r>
      </text>
    </comment>
    <comment ref="D12" authorId="0" shapeId="0">
      <text>
        <r>
          <rPr>
            <b/>
            <sz val="9"/>
            <color indexed="81"/>
            <rFont val="Tahoma"/>
            <family val="2"/>
          </rPr>
          <t>Author:</t>
        </r>
        <r>
          <rPr>
            <sz val="9"/>
            <color indexed="81"/>
            <rFont val="Tahoma"/>
            <family val="2"/>
          </rPr>
          <t xml:space="preserve">
Values have been modified where 1980 is more efficienct than 2004. The higher value in 1980 is used. If value is very close to 2004, even then the higher value of 1980 is used.</t>
        </r>
      </text>
    </comment>
    <comment ref="D14" authorId="0" shapeId="0">
      <text>
        <r>
          <rPr>
            <b/>
            <sz val="9"/>
            <color indexed="81"/>
            <rFont val="Tahoma"/>
            <family val="2"/>
          </rPr>
          <t>Author:</t>
        </r>
        <r>
          <rPr>
            <sz val="9"/>
            <color indexed="81"/>
            <rFont val="Tahoma"/>
            <family val="2"/>
          </rPr>
          <t xml:space="preserve">
kept same across CZ 2-8. used the 2004-CZ 2 value throughout.</t>
        </r>
      </text>
    </comment>
    <comment ref="D15" authorId="0" shapeId="0">
      <text>
        <r>
          <rPr>
            <b/>
            <sz val="9"/>
            <color indexed="81"/>
            <rFont val="Tahoma"/>
            <family val="2"/>
          </rPr>
          <t>Author:</t>
        </r>
        <r>
          <rPr>
            <sz val="9"/>
            <color indexed="81"/>
            <rFont val="Tahoma"/>
            <family val="2"/>
          </rPr>
          <t xml:space="preserve">
same changes as IEAD</t>
        </r>
      </text>
    </comment>
    <comment ref="D18" authorId="0" shapeId="0">
      <text>
        <r>
          <rPr>
            <b/>
            <sz val="9"/>
            <color indexed="81"/>
            <rFont val="Tahoma"/>
            <family val="2"/>
          </rPr>
          <t>Author:</t>
        </r>
        <r>
          <rPr>
            <sz val="9"/>
            <color indexed="81"/>
            <rFont val="Tahoma"/>
            <family val="2"/>
          </rPr>
          <t xml:space="preserve">
Values have been modified where 1980 is more efficienct than 2004. The higher value in 1980 is used. If value is very close to 2004, even then the higher value of 1980 is used.</t>
        </r>
      </text>
    </comment>
    <comment ref="D20" authorId="0" shapeId="0">
      <text>
        <r>
          <rPr>
            <b/>
            <sz val="9"/>
            <color indexed="81"/>
            <rFont val="Tahoma"/>
            <family val="2"/>
          </rPr>
          <t>Author:</t>
        </r>
        <r>
          <rPr>
            <sz val="9"/>
            <color indexed="81"/>
            <rFont val="Tahoma"/>
            <family val="2"/>
          </rPr>
          <t xml:space="preserve">
kept same across CZ 2-8. used the 2004-CZ 2 value throughout.</t>
        </r>
      </text>
    </comment>
  </commentList>
</comments>
</file>

<file path=xl/comments2.xml><?xml version="1.0" encoding="utf-8"?>
<comments xmlns="http://schemas.openxmlformats.org/spreadsheetml/2006/main">
  <authors>
    <author>Author</author>
  </authors>
  <commentList>
    <comment ref="D3" authorId="0" shapeId="0">
      <text>
        <r>
          <rPr>
            <b/>
            <sz val="9"/>
            <color indexed="81"/>
            <rFont val="Tahoma"/>
            <family val="2"/>
          </rPr>
          <t>Author:</t>
        </r>
        <r>
          <rPr>
            <sz val="9"/>
            <color indexed="81"/>
            <rFont val="Tahoma"/>
            <family val="2"/>
          </rPr>
          <t xml:space="preserve">
Values from reference buildings did not make sense. Have used 2004 values and made them less stringent for pre-1980s</t>
        </r>
      </text>
    </comment>
    <comment ref="D21" authorId="0" shapeId="0">
      <text>
        <r>
          <rPr>
            <b/>
            <sz val="9"/>
            <color indexed="81"/>
            <rFont val="Tahoma"/>
            <family val="2"/>
          </rPr>
          <t>Author:</t>
        </r>
        <r>
          <rPr>
            <sz val="9"/>
            <color indexed="81"/>
            <rFont val="Tahoma"/>
            <family val="2"/>
          </rPr>
          <t xml:space="preserve">
Based on appendix A, the values of 0.7 and 0.3 don’t make sense. As soon as R-10 is added to tto a metal framed wall, U value reduces from 1.18 to 0.186.</t>
        </r>
      </text>
    </comment>
    <comment ref="D24" authorId="0" shapeId="0">
      <text>
        <r>
          <rPr>
            <b/>
            <sz val="9"/>
            <color indexed="81"/>
            <rFont val="Tahoma"/>
            <family val="2"/>
          </rPr>
          <t>Author:</t>
        </r>
        <r>
          <rPr>
            <sz val="9"/>
            <color indexed="81"/>
            <rFont val="Tahoma"/>
            <family val="2"/>
          </rPr>
          <t xml:space="preserve">
Assume R0 for CZ1-3, R-11 for CZ4, R-13 for CZ5, R-15 for CZ7,8</t>
        </r>
      </text>
    </comment>
  </commentList>
</comments>
</file>

<file path=xl/sharedStrings.xml><?xml version="1.0" encoding="utf-8"?>
<sst xmlns="http://schemas.openxmlformats.org/spreadsheetml/2006/main" count="761" uniqueCount="152">
  <si>
    <t>Solar Reflectance</t>
  </si>
  <si>
    <t>Use Type</t>
  </si>
  <si>
    <t>Vintage</t>
  </si>
  <si>
    <t>Assembly</t>
  </si>
  <si>
    <t>1A</t>
  </si>
  <si>
    <t>2A</t>
  </si>
  <si>
    <t>2B</t>
  </si>
  <si>
    <t>3A</t>
  </si>
  <si>
    <t>3B</t>
  </si>
  <si>
    <t>3C</t>
  </si>
  <si>
    <t>4A</t>
  </si>
  <si>
    <t>4B</t>
  </si>
  <si>
    <t>4C</t>
  </si>
  <si>
    <t>5A</t>
  </si>
  <si>
    <t>5B</t>
  </si>
  <si>
    <t>5C</t>
  </si>
  <si>
    <t>6A</t>
  </si>
  <si>
    <t>6B</t>
  </si>
  <si>
    <t>FastFoodRestaurant</t>
  </si>
  <si>
    <t>Pre-1980</t>
  </si>
  <si>
    <t>IEAD</t>
  </si>
  <si>
    <t>WoodJoistAtticRoof</t>
  </si>
  <si>
    <t>MetalDeckRoof</t>
  </si>
  <si>
    <t>Hospital</t>
  </si>
  <si>
    <t>LargeHotel</t>
  </si>
  <si>
    <t>LightweightRoof</t>
  </si>
  <si>
    <t>LargeOffice</t>
  </si>
  <si>
    <t>MediumOffice</t>
  </si>
  <si>
    <t>MidriseApartment</t>
  </si>
  <si>
    <t>OutPatientHealthCare</t>
  </si>
  <si>
    <t>PrimarySchool</t>
  </si>
  <si>
    <t>SecondarySchool</t>
  </si>
  <si>
    <t>SitDownRestaurant</t>
  </si>
  <si>
    <t>SmallHotel</t>
  </si>
  <si>
    <t>SmallOffice</t>
  </si>
  <si>
    <t>StandaloneRetail</t>
  </si>
  <si>
    <t>StripMall</t>
  </si>
  <si>
    <t>Supermarket</t>
  </si>
  <si>
    <t>Warehouse</t>
  </si>
  <si>
    <t>MetalBuildingRoof</t>
  </si>
  <si>
    <t>Skylights SHGC</t>
  </si>
  <si>
    <t>Skylights Visible Transmittance</t>
  </si>
  <si>
    <t>HighriseApartment</t>
  </si>
  <si>
    <t>Use Types</t>
  </si>
  <si>
    <t>Called Quick Service Restaurant in DoE Reference Files</t>
  </si>
  <si>
    <t>Not a category in DoE Reference Files</t>
  </si>
  <si>
    <t>Called Full Service Restaurant in DoE Reference Files</t>
  </si>
  <si>
    <t>Not a category in PARM</t>
  </si>
  <si>
    <t>Units</t>
  </si>
  <si>
    <t>U-value</t>
  </si>
  <si>
    <t>W/(m2*K)</t>
  </si>
  <si>
    <t>Thermal Emmitance</t>
  </si>
  <si>
    <t>percent</t>
  </si>
  <si>
    <t>SHGC</t>
  </si>
  <si>
    <t>coefficient 0-1</t>
  </si>
  <si>
    <t>Visibile Transmittance</t>
  </si>
  <si>
    <t>Cosntruction Types</t>
  </si>
  <si>
    <t>Roof</t>
  </si>
  <si>
    <t>Insulation Entirely Above Deck</t>
  </si>
  <si>
    <t>Just Attic in DoE Reference Files</t>
  </si>
  <si>
    <t>WoodFramedWall</t>
  </si>
  <si>
    <t>Wall</t>
  </si>
  <si>
    <t>SteelFramedWall</t>
  </si>
  <si>
    <t>MassWall</t>
  </si>
  <si>
    <t>MetalBuildingWalll</t>
  </si>
  <si>
    <t>Construction Year</t>
  </si>
  <si>
    <t>Climate Zone</t>
  </si>
  <si>
    <t>Roof U-Value</t>
  </si>
  <si>
    <t>Inputs</t>
  </si>
  <si>
    <t>Outputs</t>
  </si>
  <si>
    <t>Roof Thermal Emittance</t>
  </si>
  <si>
    <t>Roof Solar Reflectance</t>
  </si>
  <si>
    <t>U-Value (Btu/ft2Fh)</t>
  </si>
  <si>
    <t>Conversion</t>
  </si>
  <si>
    <t>R in IP equals</t>
  </si>
  <si>
    <t>* R in SI</t>
  </si>
  <si>
    <t>U in IP equals</t>
  </si>
  <si>
    <t>* U in Si</t>
  </si>
  <si>
    <t>Wall Assembly</t>
  </si>
  <si>
    <t>Intermediate Calculations</t>
  </si>
  <si>
    <t>Roof U-Value pre 1980</t>
  </si>
  <si>
    <t>Roof U-Value 1980-2003</t>
  </si>
  <si>
    <t>Roof U-Value 2004-2007</t>
  </si>
  <si>
    <t>Roof U-Value 2008-2013</t>
  </si>
  <si>
    <t>Roof U-Value 2014-2018</t>
  </si>
  <si>
    <t>Visible Transmitance</t>
  </si>
  <si>
    <t>Notes</t>
  </si>
  <si>
    <t>DoE Hotels have residential and commercial values, but seem to be the same</t>
  </si>
  <si>
    <t>Hospital 1980 CZ 1A has an abnormally high wall R-value in the reference files</t>
  </si>
  <si>
    <t>PARM has infiltration values, do we want those?</t>
  </si>
  <si>
    <t>In PARM, hospital, outpatient, and hotels have a residential and non-residential U-factor and they differ</t>
  </si>
  <si>
    <t>In PARM, some window values separate south/north and east/west (sitdownrestaurant and others) - I always used south/north</t>
  </si>
  <si>
    <t>Attic and Other</t>
  </si>
  <si>
    <t>Metal Building</t>
  </si>
  <si>
    <t>Nonresidential</t>
  </si>
  <si>
    <t>Residential</t>
  </si>
  <si>
    <t>Semiheated</t>
  </si>
  <si>
    <t>NonResidential</t>
  </si>
  <si>
    <t>Plastic</t>
  </si>
  <si>
    <t>Glass</t>
  </si>
  <si>
    <t>Notes:</t>
  </si>
  <si>
    <t>Min VT/SHFC for 2016 was 1.1</t>
  </si>
  <si>
    <t>assuming min VT/SHGC of 1 for 2010</t>
  </si>
  <si>
    <t>min VT/SHGC of 0.9 for 2004</t>
  </si>
  <si>
    <t>vt/shgc</t>
  </si>
  <si>
    <t>90.1 Roof Construction</t>
  </si>
  <si>
    <t>Asset Score</t>
  </si>
  <si>
    <t>Built-Up with Metal Deck
Built-Up with Concrete Deck
Built-Up with Wooden Deck</t>
  </si>
  <si>
    <t>Metal Surfacing</t>
  </si>
  <si>
    <t>Shingles and Shakes</t>
  </si>
  <si>
    <t>Occupancy Type</t>
  </si>
  <si>
    <t>Skylight Category</t>
  </si>
  <si>
    <t>Assume VT/SHGC of 1 for all vintages</t>
  </si>
  <si>
    <t>Assume VT/SHGC of 1.1 for all vintages</t>
  </si>
  <si>
    <t>windows- we can consider removing framing type and replace with occupancy type.</t>
  </si>
  <si>
    <t>for now, we can keep the frame type.</t>
  </si>
  <si>
    <t>Code Wall Type</t>
  </si>
  <si>
    <t>Asset Score Wall Type</t>
  </si>
  <si>
    <t>Mass</t>
  </si>
  <si>
    <t>Steel Framed</t>
  </si>
  <si>
    <t>Wood Framed</t>
  </si>
  <si>
    <t>Below Grade Walls</t>
  </si>
  <si>
    <t>Brick/Stone on Masonry</t>
  </si>
  <si>
    <t>Siding on wood frame
Brick/Stone on Wood Frame</t>
  </si>
  <si>
    <t>Siding on Steel frame
Brick/Stone on Steel Frame</t>
  </si>
  <si>
    <t>Metal Panel/Curtain Wall</t>
  </si>
  <si>
    <t>Brick/Stone on Masonry- Below Grade Walls</t>
  </si>
  <si>
    <t>U Factor</t>
  </si>
  <si>
    <t>C Factor</t>
  </si>
  <si>
    <t>Pre-1980s</t>
  </si>
  <si>
    <t>U Value</t>
  </si>
  <si>
    <t>Concrete</t>
  </si>
  <si>
    <t>Steel Joist</t>
  </si>
  <si>
    <t>Wood Frame and Other</t>
  </si>
  <si>
    <t>Wood</t>
  </si>
  <si>
    <t>Slab on Grade</t>
  </si>
  <si>
    <t>F Factor</t>
  </si>
  <si>
    <t>90.1 Floor Construction</t>
  </si>
  <si>
    <t>Asset Score Floor Construction</t>
  </si>
  <si>
    <t>Recommendation</t>
  </si>
  <si>
    <t>Built-Up with Metal Deck, Built-Up with Concrete Deck, Built-Up with Wooden Deck</t>
  </si>
  <si>
    <t>All</t>
  </si>
  <si>
    <t>Recommndations</t>
  </si>
  <si>
    <t>Note: the values for Pre-1980s and 1980 have been estimated. Were not available through reference buildings</t>
  </si>
  <si>
    <t>Wood Frame</t>
  </si>
  <si>
    <t>CZ 1 was modified from 0.151 so that it is higher than or equal to mass walls cut-off</t>
  </si>
  <si>
    <t>Use old method for converting R to F or R to C</t>
  </si>
  <si>
    <t>F factor: will use this look up for C/F factor by CZ, vintage and occupancy</t>
  </si>
  <si>
    <t>there appears to be an error in 2010 code for semi heated metal building walls. The values from opaque envelope requirements spraedsheet has been taken.</t>
  </si>
  <si>
    <t>Exterior floor: values for 1980 and pre-1980s werent available, these have been looked up from App A and values are estimated based on engineering judgement.</t>
  </si>
  <si>
    <t>Error Check</t>
  </si>
  <si>
    <t>Errors have been ignored as the magnitude is very small.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</si>
</sst>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000"/>
    <numFmt numFmtId="166" formatCode="0.000"/>
  </numFmts>
  <fonts count="12"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1"/>
      <name val="Calibri"/>
      <family val="2"/>
      <scheme val="minor"/>
    </font>
    <font>
      <sz val="11"/>
      <name val="Calibri"/>
      <family val="2"/>
      <scheme val="minor"/>
    </font>
    <font>
      <b/>
      <sz val="14"/>
      <color theme="1"/>
      <name val="Calibri"/>
      <family val="2"/>
      <scheme val="minor"/>
    </font>
    <font>
      <sz val="10"/>
      <name val="Arial"/>
      <family val="2"/>
    </font>
    <font>
      <sz val="9"/>
      <color indexed="81"/>
      <name val="Tahoma"/>
      <family val="2"/>
    </font>
    <font>
      <b/>
      <sz val="9"/>
      <color indexed="81"/>
      <name val="Tahoma"/>
      <family val="2"/>
    </font>
    <font>
      <sz val="12"/>
      <name val="Calibri"/>
      <family val="2"/>
      <scheme val="minor"/>
    </font>
    <font>
      <b/>
      <sz val="11"/>
      <color rgb="FFFF0000"/>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59999389629810485"/>
        <bgColor indexed="64"/>
      </patternFill>
    </fill>
  </fills>
  <borders count="46">
    <border>
      <left/>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indexed="64"/>
      </left>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theme="0" tint="-0.34998626667073579"/>
      </left>
      <right style="thin">
        <color theme="0" tint="-0.34998626667073579"/>
      </right>
      <top style="thin">
        <color indexed="64"/>
      </top>
      <bottom style="thin">
        <color theme="0" tint="-0.34998626667073579"/>
      </bottom>
      <diagonal/>
    </border>
  </borders>
  <cellStyleXfs count="4">
    <xf numFmtId="0" fontId="0" fillId="0" borderId="0"/>
    <xf numFmtId="0" fontId="7" fillId="0" borderId="0"/>
    <xf numFmtId="0" fontId="7" fillId="0" borderId="0"/>
    <xf numFmtId="9" fontId="7" fillId="0" borderId="0" applyFont="0" applyFill="0" applyBorder="0" applyAlignment="0" applyProtection="0"/>
  </cellStyleXfs>
  <cellXfs count="485">
    <xf numFmtId="0" fontId="0" fillId="0" borderId="0" xfId="0"/>
    <xf numFmtId="0" fontId="2" fillId="0" borderId="0" xfId="0" applyFont="1"/>
    <xf numFmtId="0" fontId="0" fillId="0" borderId="0" xfId="0" applyBorder="1"/>
    <xf numFmtId="0" fontId="0" fillId="0" borderId="8" xfId="0" applyBorder="1"/>
    <xf numFmtId="0" fontId="0" fillId="0" borderId="12" xfId="0" applyBorder="1"/>
    <xf numFmtId="0" fontId="0" fillId="0" borderId="7" xfId="0" applyBorder="1"/>
    <xf numFmtId="0" fontId="2" fillId="0" borderId="0" xfId="0" applyFont="1" applyAlignment="1">
      <alignment wrapText="1"/>
    </xf>
    <xf numFmtId="0" fontId="0" fillId="0" borderId="17" xfId="0" applyFont="1" applyBorder="1" applyAlignment="1">
      <alignment vertical="center"/>
    </xf>
    <xf numFmtId="0" fontId="0" fillId="0" borderId="18" xfId="0" applyFont="1" applyBorder="1" applyAlignment="1">
      <alignment wrapText="1"/>
    </xf>
    <xf numFmtId="0" fontId="0" fillId="0" borderId="0" xfId="0" applyAlignment="1">
      <alignment wrapText="1"/>
    </xf>
    <xf numFmtId="0" fontId="0" fillId="0" borderId="19" xfId="0" applyFont="1" applyBorder="1" applyAlignment="1">
      <alignment vertical="center"/>
    </xf>
    <xf numFmtId="0" fontId="0" fillId="0" borderId="20" xfId="0" applyFont="1" applyBorder="1" applyAlignment="1">
      <alignment wrapText="1"/>
    </xf>
    <xf numFmtId="0" fontId="0" fillId="0" borderId="17" xfId="0" applyBorder="1" applyAlignment="1">
      <alignment vertical="center"/>
    </xf>
    <xf numFmtId="0" fontId="0" fillId="0" borderId="19" xfId="0" applyBorder="1" applyAlignment="1">
      <alignment vertical="center"/>
    </xf>
    <xf numFmtId="0" fontId="0" fillId="0" borderId="21" xfId="0" applyBorder="1" applyAlignment="1">
      <alignment vertical="center"/>
    </xf>
    <xf numFmtId="0" fontId="0" fillId="0" borderId="22" xfId="0" applyFont="1"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0" xfId="0" applyAlignment="1">
      <alignment vertical="center"/>
    </xf>
    <xf numFmtId="0" fontId="0" fillId="0" borderId="0" xfId="0" applyFont="1" applyAlignment="1">
      <alignment wrapText="1"/>
    </xf>
    <xf numFmtId="0" fontId="0" fillId="0" borderId="11" xfId="0" applyBorder="1"/>
    <xf numFmtId="0" fontId="0" fillId="0" borderId="5" xfId="0" applyBorder="1"/>
    <xf numFmtId="0" fontId="0" fillId="0" borderId="0" xfId="0" applyFont="1" applyBorder="1" applyAlignment="1">
      <alignment wrapText="1"/>
    </xf>
    <xf numFmtId="0" fontId="0" fillId="0" borderId="14" xfId="0" applyFont="1" applyBorder="1" applyAlignment="1">
      <alignment wrapText="1"/>
    </xf>
    <xf numFmtId="165" fontId="0" fillId="0" borderId="8" xfId="0" applyNumberFormat="1" applyBorder="1"/>
    <xf numFmtId="165" fontId="0" fillId="0" borderId="10" xfId="0" applyNumberFormat="1" applyBorder="1"/>
    <xf numFmtId="165" fontId="0" fillId="0" borderId="7" xfId="0" applyNumberFormat="1" applyBorder="1"/>
    <xf numFmtId="0" fontId="5" fillId="0" borderId="0" xfId="0" applyFont="1" applyFill="1" applyBorder="1"/>
    <xf numFmtId="0" fontId="5" fillId="0" borderId="0" xfId="0" applyFont="1" applyBorder="1" applyAlignment="1"/>
    <xf numFmtId="0" fontId="2" fillId="0" borderId="27" xfId="0" applyFont="1" applyBorder="1"/>
    <xf numFmtId="0" fontId="2" fillId="0" borderId="28" xfId="0" applyFont="1" applyBorder="1"/>
    <xf numFmtId="166" fontId="0" fillId="0" borderId="0" xfId="0" applyNumberFormat="1" applyBorder="1"/>
    <xf numFmtId="164" fontId="5" fillId="0" borderId="0" xfId="0" applyNumberFormat="1" applyFont="1" applyFill="1" applyBorder="1"/>
    <xf numFmtId="0" fontId="5" fillId="0" borderId="14" xfId="0" applyFont="1" applyFill="1" applyBorder="1"/>
    <xf numFmtId="166" fontId="1" fillId="0" borderId="0" xfId="0" applyNumberFormat="1" applyFont="1" applyBorder="1"/>
    <xf numFmtId="166" fontId="2" fillId="0" borderId="0" xfId="0" applyNumberFormat="1" applyFont="1"/>
    <xf numFmtId="166" fontId="2" fillId="0" borderId="0" xfId="0" applyNumberFormat="1" applyFont="1" applyBorder="1"/>
    <xf numFmtId="166" fontId="2" fillId="0" borderId="6" xfId="0" applyNumberFormat="1" applyFont="1" applyBorder="1"/>
    <xf numFmtId="0" fontId="5" fillId="0" borderId="0" xfId="0" applyFont="1" applyFill="1" applyBorder="1" applyAlignment="1">
      <alignment horizontal="center" wrapText="1"/>
    </xf>
    <xf numFmtId="0" fontId="5" fillId="0" borderId="0" xfId="0" applyFont="1" applyFill="1" applyAlignment="1">
      <alignment horizontal="center" wrapText="1"/>
    </xf>
    <xf numFmtId="0" fontId="5" fillId="0" borderId="0" xfId="0" applyFont="1" applyFill="1"/>
    <xf numFmtId="0" fontId="5" fillId="0" borderId="0" xfId="0" applyFont="1" applyFill="1" applyAlignment="1">
      <alignment horizontal="center"/>
    </xf>
    <xf numFmtId="0" fontId="5" fillId="0" borderId="0"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37" xfId="0" applyFont="1" applyFill="1" applyBorder="1"/>
    <xf numFmtId="0" fontId="5" fillId="0" borderId="33" xfId="0" applyFont="1" applyFill="1" applyBorder="1"/>
    <xf numFmtId="0" fontId="5" fillId="0" borderId="34" xfId="0" applyFont="1" applyFill="1" applyBorder="1"/>
    <xf numFmtId="0" fontId="5" fillId="0" borderId="35" xfId="0" applyFont="1" applyFill="1" applyBorder="1"/>
    <xf numFmtId="0" fontId="5" fillId="0" borderId="36" xfId="0" applyFont="1" applyFill="1" applyBorder="1"/>
    <xf numFmtId="0" fontId="5" fillId="0" borderId="0" xfId="0" applyFont="1" applyFill="1" applyAlignment="1">
      <alignment vertical="center"/>
    </xf>
    <xf numFmtId="0" fontId="2" fillId="0" borderId="3" xfId="0" applyFont="1" applyBorder="1"/>
    <xf numFmtId="0" fontId="4" fillId="0" borderId="8" xfId="0" applyFont="1" applyBorder="1"/>
    <xf numFmtId="0" fontId="5" fillId="0" borderId="0" xfId="0" applyFont="1"/>
    <xf numFmtId="0" fontId="2" fillId="0" borderId="26" xfId="0" applyFont="1" applyBorder="1"/>
    <xf numFmtId="0" fontId="2" fillId="0" borderId="27" xfId="0" applyFont="1" applyBorder="1"/>
    <xf numFmtId="0" fontId="2" fillId="0" borderId="28" xfId="0" applyFont="1" applyBorder="1"/>
    <xf numFmtId="0" fontId="4" fillId="0" borderId="26" xfId="0" applyFont="1" applyBorder="1"/>
    <xf numFmtId="0" fontId="4" fillId="0" borderId="27" xfId="0" applyFont="1" applyBorder="1"/>
    <xf numFmtId="0" fontId="4" fillId="0" borderId="28" xfId="0" applyFont="1" applyBorder="1"/>
    <xf numFmtId="0" fontId="2" fillId="0" borderId="11" xfId="0" applyFont="1" applyBorder="1"/>
    <xf numFmtId="0" fontId="4" fillId="0" borderId="7" xfId="0" applyFont="1" applyBorder="1"/>
    <xf numFmtId="0" fontId="4" fillId="0" borderId="10" xfId="0" applyFont="1" applyBorder="1"/>
    <xf numFmtId="166" fontId="5" fillId="0" borderId="9" xfId="0" applyNumberFormat="1" applyFont="1" applyBorder="1" applyAlignment="1">
      <alignment horizontal="center"/>
    </xf>
    <xf numFmtId="166" fontId="5" fillId="0" borderId="6" xfId="0" applyNumberFormat="1" applyFont="1" applyBorder="1" applyAlignment="1">
      <alignment horizontal="center"/>
    </xf>
    <xf numFmtId="166" fontId="5" fillId="0" borderId="11" xfId="0" applyNumberFormat="1" applyFont="1" applyBorder="1" applyAlignment="1">
      <alignment horizontal="center"/>
    </xf>
    <xf numFmtId="166" fontId="5" fillId="0" borderId="10" xfId="0" applyNumberFormat="1" applyFont="1" applyBorder="1" applyAlignment="1">
      <alignment horizontal="center"/>
    </xf>
    <xf numFmtId="166" fontId="5" fillId="0" borderId="5" xfId="0" applyNumberFormat="1" applyFont="1" applyBorder="1" applyAlignment="1">
      <alignment horizontal="center"/>
    </xf>
    <xf numFmtId="166" fontId="5" fillId="0" borderId="7" xfId="0" applyNumberFormat="1" applyFont="1" applyBorder="1" applyAlignment="1">
      <alignment horizontal="center"/>
    </xf>
    <xf numFmtId="0" fontId="4" fillId="0" borderId="4" xfId="0" applyFont="1" applyBorder="1"/>
    <xf numFmtId="0" fontId="4" fillId="0" borderId="7" xfId="0" applyFont="1" applyFill="1" applyBorder="1"/>
    <xf numFmtId="0" fontId="0" fillId="0" borderId="0" xfId="0" applyAlignment="1">
      <alignment vertical="center" wrapText="1"/>
    </xf>
    <xf numFmtId="0" fontId="0" fillId="0" borderId="18" xfId="0" applyFont="1" applyBorder="1" applyAlignment="1">
      <alignment vertical="center" wrapText="1"/>
    </xf>
    <xf numFmtId="0" fontId="0" fillId="0" borderId="17" xfId="0" applyFont="1" applyBorder="1" applyAlignment="1">
      <alignment vertical="center"/>
    </xf>
    <xf numFmtId="0" fontId="0" fillId="0" borderId="0" xfId="0" applyAlignment="1">
      <alignment vertical="center"/>
    </xf>
    <xf numFmtId="166" fontId="2" fillId="0" borderId="0" xfId="0" applyNumberFormat="1" applyFont="1" applyBorder="1"/>
    <xf numFmtId="166" fontId="2" fillId="0" borderId="9" xfId="0" applyNumberFormat="1" applyFont="1" applyBorder="1"/>
    <xf numFmtId="166" fontId="2" fillId="0" borderId="6" xfId="0" applyNumberFormat="1" applyFont="1" applyBorder="1"/>
    <xf numFmtId="166" fontId="5" fillId="2" borderId="9" xfId="0" applyNumberFormat="1" applyFont="1" applyFill="1" applyBorder="1"/>
    <xf numFmtId="166" fontId="5" fillId="0" borderId="9" xfId="0" applyNumberFormat="1" applyFont="1" applyBorder="1"/>
    <xf numFmtId="166" fontId="5" fillId="0" borderId="10" xfId="0" applyNumberFormat="1" applyFont="1" applyBorder="1"/>
    <xf numFmtId="166" fontId="5" fillId="2" borderId="6" xfId="0" applyNumberFormat="1" applyFont="1" applyFill="1" applyBorder="1"/>
    <xf numFmtId="166" fontId="7" fillId="0" borderId="9" xfId="0" applyNumberFormat="1" applyFont="1" applyBorder="1" applyAlignment="1">
      <alignment horizontal="center"/>
    </xf>
    <xf numFmtId="166" fontId="7" fillId="0" borderId="6" xfId="0" applyNumberFormat="1" applyFont="1" applyBorder="1" applyAlignment="1">
      <alignment horizontal="center"/>
    </xf>
    <xf numFmtId="166" fontId="5" fillId="0" borderId="6" xfId="0" applyNumberFormat="1" applyFont="1" applyBorder="1"/>
    <xf numFmtId="166" fontId="5" fillId="0" borderId="7" xfId="0" applyNumberFormat="1" applyFont="1" applyBorder="1"/>
    <xf numFmtId="166" fontId="5" fillId="2" borderId="11" xfId="0" applyNumberFormat="1" applyFont="1" applyFill="1" applyBorder="1"/>
    <xf numFmtId="166" fontId="5" fillId="2" borderId="10" xfId="0" applyNumberFormat="1" applyFont="1" applyFill="1" applyBorder="1"/>
    <xf numFmtId="166" fontId="5" fillId="2" borderId="12" xfId="0" applyNumberFormat="1" applyFont="1" applyFill="1" applyBorder="1"/>
    <xf numFmtId="166" fontId="5" fillId="2" borderId="8" xfId="0" applyNumberFormat="1" applyFont="1" applyFill="1" applyBorder="1"/>
    <xf numFmtId="166" fontId="5" fillId="2" borderId="5" xfId="0" applyNumberFormat="1" applyFont="1" applyFill="1" applyBorder="1"/>
    <xf numFmtId="166" fontId="5" fillId="2" borderId="7" xfId="0" applyNumberFormat="1" applyFont="1" applyFill="1" applyBorder="1"/>
    <xf numFmtId="166" fontId="7" fillId="0" borderId="8" xfId="0" applyNumberFormat="1" applyFont="1" applyBorder="1" applyAlignment="1">
      <alignment horizontal="center"/>
    </xf>
    <xf numFmtId="166" fontId="7" fillId="0" borderId="10" xfId="0" applyNumberFormat="1" applyFont="1" applyBorder="1" applyAlignment="1">
      <alignment horizontal="center"/>
    </xf>
    <xf numFmtId="166" fontId="7" fillId="0" borderId="7" xfId="0" applyNumberFormat="1" applyFont="1" applyBorder="1" applyAlignment="1">
      <alignment horizontal="center"/>
    </xf>
    <xf numFmtId="166" fontId="7" fillId="4" borderId="8" xfId="0" applyNumberFormat="1" applyFont="1" applyFill="1" applyBorder="1" applyAlignment="1">
      <alignment horizontal="center"/>
    </xf>
    <xf numFmtId="166" fontId="7" fillId="4" borderId="7" xfId="0" applyNumberFormat="1" applyFont="1" applyFill="1" applyBorder="1" applyAlignment="1">
      <alignment horizontal="center"/>
    </xf>
    <xf numFmtId="166" fontId="5" fillId="0" borderId="11" xfId="0" applyNumberFormat="1" applyFont="1" applyBorder="1"/>
    <xf numFmtId="166" fontId="5" fillId="0" borderId="5" xfId="0" applyNumberFormat="1" applyFont="1" applyBorder="1"/>
    <xf numFmtId="0" fontId="2" fillId="0" borderId="0" xfId="0" applyFont="1" applyAlignment="1">
      <alignment wrapText="1"/>
    </xf>
    <xf numFmtId="0" fontId="0" fillId="0" borderId="0" xfId="0" applyAlignment="1">
      <alignment wrapText="1"/>
    </xf>
    <xf numFmtId="0" fontId="5" fillId="0" borderId="0" xfId="0" applyFont="1" applyBorder="1"/>
    <xf numFmtId="164" fontId="5" fillId="0" borderId="0" xfId="0" applyNumberFormat="1" applyFont="1" applyBorder="1"/>
    <xf numFmtId="0" fontId="0" fillId="0" borderId="0" xfId="0" applyFont="1" applyBorder="1" applyAlignment="1">
      <alignment wrapText="1"/>
    </xf>
    <xf numFmtId="0" fontId="5" fillId="0" borderId="0" xfId="0" applyFont="1" applyFill="1" applyBorder="1"/>
    <xf numFmtId="0" fontId="5" fillId="0" borderId="0" xfId="0" applyNumberFormat="1" applyFont="1" applyBorder="1"/>
    <xf numFmtId="0" fontId="5" fillId="0" borderId="0" xfId="0" applyNumberFormat="1" applyFont="1" applyBorder="1" applyAlignment="1"/>
    <xf numFmtId="166" fontId="5" fillId="0" borderId="0" xfId="0" applyNumberFormat="1" applyFont="1" applyBorder="1"/>
    <xf numFmtId="166" fontId="5" fillId="0" borderId="12" xfId="0" applyNumberFormat="1" applyFont="1" applyBorder="1"/>
    <xf numFmtId="166" fontId="5" fillId="0" borderId="8" xfId="0" applyNumberFormat="1" applyFont="1" applyBorder="1"/>
    <xf numFmtId="166" fontId="5" fillId="2" borderId="0" xfId="0" applyNumberFormat="1" applyFont="1" applyFill="1" applyBorder="1"/>
    <xf numFmtId="166" fontId="7" fillId="0" borderId="0" xfId="0" applyNumberFormat="1" applyFont="1" applyBorder="1" applyAlignment="1">
      <alignment horizontal="center"/>
    </xf>
    <xf numFmtId="166" fontId="7" fillId="4" borderId="0" xfId="0" applyNumberFormat="1" applyFont="1" applyFill="1" applyBorder="1" applyAlignment="1">
      <alignment horizontal="center"/>
    </xf>
    <xf numFmtId="166" fontId="7" fillId="4" borderId="6" xfId="0" applyNumberFormat="1" applyFont="1" applyFill="1" applyBorder="1" applyAlignment="1">
      <alignment horizontal="center"/>
    </xf>
    <xf numFmtId="166" fontId="5" fillId="0" borderId="12" xfId="0" applyNumberFormat="1" applyFont="1" applyFill="1" applyBorder="1"/>
    <xf numFmtId="0" fontId="3" fillId="0" borderId="0"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vertical="center"/>
    </xf>
    <xf numFmtId="0" fontId="4" fillId="0" borderId="0" xfId="0" applyFont="1" applyBorder="1"/>
    <xf numFmtId="0" fontId="4" fillId="0" borderId="0" xfId="0" applyFont="1" applyBorder="1" applyAlignment="1">
      <alignment horizontal="left" vertical="center"/>
    </xf>
    <xf numFmtId="0" fontId="4" fillId="0" borderId="0" xfId="0" applyFont="1" applyBorder="1" applyAlignment="1">
      <alignment vertical="center"/>
    </xf>
    <xf numFmtId="2" fontId="5" fillId="0" borderId="0" xfId="0" applyNumberFormat="1" applyFont="1" applyBorder="1"/>
    <xf numFmtId="166" fontId="5" fillId="0" borderId="13" xfId="0" applyNumberFormat="1" applyFont="1" applyBorder="1"/>
    <xf numFmtId="166" fontId="5" fillId="0" borderId="29" xfId="0" applyNumberFormat="1" applyFont="1" applyBorder="1"/>
    <xf numFmtId="166" fontId="5" fillId="0" borderId="0" xfId="0" applyNumberFormat="1" applyFont="1" applyBorder="1" applyAlignment="1"/>
    <xf numFmtId="166" fontId="5" fillId="0" borderId="14" xfId="0" applyNumberFormat="1" applyFont="1" applyBorder="1"/>
    <xf numFmtId="166" fontId="5" fillId="0" borderId="0" xfId="0" applyNumberFormat="1" applyFont="1" applyFill="1" applyBorder="1"/>
    <xf numFmtId="166" fontId="5" fillId="0" borderId="6" xfId="0" applyNumberFormat="1" applyFont="1" applyFill="1" applyBorder="1"/>
    <xf numFmtId="166" fontId="5" fillId="0" borderId="7" xfId="0" applyNumberFormat="1" applyFont="1" applyFill="1" applyBorder="1"/>
    <xf numFmtId="166" fontId="5" fillId="0" borderId="9" xfId="0" applyNumberFormat="1" applyFont="1" applyFill="1" applyBorder="1"/>
    <xf numFmtId="166" fontId="5" fillId="0" borderId="9" xfId="0" applyNumberFormat="1" applyFont="1" applyFill="1" applyBorder="1" applyAlignment="1"/>
    <xf numFmtId="166" fontId="5" fillId="0" borderId="10" xfId="0" applyNumberFormat="1" applyFont="1" applyFill="1" applyBorder="1"/>
    <xf numFmtId="166" fontId="5" fillId="0" borderId="8" xfId="0" applyNumberFormat="1" applyFont="1" applyFill="1" applyBorder="1"/>
    <xf numFmtId="0" fontId="5" fillId="3" borderId="0" xfId="0" applyFont="1" applyFill="1" applyBorder="1"/>
    <xf numFmtId="166" fontId="5" fillId="0" borderId="0" xfId="0" applyNumberFormat="1" applyFont="1" applyFill="1" applyBorder="1" applyAlignment="1"/>
    <xf numFmtId="0" fontId="5" fillId="0" borderId="0" xfId="0" applyFont="1" applyBorder="1" applyAlignment="1">
      <alignment horizontal="left" vertical="center"/>
    </xf>
    <xf numFmtId="0" fontId="5" fillId="0" borderId="0" xfId="0" applyFont="1" applyBorder="1" applyAlignment="1">
      <alignment vertical="center"/>
    </xf>
    <xf numFmtId="0" fontId="5" fillId="0" borderId="9" xfId="0" applyFont="1" applyFill="1" applyBorder="1"/>
    <xf numFmtId="0" fontId="5" fillId="0" borderId="6" xfId="0" applyFont="1" applyFill="1" applyBorder="1"/>
    <xf numFmtId="0" fontId="5" fillId="0" borderId="13" xfId="0" applyFont="1" applyFill="1" applyBorder="1"/>
    <xf numFmtId="0" fontId="4" fillId="0" borderId="35" xfId="0" applyFont="1" applyBorder="1" applyAlignment="1">
      <alignment horizontal="left" vertical="center"/>
    </xf>
    <xf numFmtId="0" fontId="4" fillId="0" borderId="33" xfId="0" applyFont="1" applyBorder="1" applyAlignment="1">
      <alignment horizontal="left" vertical="center"/>
    </xf>
    <xf numFmtId="0" fontId="5" fillId="5" borderId="9" xfId="0" applyFont="1" applyFill="1" applyBorder="1"/>
    <xf numFmtId="166" fontId="5" fillId="5" borderId="9" xfId="0" applyNumberFormat="1" applyFont="1" applyFill="1" applyBorder="1"/>
    <xf numFmtId="166" fontId="5" fillId="5" borderId="10" xfId="0" applyNumberFormat="1" applyFont="1" applyFill="1" applyBorder="1"/>
    <xf numFmtId="0" fontId="5" fillId="5" borderId="0" xfId="0" applyFont="1" applyFill="1" applyBorder="1"/>
    <xf numFmtId="166" fontId="5" fillId="5" borderId="0" xfId="0" applyNumberFormat="1" applyFont="1" applyFill="1" applyBorder="1"/>
    <xf numFmtId="166" fontId="5" fillId="5" borderId="8" xfId="0" applyNumberFormat="1" applyFont="1" applyFill="1" applyBorder="1"/>
    <xf numFmtId="0" fontId="5" fillId="5" borderId="13" xfId="0" applyFont="1" applyFill="1" applyBorder="1"/>
    <xf numFmtId="166" fontId="5" fillId="5" borderId="13" xfId="0" applyNumberFormat="1" applyFont="1" applyFill="1" applyBorder="1"/>
    <xf numFmtId="166" fontId="5" fillId="5" borderId="22" xfId="0" applyNumberFormat="1" applyFont="1" applyFill="1" applyBorder="1"/>
    <xf numFmtId="166" fontId="5" fillId="5" borderId="18" xfId="0" applyNumberFormat="1" applyFont="1" applyFill="1" applyBorder="1"/>
    <xf numFmtId="0" fontId="5" fillId="5" borderId="14" xfId="0" applyFont="1" applyFill="1" applyBorder="1"/>
    <xf numFmtId="166" fontId="5" fillId="5" borderId="14" xfId="0" applyNumberFormat="1" applyFont="1" applyFill="1" applyBorder="1"/>
    <xf numFmtId="166" fontId="5" fillId="5" borderId="20" xfId="0" applyNumberFormat="1" applyFont="1" applyFill="1" applyBorder="1"/>
    <xf numFmtId="0" fontId="5" fillId="5" borderId="6" xfId="0" applyFont="1" applyFill="1" applyBorder="1"/>
    <xf numFmtId="166" fontId="5" fillId="5" borderId="6" xfId="0" applyNumberFormat="1" applyFont="1" applyFill="1" applyBorder="1"/>
    <xf numFmtId="166" fontId="5" fillId="5" borderId="7" xfId="0" applyNumberFormat="1" applyFont="1" applyFill="1" applyBorder="1"/>
    <xf numFmtId="166" fontId="5" fillId="5" borderId="9" xfId="0" applyNumberFormat="1" applyFont="1" applyFill="1" applyBorder="1" applyAlignment="1"/>
    <xf numFmtId="166" fontId="5" fillId="5" borderId="0" xfId="0" applyNumberFormat="1" applyFont="1" applyFill="1" applyBorder="1" applyAlignment="1"/>
    <xf numFmtId="166" fontId="5" fillId="0" borderId="30" xfId="0" applyNumberFormat="1" applyFont="1" applyBorder="1"/>
    <xf numFmtId="166" fontId="5" fillId="5" borderId="13" xfId="0" applyNumberFormat="1" applyFont="1" applyFill="1" applyBorder="1" applyAlignment="1"/>
    <xf numFmtId="166" fontId="5" fillId="5" borderId="29" xfId="0" applyNumberFormat="1" applyFont="1" applyFill="1" applyBorder="1"/>
    <xf numFmtId="166" fontId="5" fillId="5" borderId="30" xfId="0" applyNumberFormat="1" applyFont="1" applyFill="1" applyBorder="1"/>
    <xf numFmtId="0" fontId="5" fillId="0" borderId="0" xfId="0" applyFont="1" applyFill="1" applyBorder="1" applyAlignment="1">
      <alignment vertical="center"/>
    </xf>
    <xf numFmtId="166" fontId="5" fillId="0" borderId="9" xfId="0" applyNumberFormat="1" applyFont="1" applyFill="1" applyBorder="1" applyAlignment="1">
      <alignment horizontal="center"/>
    </xf>
    <xf numFmtId="166" fontId="5" fillId="0" borderId="10" xfId="0" applyNumberFormat="1" applyFont="1" applyFill="1" applyBorder="1" applyAlignment="1">
      <alignment horizontal="center"/>
    </xf>
    <xf numFmtId="166" fontId="5" fillId="0" borderId="0" xfId="0" applyNumberFormat="1" applyFont="1" applyFill="1" applyBorder="1" applyAlignment="1">
      <alignment horizontal="center"/>
    </xf>
    <xf numFmtId="166" fontId="5" fillId="0" borderId="8" xfId="0" applyNumberFormat="1" applyFont="1" applyFill="1" applyBorder="1" applyAlignment="1">
      <alignment horizontal="center"/>
    </xf>
    <xf numFmtId="166" fontId="5" fillId="0" borderId="14" xfId="0" applyNumberFormat="1" applyFont="1" applyFill="1" applyBorder="1" applyAlignment="1">
      <alignment horizontal="center"/>
    </xf>
    <xf numFmtId="166" fontId="5" fillId="0" borderId="30" xfId="0" applyNumberFormat="1" applyFont="1" applyFill="1" applyBorder="1" applyAlignment="1">
      <alignment horizontal="center"/>
    </xf>
    <xf numFmtId="166" fontId="5" fillId="0" borderId="13" xfId="0" applyNumberFormat="1" applyFont="1" applyFill="1" applyBorder="1" applyAlignment="1">
      <alignment horizontal="center"/>
    </xf>
    <xf numFmtId="166" fontId="5" fillId="0" borderId="29" xfId="0" applyNumberFormat="1" applyFont="1" applyFill="1" applyBorder="1" applyAlignment="1">
      <alignment horizontal="center"/>
    </xf>
    <xf numFmtId="166" fontId="5" fillId="0" borderId="6" xfId="0" applyNumberFormat="1" applyFont="1" applyFill="1" applyBorder="1" applyAlignment="1">
      <alignment horizontal="center"/>
    </xf>
    <xf numFmtId="166" fontId="5" fillId="0" borderId="7" xfId="0" applyNumberFormat="1" applyFont="1" applyFill="1" applyBorder="1" applyAlignment="1">
      <alignment horizontal="center"/>
    </xf>
    <xf numFmtId="166" fontId="0" fillId="0" borderId="13" xfId="0" applyNumberFormat="1" applyFill="1" applyBorder="1" applyAlignment="1">
      <alignment horizontal="center"/>
    </xf>
    <xf numFmtId="166" fontId="0" fillId="0" borderId="13" xfId="0" applyNumberFormat="1" applyFont="1" applyFill="1" applyBorder="1" applyAlignment="1">
      <alignment horizontal="center"/>
    </xf>
    <xf numFmtId="166" fontId="0" fillId="0" borderId="0" xfId="0" applyNumberFormat="1" applyFont="1" applyFill="1" applyBorder="1" applyAlignment="1">
      <alignment horizontal="center"/>
    </xf>
    <xf numFmtId="166" fontId="0" fillId="0" borderId="13" xfId="0" applyNumberFormat="1" applyFont="1" applyBorder="1" applyAlignment="1">
      <alignment horizontal="center"/>
    </xf>
    <xf numFmtId="166" fontId="0" fillId="0" borderId="29" xfId="0" applyNumberFormat="1" applyFont="1" applyBorder="1" applyAlignment="1">
      <alignment horizontal="center"/>
    </xf>
    <xf numFmtId="166" fontId="0" fillId="0" borderId="0" xfId="0" applyNumberFormat="1" applyFont="1" applyBorder="1" applyAlignment="1">
      <alignment horizontal="center"/>
    </xf>
    <xf numFmtId="166" fontId="0" fillId="0" borderId="8" xfId="0" applyNumberFormat="1" applyFont="1" applyBorder="1" applyAlignment="1">
      <alignment horizontal="center"/>
    </xf>
    <xf numFmtId="166" fontId="5" fillId="0" borderId="12" xfId="0" applyNumberFormat="1" applyFont="1" applyBorder="1" applyAlignment="1">
      <alignment horizontal="center"/>
    </xf>
    <xf numFmtId="166" fontId="5" fillId="0" borderId="0" xfId="0" applyNumberFormat="1" applyFont="1" applyBorder="1" applyAlignment="1">
      <alignment horizontal="center"/>
    </xf>
    <xf numFmtId="166" fontId="5" fillId="0" borderId="8" xfId="0" applyNumberFormat="1" applyFont="1" applyBorder="1" applyAlignment="1">
      <alignment horizontal="center"/>
    </xf>
    <xf numFmtId="0" fontId="5" fillId="0" borderId="11" xfId="0" applyFont="1" applyFill="1" applyBorder="1" applyAlignment="1">
      <alignment horizontal="center" vertical="center"/>
    </xf>
    <xf numFmtId="0" fontId="5" fillId="0" borderId="0" xfId="0" applyFont="1" applyFill="1" applyBorder="1" applyAlignment="1">
      <alignment horizontal="center" wrapText="1"/>
    </xf>
    <xf numFmtId="0" fontId="5" fillId="0" borderId="37" xfId="0" applyFont="1" applyFill="1" applyBorder="1" applyAlignment="1">
      <alignment vertical="center" wrapText="1"/>
    </xf>
    <xf numFmtId="0" fontId="5" fillId="0" borderId="35" xfId="0" applyFont="1" applyFill="1" applyBorder="1" applyAlignment="1">
      <alignment vertical="center"/>
    </xf>
    <xf numFmtId="0" fontId="5" fillId="0" borderId="31" xfId="0" applyFont="1" applyFill="1" applyBorder="1" applyAlignment="1">
      <alignment horizontal="center" vertical="center" wrapText="1"/>
    </xf>
    <xf numFmtId="0" fontId="4" fillId="0" borderId="0" xfId="0" applyFont="1" applyBorder="1" applyAlignment="1">
      <alignment horizontal="center"/>
    </xf>
    <xf numFmtId="0" fontId="4" fillId="0" borderId="37" xfId="0" applyFont="1" applyFill="1" applyBorder="1" applyAlignment="1">
      <alignment horizontal="left" vertical="center"/>
    </xf>
    <xf numFmtId="0" fontId="4" fillId="0" borderId="33" xfId="0" applyFont="1" applyFill="1" applyBorder="1" applyAlignment="1">
      <alignment horizontal="left" vertical="center"/>
    </xf>
    <xf numFmtId="0" fontId="4" fillId="0" borderId="9"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4" fillId="0" borderId="6" xfId="0" applyFont="1" applyFill="1" applyBorder="1" applyAlignment="1">
      <alignment horizontal="left" vertical="center" wrapText="1"/>
    </xf>
    <xf numFmtId="0" fontId="5" fillId="0" borderId="38" xfId="0" applyFont="1" applyFill="1" applyBorder="1" applyAlignment="1">
      <alignment horizontal="center" vertical="center" wrapText="1"/>
    </xf>
    <xf numFmtId="0" fontId="5" fillId="3" borderId="38" xfId="0" applyFont="1" applyFill="1" applyBorder="1" applyAlignment="1">
      <alignment horizontal="center" vertical="center"/>
    </xf>
    <xf numFmtId="0" fontId="5" fillId="3" borderId="38" xfId="0" applyFont="1" applyFill="1" applyBorder="1"/>
    <xf numFmtId="166" fontId="5" fillId="3" borderId="38" xfId="0" applyNumberFormat="1" applyFont="1" applyFill="1" applyBorder="1"/>
    <xf numFmtId="0" fontId="5" fillId="3" borderId="38" xfId="0" applyFont="1" applyFill="1" applyBorder="1" applyAlignment="1">
      <alignment horizontal="center" vertical="center" wrapText="1"/>
    </xf>
    <xf numFmtId="0" fontId="5" fillId="3" borderId="38" xfId="0" applyFont="1" applyFill="1" applyBorder="1" applyAlignment="1">
      <alignment vertical="center"/>
    </xf>
    <xf numFmtId="0" fontId="5" fillId="2" borderId="38" xfId="0" applyFont="1" applyFill="1" applyBorder="1"/>
    <xf numFmtId="166" fontId="5" fillId="2" borderId="38" xfId="0" applyNumberFormat="1" applyFont="1" applyFill="1" applyBorder="1"/>
    <xf numFmtId="0" fontId="5" fillId="2" borderId="38" xfId="0" applyFont="1" applyFill="1" applyBorder="1" applyAlignment="1">
      <alignment vertical="center"/>
    </xf>
    <xf numFmtId="1" fontId="2" fillId="0" borderId="11" xfId="0" applyNumberFormat="1" applyFont="1" applyBorder="1" applyAlignment="1">
      <alignment horizontal="center" vertical="center"/>
    </xf>
    <xf numFmtId="1" fontId="2" fillId="0" borderId="9" xfId="0" applyNumberFormat="1" applyFont="1" applyBorder="1" applyAlignment="1">
      <alignment horizontal="center" vertical="center"/>
    </xf>
    <xf numFmtId="1" fontId="2" fillId="0" borderId="10" xfId="0" applyNumberFormat="1" applyFont="1" applyBorder="1" applyAlignment="1">
      <alignment horizontal="center" vertical="center"/>
    </xf>
    <xf numFmtId="1" fontId="0" fillId="0" borderId="0" xfId="0" applyNumberFormat="1" applyAlignment="1">
      <alignment horizontal="center" vertical="center"/>
    </xf>
    <xf numFmtId="0" fontId="3" fillId="0" borderId="15" xfId="0" applyFont="1" applyBorder="1" applyAlignment="1">
      <alignment horizontal="center" vertical="center"/>
    </xf>
    <xf numFmtId="0" fontId="3" fillId="0" borderId="25" xfId="0" applyFont="1" applyBorder="1" applyAlignment="1">
      <alignment horizontal="center" vertical="center"/>
    </xf>
    <xf numFmtId="0" fontId="3" fillId="0" borderId="16" xfId="0" applyFont="1" applyBorder="1" applyAlignment="1">
      <alignment horizontal="center" vertical="center"/>
    </xf>
    <xf numFmtId="0" fontId="3" fillId="0" borderId="15" xfId="0" applyFont="1" applyBorder="1" applyAlignment="1">
      <alignment horizontal="center"/>
    </xf>
    <xf numFmtId="0" fontId="3" fillId="0" borderId="16" xfId="0" applyFont="1" applyBorder="1" applyAlignment="1">
      <alignment horizontal="center"/>
    </xf>
    <xf numFmtId="0" fontId="3" fillId="0" borderId="21" xfId="0" applyFont="1" applyBorder="1" applyAlignment="1">
      <alignment horizontal="center"/>
    </xf>
    <xf numFmtId="0" fontId="3" fillId="0" borderId="13" xfId="0" applyFont="1" applyBorder="1" applyAlignment="1">
      <alignment horizontal="center"/>
    </xf>
    <xf numFmtId="0" fontId="3" fillId="0" borderId="22" xfId="0" applyFont="1" applyBorder="1" applyAlignment="1">
      <alignment horizontal="center"/>
    </xf>
    <xf numFmtId="0" fontId="0" fillId="0" borderId="13" xfId="0" applyFont="1" applyBorder="1" applyAlignment="1">
      <alignment horizontal="center" vertical="center" wrapText="1"/>
    </xf>
    <xf numFmtId="0" fontId="0" fillId="0" borderId="0" xfId="0" applyFont="1" applyBorder="1" applyAlignment="1">
      <alignment horizontal="center" vertical="center" wrapText="1"/>
    </xf>
    <xf numFmtId="0" fontId="0" fillId="0" borderId="14" xfId="0" applyFont="1" applyBorder="1" applyAlignment="1">
      <alignment horizontal="center" vertical="center" wrapText="1"/>
    </xf>
    <xf numFmtId="0" fontId="6" fillId="0" borderId="23" xfId="0" applyFont="1" applyBorder="1" applyAlignment="1">
      <alignment horizontal="center"/>
    </xf>
    <xf numFmtId="0" fontId="6" fillId="0" borderId="4" xfId="0" applyFont="1" applyBorder="1" applyAlignment="1">
      <alignment horizontal="center"/>
    </xf>
    <xf numFmtId="0" fontId="5" fillId="0" borderId="11"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37" xfId="0" applyFont="1" applyFill="1" applyBorder="1" applyAlignment="1">
      <alignment vertical="center" wrapText="1"/>
    </xf>
    <xf numFmtId="0" fontId="5" fillId="0" borderId="33" xfId="0" applyFont="1" applyFill="1" applyBorder="1" applyAlignment="1">
      <alignment vertical="center" wrapText="1"/>
    </xf>
    <xf numFmtId="0" fontId="5" fillId="0" borderId="34" xfId="0" applyFont="1" applyFill="1" applyBorder="1" applyAlignment="1">
      <alignment vertical="center" wrapText="1"/>
    </xf>
    <xf numFmtId="0" fontId="5" fillId="0" borderId="35" xfId="0" applyFont="1" applyFill="1" applyBorder="1" applyAlignment="1">
      <alignment vertical="center"/>
    </xf>
    <xf numFmtId="0" fontId="5" fillId="0" borderId="33" xfId="0" applyFont="1" applyFill="1" applyBorder="1" applyAlignment="1">
      <alignment vertical="center"/>
    </xf>
    <xf numFmtId="0" fontId="5" fillId="0" borderId="34" xfId="0" applyFont="1" applyFill="1" applyBorder="1" applyAlignment="1">
      <alignment vertical="center"/>
    </xf>
    <xf numFmtId="0" fontId="5" fillId="0" borderId="36" xfId="0" applyFont="1" applyFill="1" applyBorder="1" applyAlignment="1">
      <alignment vertical="center"/>
    </xf>
    <xf numFmtId="0" fontId="5" fillId="0" borderId="11"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3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32" xfId="0" applyFont="1" applyFill="1" applyBorder="1" applyAlignment="1">
      <alignment horizontal="center" vertical="center" wrapText="1"/>
    </xf>
    <xf numFmtId="0" fontId="5" fillId="0" borderId="31"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0" xfId="0" applyFont="1" applyFill="1" applyBorder="1" applyAlignment="1">
      <alignment horizontal="center" wrapText="1"/>
    </xf>
    <xf numFmtId="0" fontId="5" fillId="0" borderId="37" xfId="0" applyFont="1" applyFill="1" applyBorder="1" applyAlignment="1">
      <alignment horizontal="center" vertical="center" wrapText="1"/>
    </xf>
    <xf numFmtId="0" fontId="5" fillId="0" borderId="36" xfId="0" applyFont="1" applyFill="1" applyBorder="1" applyAlignment="1">
      <alignment horizontal="center" vertical="center" wrapText="1"/>
    </xf>
    <xf numFmtId="0" fontId="5" fillId="0" borderId="38" xfId="0" applyFont="1" applyFill="1" applyBorder="1" applyAlignment="1">
      <alignment horizontal="center" vertical="center" wrapText="1"/>
    </xf>
    <xf numFmtId="0" fontId="5" fillId="3" borderId="38" xfId="0" applyFont="1" applyFill="1" applyBorder="1" applyAlignment="1">
      <alignment horizontal="center" vertical="center"/>
    </xf>
    <xf numFmtId="0" fontId="5" fillId="3" borderId="38" xfId="0" applyFont="1" applyFill="1" applyBorder="1" applyAlignment="1">
      <alignment vertical="center" wrapText="1"/>
    </xf>
    <xf numFmtId="0" fontId="5" fillId="3" borderId="38" xfId="0" applyFont="1" applyFill="1" applyBorder="1" applyAlignment="1">
      <alignment vertical="center"/>
    </xf>
    <xf numFmtId="0" fontId="5" fillId="2" borderId="38" xfId="0" applyFont="1" applyFill="1" applyBorder="1" applyAlignment="1">
      <alignment horizontal="center" vertical="center"/>
    </xf>
    <xf numFmtId="0" fontId="5" fillId="2" borderId="38" xfId="0" applyFont="1" applyFill="1" applyBorder="1" applyAlignment="1">
      <alignment vertical="center" wrapText="1"/>
    </xf>
    <xf numFmtId="0" fontId="5" fillId="2" borderId="38" xfId="0" applyFont="1" applyFill="1" applyBorder="1" applyAlignment="1">
      <alignment vertical="center"/>
    </xf>
    <xf numFmtId="0" fontId="5" fillId="3" borderId="38"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4" fillId="0" borderId="12" xfId="0" applyFont="1" applyBorder="1" applyAlignment="1">
      <alignment horizontal="center"/>
    </xf>
    <xf numFmtId="0" fontId="4" fillId="0" borderId="5" xfId="0" applyFont="1"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4"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5" xfId="0" applyFont="1" applyBorder="1" applyAlignment="1">
      <alignment horizontal="center"/>
    </xf>
    <xf numFmtId="166" fontId="2" fillId="0" borderId="12" xfId="0" applyNumberFormat="1" applyFont="1" applyBorder="1" applyAlignment="1">
      <alignment horizontal="center" vertical="center"/>
    </xf>
    <xf numFmtId="166" fontId="2" fillId="0" borderId="5" xfId="0" applyNumberFormat="1" applyFont="1" applyBorder="1" applyAlignment="1">
      <alignment horizontal="center" vertical="center"/>
    </xf>
    <xf numFmtId="166" fontId="2" fillId="0" borderId="11" xfId="0" applyNumberFormat="1" applyFont="1" applyBorder="1" applyAlignment="1">
      <alignment horizontal="center"/>
    </xf>
    <xf numFmtId="166" fontId="2" fillId="0" borderId="9" xfId="0" applyNumberFormat="1" applyFont="1" applyBorder="1" applyAlignment="1">
      <alignment horizontal="center"/>
    </xf>
    <xf numFmtId="166" fontId="2" fillId="0" borderId="10" xfId="0" applyNumberFormat="1" applyFont="1" applyBorder="1" applyAlignment="1">
      <alignment horizontal="center"/>
    </xf>
    <xf numFmtId="166" fontId="2" fillId="0" borderId="11" xfId="0" applyNumberFormat="1" applyFont="1" applyBorder="1" applyAlignment="1">
      <alignment horizontal="center" vertical="center"/>
    </xf>
    <xf numFmtId="0" fontId="4" fillId="0" borderId="37" xfId="0" applyFont="1" applyFill="1" applyBorder="1" applyAlignment="1">
      <alignment horizontal="left" vertical="center"/>
    </xf>
    <xf numFmtId="0" fontId="4" fillId="0" borderId="33" xfId="0" applyFont="1" applyFill="1" applyBorder="1" applyAlignment="1">
      <alignment horizontal="left" vertical="center"/>
    </xf>
    <xf numFmtId="0" fontId="4" fillId="0" borderId="9"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4" fillId="0" borderId="34" xfId="0" applyFont="1" applyFill="1" applyBorder="1" applyAlignment="1">
      <alignment horizontal="left" vertical="center"/>
    </xf>
    <xf numFmtId="0" fontId="5" fillId="3" borderId="0" xfId="0" applyFont="1" applyFill="1" applyBorder="1" applyAlignment="1">
      <alignment horizontal="center" vertical="center"/>
    </xf>
    <xf numFmtId="0" fontId="4" fillId="3" borderId="33" xfId="0" applyFont="1" applyFill="1" applyBorder="1" applyAlignment="1">
      <alignment horizontal="left" vertical="center"/>
    </xf>
    <xf numFmtId="0" fontId="4" fillId="3" borderId="0" xfId="0" applyFont="1" applyFill="1" applyBorder="1" applyAlignment="1">
      <alignment horizontal="left" vertical="center"/>
    </xf>
    <xf numFmtId="0" fontId="4" fillId="3" borderId="0" xfId="0" applyFont="1" applyFill="1" applyBorder="1" applyAlignment="1">
      <alignment horizontal="left" vertical="center" wrapText="1"/>
    </xf>
    <xf numFmtId="0" fontId="4" fillId="5" borderId="33" xfId="0" applyFont="1" applyFill="1" applyBorder="1" applyAlignment="1">
      <alignment horizontal="left" vertical="center"/>
    </xf>
    <xf numFmtId="0" fontId="4" fillId="5" borderId="36" xfId="0" applyFont="1" applyFill="1" applyBorder="1" applyAlignment="1">
      <alignment horizontal="left" vertical="center"/>
    </xf>
    <xf numFmtId="0" fontId="4" fillId="5" borderId="0" xfId="0" applyFont="1" applyFill="1" applyBorder="1" applyAlignment="1">
      <alignment horizontal="left" vertical="center" wrapText="1"/>
    </xf>
    <xf numFmtId="0" fontId="4" fillId="5" borderId="6" xfId="0" applyFont="1" applyFill="1" applyBorder="1" applyAlignment="1">
      <alignment horizontal="left" vertical="center" wrapText="1"/>
    </xf>
    <xf numFmtId="0" fontId="5" fillId="5" borderId="11" xfId="0" applyFont="1" applyFill="1" applyBorder="1" applyAlignment="1">
      <alignment horizontal="center" vertical="center"/>
    </xf>
    <xf numFmtId="0" fontId="5" fillId="5" borderId="12" xfId="0" applyFont="1" applyFill="1" applyBorder="1" applyAlignment="1">
      <alignment horizontal="center" vertical="center"/>
    </xf>
    <xf numFmtId="0" fontId="5" fillId="5" borderId="5" xfId="0" applyFont="1" applyFill="1" applyBorder="1" applyAlignment="1">
      <alignment horizontal="center" vertical="center"/>
    </xf>
    <xf numFmtId="0" fontId="4" fillId="5" borderId="37" xfId="0" applyFont="1" applyFill="1" applyBorder="1" applyAlignment="1">
      <alignment horizontal="left" vertical="center"/>
    </xf>
    <xf numFmtId="0" fontId="4" fillId="5" borderId="9" xfId="0" applyFont="1" applyFill="1" applyBorder="1" applyAlignment="1">
      <alignment horizontal="left" vertical="center"/>
    </xf>
    <xf numFmtId="0" fontId="4" fillId="5" borderId="0" xfId="0" applyFont="1" applyFill="1" applyBorder="1" applyAlignment="1">
      <alignment horizontal="left" vertical="center"/>
    </xf>
    <xf numFmtId="0" fontId="4" fillId="5" borderId="35" xfId="0" applyFont="1" applyFill="1" applyBorder="1" applyAlignment="1">
      <alignment horizontal="left" vertical="center"/>
    </xf>
    <xf numFmtId="0" fontId="4" fillId="5" borderId="34" xfId="0" applyFont="1" applyFill="1" applyBorder="1" applyAlignment="1">
      <alignment horizontal="left" vertical="center"/>
    </xf>
    <xf numFmtId="0" fontId="4" fillId="5" borderId="13" xfId="0" applyFont="1" applyFill="1" applyBorder="1" applyAlignment="1">
      <alignment horizontal="left" vertical="center"/>
    </xf>
    <xf numFmtId="0" fontId="4" fillId="5" borderId="14" xfId="0" applyFont="1" applyFill="1" applyBorder="1" applyAlignment="1">
      <alignment horizontal="left" vertical="center"/>
    </xf>
    <xf numFmtId="0" fontId="5" fillId="0" borderId="0" xfId="0" applyFont="1" applyBorder="1" applyAlignment="1">
      <alignment horizontal="center"/>
    </xf>
    <xf numFmtId="0" fontId="4" fillId="5" borderId="13" xfId="0" applyFont="1" applyFill="1" applyBorder="1" applyAlignment="1">
      <alignment horizontal="left" vertical="center" wrapText="1"/>
    </xf>
    <xf numFmtId="0" fontId="4" fillId="5" borderId="14" xfId="0" applyFont="1" applyFill="1" applyBorder="1" applyAlignment="1">
      <alignment horizontal="left" vertical="center" wrapText="1"/>
    </xf>
    <xf numFmtId="0" fontId="4" fillId="0" borderId="0" xfId="0" applyFont="1" applyBorder="1" applyAlignment="1">
      <alignment horizont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4" fillId="0" borderId="37" xfId="0" applyFont="1" applyBorder="1" applyAlignment="1">
      <alignment horizontal="left" vertical="center"/>
    </xf>
    <xf numFmtId="0" fontId="4" fillId="0" borderId="33" xfId="0" applyFont="1" applyBorder="1" applyAlignment="1">
      <alignment horizontal="left" vertical="center"/>
    </xf>
    <xf numFmtId="0" fontId="4" fillId="0" borderId="9" xfId="0" applyFont="1" applyBorder="1" applyAlignment="1">
      <alignment horizontal="left" vertical="center"/>
    </xf>
    <xf numFmtId="0" fontId="4" fillId="0" borderId="0" xfId="0" applyFont="1" applyBorder="1" applyAlignment="1">
      <alignment horizontal="left" vertical="center"/>
    </xf>
    <xf numFmtId="0" fontId="4" fillId="0" borderId="35" xfId="0" applyFont="1" applyBorder="1" applyAlignment="1">
      <alignment horizontal="left" vertical="center"/>
    </xf>
    <xf numFmtId="0" fontId="4" fillId="0" borderId="34" xfId="0" applyFont="1" applyBorder="1" applyAlignment="1">
      <alignment horizontal="left" vertical="center"/>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4" fillId="0" borderId="0" xfId="0" applyFont="1" applyBorder="1" applyAlignment="1">
      <alignment horizontal="left" vertical="center" wrapText="1"/>
    </xf>
    <xf numFmtId="0" fontId="4" fillId="0" borderId="13" xfId="0" applyFont="1" applyBorder="1" applyAlignment="1">
      <alignment horizontal="left" vertical="center" wrapText="1"/>
    </xf>
    <xf numFmtId="0" fontId="4" fillId="0" borderId="14" xfId="0" applyFont="1" applyBorder="1" applyAlignment="1">
      <alignment horizontal="left" vertical="center" wrapText="1"/>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5" xfId="0" applyFont="1" applyFill="1" applyBorder="1" applyAlignment="1">
      <alignment horizontal="center" vertical="center"/>
    </xf>
    <xf numFmtId="166" fontId="5" fillId="6" borderId="9" xfId="0" applyNumberFormat="1" applyFont="1" applyFill="1" applyBorder="1" applyAlignment="1">
      <alignment horizontal="center"/>
    </xf>
    <xf numFmtId="166" fontId="4" fillId="0" borderId="9" xfId="0" applyNumberFormat="1" applyFont="1" applyFill="1" applyBorder="1"/>
    <xf numFmtId="166" fontId="5" fillId="7" borderId="13" xfId="0" applyNumberFormat="1" applyFont="1" applyFill="1" applyBorder="1" applyAlignment="1">
      <alignment horizontal="center"/>
    </xf>
    <xf numFmtId="0" fontId="5" fillId="7" borderId="0" xfId="0" applyFont="1" applyFill="1"/>
    <xf numFmtId="0" fontId="5" fillId="0" borderId="10" xfId="0" applyFont="1" applyFill="1" applyBorder="1"/>
    <xf numFmtId="0" fontId="5" fillId="0" borderId="8" xfId="0" applyFont="1" applyFill="1" applyBorder="1"/>
    <xf numFmtId="0" fontId="5" fillId="0" borderId="26" xfId="0" applyFont="1" applyFill="1" applyBorder="1" applyAlignment="1">
      <alignment horizontal="center" vertical="center"/>
    </xf>
    <xf numFmtId="0" fontId="5" fillId="0" borderId="39" xfId="0" applyFont="1" applyFill="1" applyBorder="1" applyAlignment="1">
      <alignment vertical="center"/>
    </xf>
    <xf numFmtId="0" fontId="5" fillId="0" borderId="39" xfId="0" applyFont="1" applyFill="1" applyBorder="1"/>
    <xf numFmtId="0" fontId="5" fillId="7" borderId="6" xfId="0" applyFont="1" applyFill="1" applyBorder="1"/>
    <xf numFmtId="0" fontId="5" fillId="7" borderId="7" xfId="0" applyFont="1" applyFill="1" applyBorder="1"/>
    <xf numFmtId="0" fontId="4" fillId="0" borderId="36" xfId="0" applyFont="1" applyFill="1" applyBorder="1" applyAlignment="1">
      <alignment horizontal="left" vertical="center"/>
    </xf>
    <xf numFmtId="1" fontId="2" fillId="0" borderId="11" xfId="0" applyNumberFormat="1" applyFont="1" applyBorder="1" applyAlignment="1">
      <alignment horizontal="center" vertical="center"/>
    </xf>
    <xf numFmtId="1" fontId="2" fillId="0" borderId="12" xfId="0" applyNumberFormat="1" applyFont="1" applyBorder="1" applyAlignment="1">
      <alignment horizontal="center" vertical="center"/>
    </xf>
    <xf numFmtId="1" fontId="2" fillId="0" borderId="5" xfId="0" applyNumberFormat="1" applyFont="1" applyBorder="1" applyAlignment="1">
      <alignment horizontal="center" vertical="center"/>
    </xf>
    <xf numFmtId="1" fontId="2" fillId="0" borderId="12" xfId="0" applyNumberFormat="1" applyFont="1" applyBorder="1" applyAlignment="1">
      <alignment horizontal="center" vertical="center"/>
    </xf>
    <xf numFmtId="0" fontId="0" fillId="7" borderId="0" xfId="0" applyFill="1"/>
    <xf numFmtId="166" fontId="5" fillId="7" borderId="12" xfId="0" applyNumberFormat="1" applyFont="1" applyFill="1" applyBorder="1" applyAlignment="1">
      <alignment horizontal="center"/>
    </xf>
    <xf numFmtId="166" fontId="5" fillId="7" borderId="0" xfId="0" applyNumberFormat="1" applyFont="1" applyFill="1" applyBorder="1" applyAlignment="1">
      <alignment horizontal="center"/>
    </xf>
    <xf numFmtId="166" fontId="5" fillId="7" borderId="8" xfId="0" applyNumberFormat="1" applyFont="1" applyFill="1" applyBorder="1" applyAlignment="1">
      <alignment horizontal="center"/>
    </xf>
    <xf numFmtId="0" fontId="5" fillId="0" borderId="0" xfId="0" applyFont="1" applyFill="1" applyAlignment="1">
      <alignment vertical="center" wrapText="1"/>
    </xf>
    <xf numFmtId="166" fontId="5" fillId="0" borderId="38" xfId="0" applyNumberFormat="1" applyFont="1" applyFill="1" applyBorder="1"/>
    <xf numFmtId="166" fontId="5" fillId="8" borderId="38" xfId="0" applyNumberFormat="1" applyFont="1" applyFill="1" applyBorder="1"/>
    <xf numFmtId="166" fontId="5" fillId="9" borderId="38" xfId="0" applyNumberFormat="1" applyFont="1" applyFill="1" applyBorder="1"/>
    <xf numFmtId="0" fontId="0" fillId="8" borderId="38" xfId="0" applyFont="1" applyFill="1" applyBorder="1" applyAlignment="1">
      <alignment horizontal="center" vertical="center" wrapText="1"/>
    </xf>
    <xf numFmtId="0" fontId="0" fillId="8" borderId="38" xfId="0" applyFont="1" applyFill="1" applyBorder="1" applyAlignment="1">
      <alignment horizontal="center" vertical="center"/>
    </xf>
    <xf numFmtId="0" fontId="0" fillId="8" borderId="38" xfId="0" applyFont="1" applyFill="1" applyBorder="1" applyAlignment="1">
      <alignment vertical="center" wrapText="1"/>
    </xf>
    <xf numFmtId="0" fontId="0" fillId="8" borderId="38" xfId="0" applyFont="1" applyFill="1" applyBorder="1"/>
    <xf numFmtId="0" fontId="0" fillId="8" borderId="38" xfId="0" applyFont="1" applyFill="1" applyBorder="1" applyAlignment="1">
      <alignment vertical="center"/>
    </xf>
    <xf numFmtId="0" fontId="0" fillId="8" borderId="38" xfId="0" applyFont="1" applyFill="1" applyBorder="1" applyAlignment="1">
      <alignment vertical="center"/>
    </xf>
    <xf numFmtId="0" fontId="5" fillId="9" borderId="38" xfId="0" applyFont="1" applyFill="1" applyBorder="1" applyAlignment="1">
      <alignment horizontal="center" vertical="center"/>
    </xf>
    <xf numFmtId="0" fontId="5" fillId="9" borderId="38" xfId="0" applyFont="1" applyFill="1" applyBorder="1" applyAlignment="1">
      <alignment vertical="center"/>
    </xf>
    <xf numFmtId="0" fontId="5" fillId="9" borderId="38" xfId="0" applyFont="1" applyFill="1" applyBorder="1"/>
    <xf numFmtId="0" fontId="5" fillId="0" borderId="38" xfId="0" applyFont="1" applyFill="1" applyBorder="1" applyAlignment="1">
      <alignment horizontal="center" vertical="center"/>
    </xf>
    <xf numFmtId="0" fontId="5" fillId="0" borderId="38" xfId="0" applyFont="1" applyFill="1" applyBorder="1" applyAlignment="1">
      <alignment vertical="center" wrapText="1"/>
    </xf>
    <xf numFmtId="0" fontId="5" fillId="0" borderId="38" xfId="0" applyFont="1" applyFill="1" applyBorder="1"/>
    <xf numFmtId="0" fontId="5" fillId="0" borderId="38" xfId="0" applyFont="1" applyFill="1" applyBorder="1" applyAlignment="1">
      <alignment vertical="center"/>
    </xf>
    <xf numFmtId="0" fontId="5" fillId="0" borderId="38" xfId="0" applyFont="1" applyFill="1" applyBorder="1" applyAlignment="1">
      <alignment vertical="center"/>
    </xf>
    <xf numFmtId="0" fontId="10" fillId="0" borderId="0" xfId="0" applyFont="1" applyFill="1" applyBorder="1" applyAlignment="1">
      <alignment horizontal="left" vertical="center"/>
    </xf>
    <xf numFmtId="0" fontId="5" fillId="9" borderId="38" xfId="0" applyFont="1" applyFill="1" applyBorder="1" applyAlignment="1">
      <alignment horizontal="center" vertical="center" wrapText="1"/>
    </xf>
    <xf numFmtId="0" fontId="5" fillId="9" borderId="38" xfId="0" applyFont="1" applyFill="1" applyBorder="1" applyAlignment="1">
      <alignment vertical="center" wrapText="1"/>
    </xf>
    <xf numFmtId="0" fontId="5" fillId="9" borderId="38" xfId="0" applyFont="1" applyFill="1" applyBorder="1" applyAlignment="1">
      <alignment vertical="center"/>
    </xf>
    <xf numFmtId="0" fontId="5" fillId="3" borderId="41" xfId="0" applyFont="1" applyFill="1" applyBorder="1" applyAlignment="1">
      <alignment horizontal="center" vertical="center"/>
    </xf>
    <xf numFmtId="0" fontId="5" fillId="3" borderId="41" xfId="0" applyFont="1" applyFill="1" applyBorder="1" applyAlignment="1">
      <alignment vertical="center" wrapText="1"/>
    </xf>
    <xf numFmtId="166" fontId="5" fillId="7" borderId="18" xfId="0" applyNumberFormat="1" applyFont="1" applyFill="1" applyBorder="1"/>
    <xf numFmtId="0" fontId="4" fillId="0" borderId="21" xfId="0" applyFont="1" applyFill="1" applyBorder="1" applyAlignment="1">
      <alignment horizontal="left" vertical="center" wrapText="1"/>
    </xf>
    <xf numFmtId="166" fontId="5" fillId="0" borderId="13" xfId="0" applyNumberFormat="1" applyFont="1" applyFill="1" applyBorder="1"/>
    <xf numFmtId="166" fontId="5" fillId="0" borderId="29" xfId="0" applyNumberFormat="1" applyFont="1" applyFill="1" applyBorder="1"/>
    <xf numFmtId="0" fontId="4" fillId="0" borderId="17" xfId="0" applyFont="1" applyFill="1" applyBorder="1" applyAlignment="1">
      <alignment horizontal="left" vertical="center" wrapText="1"/>
    </xf>
    <xf numFmtId="0" fontId="4" fillId="0" borderId="43" xfId="0" applyFont="1" applyFill="1" applyBorder="1" applyAlignment="1">
      <alignment horizontal="left" vertical="center" wrapText="1"/>
    </xf>
    <xf numFmtId="0" fontId="4" fillId="0" borderId="19" xfId="0" applyFont="1" applyFill="1" applyBorder="1" applyAlignment="1">
      <alignment horizontal="left" vertical="center" wrapText="1"/>
    </xf>
    <xf numFmtId="166" fontId="5" fillId="0" borderId="14" xfId="0" applyNumberFormat="1" applyFont="1" applyFill="1" applyBorder="1"/>
    <xf numFmtId="166" fontId="5" fillId="0" borderId="30" xfId="0" applyNumberFormat="1" applyFont="1" applyFill="1" applyBorder="1"/>
    <xf numFmtId="166" fontId="5" fillId="7" borderId="9" xfId="0" applyNumberFormat="1" applyFont="1" applyFill="1" applyBorder="1"/>
    <xf numFmtId="166" fontId="5" fillId="3" borderId="13" xfId="0" applyNumberFormat="1" applyFont="1" applyFill="1" applyBorder="1"/>
    <xf numFmtId="0" fontId="1" fillId="0" borderId="0" xfId="0" applyFont="1"/>
    <xf numFmtId="166" fontId="4" fillId="0" borderId="0" xfId="0" applyNumberFormat="1" applyFont="1" applyBorder="1"/>
    <xf numFmtId="0" fontId="4" fillId="3" borderId="34" xfId="0" applyFont="1" applyFill="1" applyBorder="1" applyAlignment="1">
      <alignment horizontal="left" vertical="center"/>
    </xf>
    <xf numFmtId="0" fontId="4" fillId="3" borderId="14" xfId="0" applyFont="1" applyFill="1" applyBorder="1" applyAlignment="1">
      <alignment horizontal="left" vertical="center"/>
    </xf>
    <xf numFmtId="0" fontId="4" fillId="3" borderId="14" xfId="0" applyFont="1" applyFill="1" applyBorder="1"/>
    <xf numFmtId="166" fontId="4" fillId="0" borderId="14" xfId="0" applyNumberFormat="1" applyFont="1" applyBorder="1"/>
    <xf numFmtId="0" fontId="4" fillId="3" borderId="37" xfId="0" applyFont="1" applyFill="1" applyBorder="1" applyAlignment="1">
      <alignment horizontal="left" vertical="center"/>
    </xf>
    <xf numFmtId="0" fontId="4" fillId="3" borderId="9" xfId="0" applyFont="1" applyFill="1" applyBorder="1" applyAlignment="1">
      <alignment horizontal="left" vertical="center"/>
    </xf>
    <xf numFmtId="0" fontId="5" fillId="3" borderId="9" xfId="0" applyFont="1" applyFill="1" applyBorder="1"/>
    <xf numFmtId="166" fontId="5" fillId="0" borderId="9" xfId="0" applyNumberFormat="1" applyFont="1" applyBorder="1" applyAlignment="1"/>
    <xf numFmtId="0" fontId="5" fillId="3" borderId="14" xfId="0" applyFont="1" applyFill="1" applyBorder="1"/>
    <xf numFmtId="166" fontId="11" fillId="0" borderId="0" xfId="0" applyNumberFormat="1" applyFont="1" applyFill="1" applyBorder="1"/>
    <xf numFmtId="0" fontId="4" fillId="3" borderId="35" xfId="0" applyFont="1" applyFill="1" applyBorder="1" applyAlignment="1">
      <alignment horizontal="left" vertical="center"/>
    </xf>
    <xf numFmtId="0" fontId="4" fillId="3" borderId="13" xfId="0" applyFont="1" applyFill="1" applyBorder="1" applyAlignment="1">
      <alignment horizontal="left" vertical="center" wrapText="1"/>
    </xf>
    <xf numFmtId="0" fontId="5" fillId="3" borderId="13" xfId="0" applyFont="1" applyFill="1" applyBorder="1"/>
    <xf numFmtId="0" fontId="4" fillId="3" borderId="14" xfId="0" applyFont="1" applyFill="1" applyBorder="1" applyAlignment="1">
      <alignment horizontal="left" vertical="center" wrapText="1"/>
    </xf>
    <xf numFmtId="166" fontId="5" fillId="0" borderId="14" xfId="0" applyNumberFormat="1" applyFont="1" applyBorder="1" applyAlignment="1"/>
    <xf numFmtId="166" fontId="5" fillId="0" borderId="13" xfId="0" applyNumberFormat="1" applyFont="1" applyBorder="1" applyAlignment="1"/>
    <xf numFmtId="0" fontId="4" fillId="0" borderId="14" xfId="0" applyFont="1" applyFill="1" applyBorder="1" applyAlignment="1">
      <alignment horizontal="left" vertical="center"/>
    </xf>
    <xf numFmtId="0" fontId="11" fillId="0" borderId="14" xfId="0" applyFont="1" applyFill="1" applyBorder="1"/>
    <xf numFmtId="166" fontId="11" fillId="0" borderId="14" xfId="0" applyNumberFormat="1" applyFont="1" applyFill="1" applyBorder="1"/>
    <xf numFmtId="166" fontId="11" fillId="0" borderId="30" xfId="0" applyNumberFormat="1" applyFont="1" applyFill="1" applyBorder="1"/>
    <xf numFmtId="166" fontId="5" fillId="7" borderId="0" xfId="0" applyNumberFormat="1" applyFont="1" applyFill="1" applyBorder="1"/>
    <xf numFmtId="166" fontId="5" fillId="6" borderId="6" xfId="0" applyNumberFormat="1" applyFont="1" applyFill="1" applyBorder="1" applyAlignment="1">
      <alignment horizontal="center"/>
    </xf>
    <xf numFmtId="166" fontId="5" fillId="0" borderId="0" xfId="0" applyNumberFormat="1" applyFont="1" applyFill="1" applyBorder="1" applyAlignment="1">
      <alignment vertical="center"/>
    </xf>
    <xf numFmtId="0" fontId="5" fillId="3" borderId="42" xfId="0" applyFont="1" applyFill="1" applyBorder="1"/>
    <xf numFmtId="166" fontId="5" fillId="3" borderId="42" xfId="0" applyNumberFormat="1" applyFont="1" applyFill="1" applyBorder="1"/>
    <xf numFmtId="0" fontId="5" fillId="3" borderId="44" xfId="0" applyFont="1" applyFill="1" applyBorder="1" applyAlignment="1">
      <alignment vertical="center" wrapText="1"/>
    </xf>
    <xf numFmtId="0" fontId="5" fillId="3" borderId="44" xfId="0" applyFont="1" applyFill="1" applyBorder="1"/>
    <xf numFmtId="166" fontId="5" fillId="3" borderId="44" xfId="0" applyNumberFormat="1" applyFont="1" applyFill="1" applyBorder="1"/>
    <xf numFmtId="0" fontId="5" fillId="3" borderId="45" xfId="0" applyFont="1" applyFill="1" applyBorder="1" applyAlignment="1">
      <alignment vertical="center"/>
    </xf>
    <xf numFmtId="0" fontId="5" fillId="3" borderId="45" xfId="0" applyFont="1" applyFill="1" applyBorder="1"/>
    <xf numFmtId="166" fontId="5" fillId="3" borderId="45" xfId="0" applyNumberFormat="1" applyFont="1" applyFill="1" applyBorder="1"/>
    <xf numFmtId="0" fontId="5" fillId="3" borderId="44" xfId="0" applyFont="1" applyFill="1" applyBorder="1" applyAlignment="1">
      <alignment vertical="center"/>
    </xf>
    <xf numFmtId="0" fontId="5" fillId="3" borderId="42" xfId="0" applyFont="1" applyFill="1" applyBorder="1" applyAlignment="1">
      <alignment horizontal="center" vertical="center"/>
    </xf>
    <xf numFmtId="0" fontId="5" fillId="3" borderId="42" xfId="0" applyFont="1" applyFill="1" applyBorder="1" applyAlignment="1">
      <alignment vertical="center"/>
    </xf>
    <xf numFmtId="0" fontId="5" fillId="2" borderId="42" xfId="0" applyFont="1" applyFill="1" applyBorder="1" applyAlignment="1">
      <alignment vertical="center"/>
    </xf>
    <xf numFmtId="0" fontId="5" fillId="2" borderId="42" xfId="0" applyFont="1" applyFill="1" applyBorder="1"/>
    <xf numFmtId="166" fontId="5" fillId="2" borderId="42" xfId="0" applyNumberFormat="1" applyFont="1" applyFill="1" applyBorder="1"/>
    <xf numFmtId="0" fontId="5" fillId="2" borderId="44" xfId="0" applyFont="1" applyFill="1" applyBorder="1" applyAlignment="1">
      <alignment vertical="center" wrapText="1"/>
    </xf>
    <xf numFmtId="0" fontId="5" fillId="2" borderId="44" xfId="0" applyFont="1" applyFill="1" applyBorder="1"/>
    <xf numFmtId="166" fontId="5" fillId="2" borderId="44" xfId="0" applyNumberFormat="1" applyFont="1" applyFill="1" applyBorder="1"/>
    <xf numFmtId="0" fontId="5" fillId="2" borderId="42" xfId="0" applyFont="1" applyFill="1" applyBorder="1" applyAlignment="1">
      <alignment horizontal="center" vertical="center"/>
    </xf>
    <xf numFmtId="0" fontId="5" fillId="2" borderId="42" xfId="0" applyFont="1" applyFill="1" applyBorder="1" applyAlignment="1">
      <alignment vertical="center"/>
    </xf>
    <xf numFmtId="0" fontId="5" fillId="2" borderId="44" xfId="0" applyFont="1" applyFill="1" applyBorder="1" applyAlignment="1">
      <alignment vertical="center"/>
    </xf>
    <xf numFmtId="166" fontId="1" fillId="2" borderId="42" xfId="0" applyNumberFormat="1" applyFont="1" applyFill="1" applyBorder="1"/>
    <xf numFmtId="0" fontId="5" fillId="2" borderId="45" xfId="0" applyFont="1" applyFill="1" applyBorder="1" applyAlignment="1">
      <alignment vertical="center"/>
    </xf>
    <xf numFmtId="0" fontId="5" fillId="2" borderId="45" xfId="0" applyFont="1" applyFill="1" applyBorder="1"/>
    <xf numFmtId="166" fontId="5" fillId="2" borderId="45" xfId="0" applyNumberFormat="1" applyFont="1" applyFill="1" applyBorder="1"/>
    <xf numFmtId="0" fontId="5" fillId="9" borderId="42" xfId="0" applyFont="1" applyFill="1" applyBorder="1" applyAlignment="1">
      <alignment vertical="center"/>
    </xf>
    <xf numFmtId="0" fontId="5" fillId="9" borderId="42" xfId="0" applyFont="1" applyFill="1" applyBorder="1"/>
    <xf numFmtId="166" fontId="5" fillId="9" borderId="42" xfId="0" applyNumberFormat="1" applyFont="1" applyFill="1" applyBorder="1"/>
    <xf numFmtId="0" fontId="5" fillId="9" borderId="44" xfId="0" applyFont="1" applyFill="1" applyBorder="1" applyAlignment="1">
      <alignment vertical="center"/>
    </xf>
    <xf numFmtId="0" fontId="5" fillId="9" borderId="44" xfId="0" applyFont="1" applyFill="1" applyBorder="1"/>
    <xf numFmtId="166" fontId="5" fillId="9" borderId="44" xfId="0" applyNumberFormat="1" applyFont="1" applyFill="1" applyBorder="1"/>
    <xf numFmtId="0" fontId="5" fillId="9" borderId="44" xfId="0" applyFont="1" applyFill="1" applyBorder="1" applyAlignment="1">
      <alignment vertical="center" wrapText="1"/>
    </xf>
    <xf numFmtId="0" fontId="5" fillId="9" borderId="42" xfId="0" applyFont="1" applyFill="1" applyBorder="1" applyAlignment="1">
      <alignment horizontal="center" vertical="center"/>
    </xf>
    <xf numFmtId="0" fontId="5" fillId="9" borderId="42" xfId="0" applyFont="1" applyFill="1" applyBorder="1" applyAlignment="1">
      <alignment vertical="center"/>
    </xf>
    <xf numFmtId="0" fontId="5" fillId="9" borderId="45" xfId="0" applyFont="1" applyFill="1" applyBorder="1" applyAlignment="1">
      <alignment vertical="center"/>
    </xf>
    <xf numFmtId="0" fontId="5" fillId="9" borderId="45" xfId="0" applyFont="1" applyFill="1" applyBorder="1"/>
    <xf numFmtId="166" fontId="5" fillId="9" borderId="45" xfId="0" applyNumberFormat="1" applyFont="1" applyFill="1" applyBorder="1"/>
    <xf numFmtId="0" fontId="0" fillId="8" borderId="42" xfId="0" applyFont="1" applyFill="1" applyBorder="1"/>
    <xf numFmtId="166" fontId="5" fillId="8" borderId="42" xfId="0" applyNumberFormat="1" applyFont="1" applyFill="1" applyBorder="1"/>
    <xf numFmtId="0" fontId="0" fillId="8" borderId="44" xfId="0" applyFont="1" applyFill="1" applyBorder="1" applyAlignment="1">
      <alignment vertical="center" wrapText="1"/>
    </xf>
    <xf numFmtId="0" fontId="0" fillId="8" borderId="44" xfId="0" applyFont="1" applyFill="1" applyBorder="1"/>
    <xf numFmtId="166" fontId="5" fillId="8" borderId="44" xfId="0" applyNumberFormat="1" applyFont="1" applyFill="1" applyBorder="1"/>
    <xf numFmtId="0" fontId="0" fillId="8" borderId="45" xfId="0" applyFont="1" applyFill="1" applyBorder="1" applyAlignment="1">
      <alignment vertical="center"/>
    </xf>
    <xf numFmtId="0" fontId="0" fillId="8" borderId="45" xfId="0" applyFont="1" applyFill="1" applyBorder="1"/>
    <xf numFmtId="166" fontId="5" fillId="8" borderId="45" xfId="0" applyNumberFormat="1" applyFont="1" applyFill="1" applyBorder="1"/>
    <xf numFmtId="0" fontId="0" fillId="8" borderId="44" xfId="0" applyFont="1" applyFill="1" applyBorder="1" applyAlignment="1">
      <alignment vertical="center"/>
    </xf>
    <xf numFmtId="0" fontId="5" fillId="0" borderId="42" xfId="0" applyFont="1" applyFill="1" applyBorder="1" applyAlignment="1">
      <alignment vertical="center"/>
    </xf>
    <xf numFmtId="0" fontId="5" fillId="0" borderId="42" xfId="0" applyFont="1" applyFill="1" applyBorder="1"/>
    <xf numFmtId="166" fontId="5" fillId="0" borderId="42" xfId="0" applyNumberFormat="1" applyFont="1" applyFill="1" applyBorder="1"/>
    <xf numFmtId="0" fontId="5" fillId="0" borderId="44" xfId="0" applyFont="1" applyFill="1" applyBorder="1" applyAlignment="1">
      <alignment vertical="center" wrapText="1"/>
    </xf>
    <xf numFmtId="0" fontId="5" fillId="0" borderId="44" xfId="0" applyFont="1" applyFill="1" applyBorder="1"/>
    <xf numFmtId="166" fontId="5" fillId="0" borderId="44" xfId="0" applyNumberFormat="1" applyFont="1" applyFill="1" applyBorder="1"/>
    <xf numFmtId="0" fontId="0" fillId="8" borderId="42" xfId="0" applyFont="1" applyFill="1" applyBorder="1" applyAlignment="1">
      <alignment horizontal="center" vertical="center"/>
    </xf>
    <xf numFmtId="0" fontId="0" fillId="8" borderId="42" xfId="0" applyFont="1" applyFill="1" applyBorder="1" applyAlignment="1">
      <alignment vertical="center"/>
    </xf>
    <xf numFmtId="0" fontId="5" fillId="0" borderId="42" xfId="0" applyFont="1" applyFill="1" applyBorder="1" applyAlignment="1">
      <alignment horizontal="center" vertical="center"/>
    </xf>
    <xf numFmtId="0" fontId="5" fillId="0" borderId="42" xfId="0" applyFont="1" applyFill="1" applyBorder="1" applyAlignment="1">
      <alignment vertical="center"/>
    </xf>
    <xf numFmtId="0" fontId="5" fillId="0" borderId="44" xfId="0" applyFont="1" applyFill="1" applyBorder="1" applyAlignment="1">
      <alignment vertical="center"/>
    </xf>
    <xf numFmtId="0" fontId="5" fillId="0" borderId="45" xfId="0" applyFont="1" applyFill="1" applyBorder="1" applyAlignment="1">
      <alignment vertical="center"/>
    </xf>
    <xf numFmtId="0" fontId="5" fillId="0" borderId="45" xfId="0" applyFont="1" applyFill="1" applyBorder="1"/>
    <xf numFmtId="166" fontId="5" fillId="0" borderId="45" xfId="0" applyNumberFormat="1" applyFont="1" applyFill="1" applyBorder="1"/>
    <xf numFmtId="0" fontId="0" fillId="8" borderId="40" xfId="0" applyFont="1" applyFill="1" applyBorder="1" applyAlignment="1">
      <alignment horizontal="center" vertical="center" wrapText="1"/>
    </xf>
    <xf numFmtId="0" fontId="0" fillId="8" borderId="40" xfId="0" applyFont="1" applyFill="1" applyBorder="1" applyAlignment="1">
      <alignment horizontal="center" vertical="center"/>
    </xf>
    <xf numFmtId="0" fontId="0" fillId="8" borderId="40" xfId="0" applyFont="1" applyFill="1" applyBorder="1" applyAlignment="1">
      <alignment vertical="center"/>
    </xf>
    <xf numFmtId="166" fontId="5" fillId="8" borderId="40" xfId="0" applyNumberFormat="1" applyFont="1" applyFill="1" applyBorder="1"/>
    <xf numFmtId="0" fontId="5" fillId="3" borderId="42" xfId="0" applyFont="1" applyFill="1" applyBorder="1" applyAlignment="1">
      <alignment horizontal="center" vertical="center" wrapText="1"/>
    </xf>
    <xf numFmtId="0" fontId="5" fillId="0" borderId="45" xfId="0" applyFont="1" applyFill="1" applyBorder="1" applyAlignment="1">
      <alignment horizontal="center" vertical="center" wrapText="1"/>
    </xf>
    <xf numFmtId="0" fontId="5" fillId="0" borderId="45" xfId="0" applyFont="1" applyFill="1" applyBorder="1" applyAlignment="1">
      <alignment horizontal="center" vertical="center"/>
    </xf>
    <xf numFmtId="0" fontId="5" fillId="0" borderId="45" xfId="0" applyFont="1" applyFill="1" applyBorder="1" applyAlignment="1">
      <alignment vertical="center" wrapText="1"/>
    </xf>
    <xf numFmtId="0" fontId="5" fillId="0" borderId="44" xfId="0" applyFont="1" applyFill="1" applyBorder="1" applyAlignment="1">
      <alignment horizontal="center" vertical="center" wrapText="1"/>
    </xf>
    <xf numFmtId="0" fontId="5" fillId="0" borderId="44" xfId="0" applyFont="1" applyFill="1" applyBorder="1" applyAlignment="1">
      <alignment horizontal="center" vertical="center"/>
    </xf>
    <xf numFmtId="0" fontId="5" fillId="0" borderId="44" xfId="0" applyFont="1" applyFill="1" applyBorder="1" applyAlignment="1">
      <alignment vertical="center"/>
    </xf>
    <xf numFmtId="0" fontId="0" fillId="8" borderId="42" xfId="0" applyFont="1" applyFill="1" applyBorder="1" applyAlignment="1">
      <alignment horizontal="center" vertical="center" wrapText="1"/>
    </xf>
    <xf numFmtId="0" fontId="0" fillId="8" borderId="42" xfId="0" applyFont="1" applyFill="1" applyBorder="1" applyAlignment="1">
      <alignment vertical="center" wrapText="1"/>
    </xf>
    <xf numFmtId="0" fontId="5" fillId="9" borderId="45" xfId="0" applyFont="1" applyFill="1" applyBorder="1" applyAlignment="1">
      <alignment horizontal="center" vertical="center" wrapText="1"/>
    </xf>
    <xf numFmtId="0" fontId="5" fillId="9" borderId="45" xfId="0" applyFont="1" applyFill="1" applyBorder="1" applyAlignment="1">
      <alignment horizontal="center" vertical="center"/>
    </xf>
    <xf numFmtId="0" fontId="5" fillId="9" borderId="45" xfId="0" applyFont="1" applyFill="1" applyBorder="1" applyAlignment="1">
      <alignment vertical="center" wrapText="1"/>
    </xf>
    <xf numFmtId="0" fontId="5" fillId="9" borderId="44" xfId="0" applyFont="1" applyFill="1" applyBorder="1" applyAlignment="1">
      <alignment horizontal="center" vertical="center" wrapText="1"/>
    </xf>
    <xf numFmtId="0" fontId="5" fillId="9" borderId="44" xfId="0" applyFont="1" applyFill="1" applyBorder="1" applyAlignment="1">
      <alignment horizontal="center" vertical="center"/>
    </xf>
    <xf numFmtId="0" fontId="5" fillId="9" borderId="44" xfId="0" applyFont="1" applyFill="1" applyBorder="1" applyAlignment="1">
      <alignment vertical="center"/>
    </xf>
    <xf numFmtId="0" fontId="5" fillId="3" borderId="40" xfId="0" applyFont="1" applyFill="1" applyBorder="1" applyAlignment="1">
      <alignment horizontal="center" vertical="center" wrapText="1"/>
    </xf>
    <xf numFmtId="0" fontId="5" fillId="3" borderId="40" xfId="0" applyFont="1" applyFill="1" applyBorder="1" applyAlignment="1">
      <alignment horizontal="center" vertical="center"/>
    </xf>
    <xf numFmtId="0" fontId="5" fillId="3" borderId="40" xfId="0" applyFont="1" applyFill="1" applyBorder="1" applyAlignment="1">
      <alignment vertical="center"/>
    </xf>
    <xf numFmtId="166" fontId="5" fillId="3" borderId="40" xfId="0" applyNumberFormat="1" applyFont="1" applyFill="1" applyBorder="1"/>
    <xf numFmtId="0" fontId="5" fillId="2" borderId="45" xfId="0" applyFont="1" applyFill="1" applyBorder="1" applyAlignment="1">
      <alignment horizontal="center" vertical="center" wrapText="1"/>
    </xf>
    <xf numFmtId="0" fontId="5" fillId="2" borderId="45" xfId="0" applyFont="1" applyFill="1" applyBorder="1" applyAlignment="1">
      <alignment horizontal="center" vertical="center"/>
    </xf>
    <xf numFmtId="0" fontId="5" fillId="2" borderId="45" xfId="0" applyFont="1" applyFill="1" applyBorder="1" applyAlignment="1">
      <alignment vertical="center" wrapText="1"/>
    </xf>
    <xf numFmtId="166" fontId="1" fillId="2" borderId="45" xfId="0" applyNumberFormat="1" applyFont="1" applyFill="1" applyBorder="1"/>
    <xf numFmtId="0" fontId="5" fillId="2" borderId="44" xfId="0" applyFont="1" applyFill="1" applyBorder="1" applyAlignment="1">
      <alignment horizontal="center" vertical="center" wrapText="1"/>
    </xf>
    <xf numFmtId="0" fontId="5" fillId="2" borderId="44" xfId="0" applyFont="1" applyFill="1" applyBorder="1" applyAlignment="1">
      <alignment horizontal="center" vertical="center"/>
    </xf>
    <xf numFmtId="0" fontId="5" fillId="2" borderId="44" xfId="0" applyFont="1" applyFill="1" applyBorder="1" applyAlignment="1">
      <alignment vertical="center"/>
    </xf>
    <xf numFmtId="166" fontId="0" fillId="0" borderId="0" xfId="0" applyNumberFormat="1"/>
  </cellXfs>
  <cellStyles count="4">
    <cellStyle name="Normal" xfId="0" builtinId="0"/>
    <cellStyle name="Normal 10" xfId="1"/>
    <cellStyle name="Normal 10 2" xfId="2"/>
    <cellStyle name="Percent 3" xfId="3"/>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2000250</xdr:colOff>
      <xdr:row>51</xdr:row>
      <xdr:rowOff>19050</xdr:rowOff>
    </xdr:from>
    <xdr:to>
      <xdr:col>19</xdr:col>
      <xdr:colOff>219075</xdr:colOff>
      <xdr:row>60</xdr:row>
      <xdr:rowOff>172929</xdr:rowOff>
    </xdr:to>
    <xdr:pic>
      <xdr:nvPicPr>
        <xdr:cNvPr id="2" name="Picture 1"/>
        <xdr:cNvPicPr>
          <a:picLocks noChangeAspect="1"/>
        </xdr:cNvPicPr>
      </xdr:nvPicPr>
      <xdr:blipFill>
        <a:blip xmlns:r="http://schemas.openxmlformats.org/officeDocument/2006/relationships" r:embed="rId1"/>
        <a:stretch>
          <a:fillRect/>
        </a:stretch>
      </xdr:blipFill>
      <xdr:spPr>
        <a:xfrm>
          <a:off x="3600450" y="9810750"/>
          <a:ext cx="8705850" cy="18683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4"/>
  <sheetViews>
    <sheetView workbookViewId="0">
      <selection activeCell="H36" sqref="H36"/>
    </sheetView>
  </sheetViews>
  <sheetFormatPr defaultRowHeight="15" x14ac:dyDescent="0.25"/>
  <cols>
    <col min="2" max="2" width="20.85546875" style="18" bestFit="1" customWidth="1"/>
    <col min="3" max="3" width="47.28515625" style="19" customWidth="1"/>
    <col min="4" max="4" width="16.28515625" style="9" customWidth="1"/>
    <col min="5" max="5" width="16.28515625" style="99" customWidth="1"/>
  </cols>
  <sheetData>
    <row r="2" spans="2:6" s="1" customFormat="1" ht="15.75" x14ac:dyDescent="0.25">
      <c r="B2" s="209" t="s">
        <v>43</v>
      </c>
      <c r="C2" s="211"/>
      <c r="D2" s="6"/>
      <c r="E2" s="98"/>
      <c r="F2" s="1" t="s">
        <v>86</v>
      </c>
    </row>
    <row r="3" spans="2:6" ht="12.75" customHeight="1" x14ac:dyDescent="0.25">
      <c r="B3" s="7" t="s">
        <v>18</v>
      </c>
      <c r="C3" s="8" t="s">
        <v>44</v>
      </c>
      <c r="F3" t="s">
        <v>87</v>
      </c>
    </row>
    <row r="4" spans="2:6" ht="12.75" customHeight="1" x14ac:dyDescent="0.25">
      <c r="B4" s="7" t="s">
        <v>42</v>
      </c>
      <c r="C4" s="8" t="s">
        <v>45</v>
      </c>
      <c r="F4" t="s">
        <v>88</v>
      </c>
    </row>
    <row r="5" spans="2:6" ht="12.75" customHeight="1" x14ac:dyDescent="0.25">
      <c r="B5" s="7" t="s">
        <v>23</v>
      </c>
      <c r="C5" s="8"/>
      <c r="F5" t="s">
        <v>89</v>
      </c>
    </row>
    <row r="6" spans="2:6" ht="12.75" customHeight="1" x14ac:dyDescent="0.25">
      <c r="B6" s="7" t="s">
        <v>24</v>
      </c>
      <c r="C6" s="8"/>
      <c r="F6" t="s">
        <v>90</v>
      </c>
    </row>
    <row r="7" spans="2:6" ht="12.75" customHeight="1" x14ac:dyDescent="0.25">
      <c r="B7" s="7" t="s">
        <v>26</v>
      </c>
      <c r="C7" s="8"/>
      <c r="F7" t="s">
        <v>91</v>
      </c>
    </row>
    <row r="8" spans="2:6" ht="12.75" customHeight="1" x14ac:dyDescent="0.25">
      <c r="B8" s="7" t="s">
        <v>27</v>
      </c>
      <c r="C8" s="8"/>
    </row>
    <row r="9" spans="2:6" ht="12.75" customHeight="1" x14ac:dyDescent="0.25">
      <c r="B9" s="7" t="s">
        <v>28</v>
      </c>
      <c r="C9" s="8"/>
    </row>
    <row r="10" spans="2:6" ht="12.75" customHeight="1" x14ac:dyDescent="0.25">
      <c r="B10" s="7" t="s">
        <v>29</v>
      </c>
      <c r="C10" s="8"/>
    </row>
    <row r="11" spans="2:6" ht="12.75" customHeight="1" x14ac:dyDescent="0.25">
      <c r="B11" s="7" t="s">
        <v>30</v>
      </c>
      <c r="C11" s="8"/>
    </row>
    <row r="12" spans="2:6" ht="12.75" customHeight="1" x14ac:dyDescent="0.25">
      <c r="B12" s="7" t="s">
        <v>31</v>
      </c>
      <c r="C12" s="8"/>
      <c r="F12" t="s">
        <v>112</v>
      </c>
    </row>
    <row r="13" spans="2:6" s="73" customFormat="1" ht="12.75" customHeight="1" x14ac:dyDescent="0.25">
      <c r="B13" s="72" t="s">
        <v>32</v>
      </c>
      <c r="C13" s="71" t="s">
        <v>46</v>
      </c>
      <c r="D13" s="70"/>
      <c r="E13" s="70"/>
      <c r="F13" s="73" t="s">
        <v>113</v>
      </c>
    </row>
    <row r="14" spans="2:6" ht="12.75" customHeight="1" x14ac:dyDescent="0.25">
      <c r="B14" s="7" t="s">
        <v>33</v>
      </c>
      <c r="C14" s="8"/>
    </row>
    <row r="15" spans="2:6" ht="12.75" customHeight="1" x14ac:dyDescent="0.25">
      <c r="B15" s="7" t="s">
        <v>34</v>
      </c>
      <c r="C15" s="8"/>
    </row>
    <row r="16" spans="2:6" ht="12.75" customHeight="1" x14ac:dyDescent="0.25">
      <c r="B16" s="7" t="s">
        <v>35</v>
      </c>
      <c r="C16" s="8"/>
      <c r="F16" t="s">
        <v>114</v>
      </c>
    </row>
    <row r="17" spans="2:6" ht="12.75" customHeight="1" x14ac:dyDescent="0.25">
      <c r="B17" s="7" t="s">
        <v>36</v>
      </c>
      <c r="C17" s="8"/>
      <c r="F17" t="s">
        <v>115</v>
      </c>
    </row>
    <row r="18" spans="2:6" ht="12.75" customHeight="1" x14ac:dyDescent="0.25">
      <c r="B18" s="7" t="s">
        <v>37</v>
      </c>
      <c r="C18" s="8" t="s">
        <v>47</v>
      </c>
    </row>
    <row r="19" spans="2:6" ht="12.75" customHeight="1" x14ac:dyDescent="0.25">
      <c r="B19" s="10" t="s">
        <v>38</v>
      </c>
      <c r="C19" s="11"/>
    </row>
    <row r="20" spans="2:6" ht="12.75" customHeight="1" x14ac:dyDescent="0.25">
      <c r="F20" s="370" t="s">
        <v>147</v>
      </c>
    </row>
    <row r="21" spans="2:6" ht="12.75" customHeight="1" x14ac:dyDescent="0.25">
      <c r="F21" s="370" t="s">
        <v>146</v>
      </c>
    </row>
    <row r="22" spans="2:6" ht="12.75" customHeight="1" x14ac:dyDescent="0.25">
      <c r="B22" s="212" t="s">
        <v>48</v>
      </c>
      <c r="C22" s="213"/>
    </row>
    <row r="23" spans="2:6" ht="12.75" customHeight="1" x14ac:dyDescent="0.25">
      <c r="B23" s="12" t="s">
        <v>49</v>
      </c>
      <c r="C23" s="8" t="s">
        <v>50</v>
      </c>
    </row>
    <row r="24" spans="2:6" ht="12.75" customHeight="1" x14ac:dyDescent="0.25">
      <c r="B24" s="12" t="s">
        <v>51</v>
      </c>
      <c r="C24" s="8" t="s">
        <v>52</v>
      </c>
      <c r="F24" t="s">
        <v>149</v>
      </c>
    </row>
    <row r="25" spans="2:6" ht="12.75" customHeight="1" x14ac:dyDescent="0.25">
      <c r="B25" s="12" t="s">
        <v>0</v>
      </c>
      <c r="C25" s="8" t="s">
        <v>52</v>
      </c>
    </row>
    <row r="26" spans="2:6" ht="12.75" customHeight="1" x14ac:dyDescent="0.25">
      <c r="B26" s="12" t="s">
        <v>53</v>
      </c>
      <c r="C26" s="8" t="s">
        <v>54</v>
      </c>
    </row>
    <row r="27" spans="2:6" ht="12.75" customHeight="1" x14ac:dyDescent="0.25">
      <c r="B27" s="13" t="s">
        <v>55</v>
      </c>
      <c r="C27" s="11" t="s">
        <v>52</v>
      </c>
    </row>
    <row r="28" spans="2:6" ht="12.75" customHeight="1" x14ac:dyDescent="0.25"/>
    <row r="29" spans="2:6" ht="12.75" customHeight="1" x14ac:dyDescent="0.25"/>
    <row r="30" spans="2:6" ht="12.75" customHeight="1" x14ac:dyDescent="0.25">
      <c r="B30" s="214" t="s">
        <v>56</v>
      </c>
      <c r="C30" s="215"/>
      <c r="D30" s="216"/>
      <c r="E30" s="114"/>
    </row>
    <row r="31" spans="2:6" ht="12.75" customHeight="1" x14ac:dyDescent="0.25">
      <c r="B31" s="14" t="s">
        <v>20</v>
      </c>
      <c r="C31" s="217" t="s">
        <v>57</v>
      </c>
      <c r="D31" s="15" t="s">
        <v>58</v>
      </c>
      <c r="E31" s="102"/>
    </row>
    <row r="32" spans="2:6" ht="12.75" customHeight="1" x14ac:dyDescent="0.25">
      <c r="B32" s="12" t="s">
        <v>21</v>
      </c>
      <c r="C32" s="218"/>
      <c r="D32" s="16" t="s">
        <v>59</v>
      </c>
      <c r="E32" s="115"/>
    </row>
    <row r="33" spans="2:5" ht="12.75" customHeight="1" x14ac:dyDescent="0.25">
      <c r="B33" s="12" t="s">
        <v>22</v>
      </c>
      <c r="C33" s="218"/>
      <c r="D33" s="16"/>
      <c r="E33" s="115"/>
    </row>
    <row r="34" spans="2:5" ht="12.75" customHeight="1" x14ac:dyDescent="0.25">
      <c r="B34" s="12" t="s">
        <v>25</v>
      </c>
      <c r="C34" s="218"/>
      <c r="D34" s="16"/>
      <c r="E34" s="115"/>
    </row>
    <row r="35" spans="2:5" ht="12.75" customHeight="1" x14ac:dyDescent="0.25">
      <c r="B35" s="13" t="s">
        <v>39</v>
      </c>
      <c r="C35" s="219"/>
      <c r="D35" s="17"/>
      <c r="E35" s="115"/>
    </row>
    <row r="36" spans="2:5" ht="12.75" customHeight="1" x14ac:dyDescent="0.25">
      <c r="B36" s="12" t="s">
        <v>60</v>
      </c>
      <c r="C36" s="218" t="s">
        <v>61</v>
      </c>
      <c r="D36" s="16"/>
      <c r="E36" s="115"/>
    </row>
    <row r="37" spans="2:5" ht="12.75" customHeight="1" x14ac:dyDescent="0.25">
      <c r="B37" s="12" t="s">
        <v>62</v>
      </c>
      <c r="C37" s="218"/>
      <c r="D37" s="16"/>
      <c r="E37" s="115"/>
    </row>
    <row r="38" spans="2:5" ht="12.75" customHeight="1" x14ac:dyDescent="0.25">
      <c r="B38" s="12" t="s">
        <v>63</v>
      </c>
      <c r="C38" s="218"/>
      <c r="D38" s="16"/>
      <c r="E38" s="115"/>
    </row>
    <row r="39" spans="2:5" ht="12.75" customHeight="1" x14ac:dyDescent="0.25">
      <c r="B39" s="13" t="s">
        <v>64</v>
      </c>
      <c r="C39" s="219"/>
      <c r="D39" s="17"/>
      <c r="E39" s="115"/>
    </row>
    <row r="40" spans="2:5" ht="12.75" customHeight="1" x14ac:dyDescent="0.25"/>
    <row r="41" spans="2:5" ht="12.75" customHeight="1" x14ac:dyDescent="0.25"/>
    <row r="42" spans="2:5" ht="12.75" customHeight="1" x14ac:dyDescent="0.25">
      <c r="B42" s="209" t="s">
        <v>73</v>
      </c>
      <c r="C42" s="210"/>
      <c r="D42" s="211"/>
      <c r="E42" s="116"/>
    </row>
    <row r="43" spans="2:5" ht="12.75" customHeight="1" x14ac:dyDescent="0.25">
      <c r="B43" s="12" t="s">
        <v>74</v>
      </c>
      <c r="C43" s="22">
        <v>5.6782633369999997</v>
      </c>
      <c r="D43" s="16" t="s">
        <v>75</v>
      </c>
      <c r="E43" s="115"/>
    </row>
    <row r="44" spans="2:5" ht="12.75" customHeight="1" x14ac:dyDescent="0.25">
      <c r="B44" s="13" t="s">
        <v>76</v>
      </c>
      <c r="C44" s="23">
        <f>1/C43</f>
        <v>0.17611018380988483</v>
      </c>
      <c r="D44" s="17" t="s">
        <v>77</v>
      </c>
      <c r="E44" s="115"/>
    </row>
  </sheetData>
  <mergeCells count="6">
    <mergeCell ref="B42:D42"/>
    <mergeCell ref="B2:C2"/>
    <mergeCell ref="B22:C22"/>
    <mergeCell ref="B30:D30"/>
    <mergeCell ref="C31:C35"/>
    <mergeCell ref="C36:C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0"/>
  <sheetViews>
    <sheetView workbookViewId="0">
      <selection activeCell="C8" sqref="C8"/>
    </sheetView>
  </sheetViews>
  <sheetFormatPr defaultRowHeight="15" x14ac:dyDescent="0.25"/>
  <cols>
    <col min="2" max="2" width="22.85546875" customWidth="1"/>
    <col min="3" max="3" width="21.140625" customWidth="1"/>
  </cols>
  <sheetData>
    <row r="1" spans="2:3" ht="15.75" thickBot="1" x14ac:dyDescent="0.3"/>
    <row r="2" spans="2:3" ht="19.5" thickBot="1" x14ac:dyDescent="0.35">
      <c r="B2" s="220" t="s">
        <v>68</v>
      </c>
      <c r="C2" s="221"/>
    </row>
    <row r="3" spans="2:3" x14ac:dyDescent="0.25">
      <c r="B3" s="4" t="s">
        <v>1</v>
      </c>
      <c r="C3" s="3" t="s">
        <v>23</v>
      </c>
    </row>
    <row r="4" spans="2:3" x14ac:dyDescent="0.25">
      <c r="B4" s="4" t="s">
        <v>65</v>
      </c>
      <c r="C4" s="3">
        <v>2000</v>
      </c>
    </row>
    <row r="5" spans="2:3" ht="15.75" thickBot="1" x14ac:dyDescent="0.3">
      <c r="B5" s="21" t="s">
        <v>66</v>
      </c>
      <c r="C5" s="5" t="s">
        <v>4</v>
      </c>
    </row>
    <row r="6" spans="2:3" ht="15.75" thickBot="1" x14ac:dyDescent="0.3"/>
    <row r="7" spans="2:3" ht="19.5" thickBot="1" x14ac:dyDescent="0.35">
      <c r="B7" s="220" t="s">
        <v>69</v>
      </c>
      <c r="C7" s="221"/>
    </row>
    <row r="8" spans="2:3" x14ac:dyDescent="0.25">
      <c r="B8" s="20" t="s">
        <v>67</v>
      </c>
      <c r="C8" s="25" t="e">
        <f>IF(C4&lt;1980,C16,IF(C4&lt;2004,C17,IF(C4&lt;2008,C18,IF(C4&lt;2014,C19,IF(C4&lt;2019,C20,"ERROR")))))</f>
        <v>#REF!</v>
      </c>
    </row>
    <row r="9" spans="2:3" x14ac:dyDescent="0.25">
      <c r="B9" s="4" t="s">
        <v>78</v>
      </c>
      <c r="C9" s="3"/>
    </row>
    <row r="10" spans="2:3" x14ac:dyDescent="0.25">
      <c r="B10" s="4" t="s">
        <v>70</v>
      </c>
      <c r="C10" s="3"/>
    </row>
    <row r="11" spans="2:3" ht="15.75" thickBot="1" x14ac:dyDescent="0.3">
      <c r="B11" s="21" t="s">
        <v>71</v>
      </c>
      <c r="C11" s="5"/>
    </row>
    <row r="12" spans="2:3" x14ac:dyDescent="0.25">
      <c r="B12" s="2"/>
      <c r="C12" s="2"/>
    </row>
    <row r="13" spans="2:3" x14ac:dyDescent="0.25">
      <c r="B13" s="2"/>
      <c r="C13" s="2"/>
    </row>
    <row r="14" spans="2:3" ht="15.75" thickBot="1" x14ac:dyDescent="0.3"/>
    <row r="15" spans="2:3" ht="19.5" thickBot="1" x14ac:dyDescent="0.35">
      <c r="B15" s="220" t="s">
        <v>79</v>
      </c>
      <c r="C15" s="221"/>
    </row>
    <row r="16" spans="2:3" x14ac:dyDescent="0.25">
      <c r="B16" s="20" t="s">
        <v>80</v>
      </c>
      <c r="C16" s="25" t="e">
        <f>INDEX(#REF!,MATCH("*"&amp;'User Interface'!C3&amp;"*",#REF!,0),MATCH("*"&amp;'User Interface'!C5&amp;"*",#REF!,0))</f>
        <v>#REF!</v>
      </c>
    </row>
    <row r="17" spans="2:3" x14ac:dyDescent="0.25">
      <c r="B17" s="4" t="s">
        <v>81</v>
      </c>
      <c r="C17" s="24" t="e">
        <f>INDEX(#REF!,MATCH("*"&amp;'User Interface'!C3&amp;"*",#REF!,0),MATCH("*"&amp;'User Interface'!C5&amp;"*",#REF!,0))</f>
        <v>#REF!</v>
      </c>
    </row>
    <row r="18" spans="2:3" x14ac:dyDescent="0.25">
      <c r="B18" s="4" t="s">
        <v>82</v>
      </c>
      <c r="C18" s="24" t="e">
        <f>INDEX(#REF!,MATCH("*"&amp;'User Interface'!C3&amp;"*",#REF!,0),MATCH("*"&amp;'User Interface'!C5&amp;"*",#REF!,0))</f>
        <v>#REF!</v>
      </c>
    </row>
    <row r="19" spans="2:3" x14ac:dyDescent="0.25">
      <c r="B19" s="4" t="s">
        <v>83</v>
      </c>
      <c r="C19" s="24" t="e">
        <f>INDEX(#REF!,MATCH("*"&amp;'User Interface'!C3&amp;"*",#REF!,0),MATCH("*"&amp;'User Interface'!C5&amp;"*",#REF!,0))</f>
        <v>#REF!</v>
      </c>
    </row>
    <row r="20" spans="2:3" ht="15.75" thickBot="1" x14ac:dyDescent="0.3">
      <c r="B20" s="21" t="s">
        <v>84</v>
      </c>
      <c r="C20" s="26" t="e">
        <f>INDEX(#REF!,MATCH("*"&amp;'User Interface'!C3&amp;"*",#REF!,0),MATCH("*"&amp;'User Interface'!C5&amp;"*",#REF!,0))</f>
        <v>#REF!</v>
      </c>
    </row>
  </sheetData>
  <mergeCells count="3">
    <mergeCell ref="B2:C2"/>
    <mergeCell ref="B7:C7"/>
    <mergeCell ref="B15:C15"/>
  </mergeCells>
  <dataValidations disablePrompts="1" count="1">
    <dataValidation type="list" allowBlank="1" showInputMessage="1" showErrorMessage="1" sqref="C5">
      <formula1>#REF!</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Guide!$B$3:$B$19</xm:f>
          </x14:formula1>
          <xm:sqref>C3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50"/>
  <sheetViews>
    <sheetView workbookViewId="0">
      <pane xSplit="2" ySplit="2" topLeftCell="C33" activePane="bottomRight" state="frozen"/>
      <selection pane="topRight" activeCell="D1" sqref="D1"/>
      <selection pane="bottomLeft" activeCell="A3" sqref="A3"/>
      <selection pane="bottomRight" activeCell="E50" sqref="E50:T50"/>
    </sheetView>
  </sheetViews>
  <sheetFormatPr defaultRowHeight="15" x14ac:dyDescent="0.25"/>
  <cols>
    <col min="1" max="1" width="9.140625" style="49" bestFit="1" customWidth="1"/>
    <col min="2" max="2" width="14.85546875" style="41" customWidth="1"/>
    <col min="3" max="3" width="31" style="41" customWidth="1"/>
    <col min="4" max="4" width="19.140625" style="40" customWidth="1"/>
    <col min="5" max="20" width="7.140625" style="40" customWidth="1"/>
    <col min="21" max="21" width="10.140625" style="27" customWidth="1"/>
    <col min="22" max="37" width="7.5703125" style="27" customWidth="1"/>
    <col min="38" max="52" width="4.42578125" style="27" customWidth="1"/>
    <col min="53" max="16384" width="9.140625" style="40"/>
  </cols>
  <sheetData>
    <row r="1" spans="1:52" s="39" customFormat="1" x14ac:dyDescent="0.25">
      <c r="A1" s="222" t="s">
        <v>2</v>
      </c>
      <c r="B1" s="222" t="s">
        <v>105</v>
      </c>
      <c r="C1" s="242" t="s">
        <v>106</v>
      </c>
      <c r="D1" s="242" t="s">
        <v>110</v>
      </c>
      <c r="E1" s="239" t="s">
        <v>72</v>
      </c>
      <c r="F1" s="239"/>
      <c r="G1" s="239"/>
      <c r="H1" s="239"/>
      <c r="I1" s="239"/>
      <c r="J1" s="239"/>
      <c r="K1" s="239"/>
      <c r="L1" s="239"/>
      <c r="M1" s="239"/>
      <c r="N1" s="239"/>
      <c r="O1" s="239"/>
      <c r="P1" s="239"/>
      <c r="Q1" s="239"/>
      <c r="R1" s="239"/>
      <c r="S1" s="239"/>
      <c r="T1" s="240"/>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row>
    <row r="2" spans="1:52" s="39" customFormat="1" ht="15.75" thickBot="1" x14ac:dyDescent="0.3">
      <c r="A2" s="223"/>
      <c r="B2" s="223"/>
      <c r="C2" s="243"/>
      <c r="D2" s="243"/>
      <c r="E2" s="42" t="s">
        <v>4</v>
      </c>
      <c r="F2" s="42" t="s">
        <v>5</v>
      </c>
      <c r="G2" s="42" t="s">
        <v>6</v>
      </c>
      <c r="H2" s="42" t="s">
        <v>7</v>
      </c>
      <c r="I2" s="42" t="s">
        <v>8</v>
      </c>
      <c r="J2" s="42" t="s">
        <v>9</v>
      </c>
      <c r="K2" s="42" t="s">
        <v>10</v>
      </c>
      <c r="L2" s="42" t="s">
        <v>11</v>
      </c>
      <c r="M2" s="42" t="s">
        <v>12</v>
      </c>
      <c r="N2" s="42" t="s">
        <v>13</v>
      </c>
      <c r="O2" s="42" t="s">
        <v>14</v>
      </c>
      <c r="P2" s="42" t="s">
        <v>15</v>
      </c>
      <c r="Q2" s="42" t="s">
        <v>16</v>
      </c>
      <c r="R2" s="42" t="s">
        <v>17</v>
      </c>
      <c r="S2" s="42">
        <v>7</v>
      </c>
      <c r="T2" s="43">
        <v>8</v>
      </c>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row>
    <row r="3" spans="1:52" ht="15.75" customHeight="1" x14ac:dyDescent="0.25">
      <c r="A3" s="231" t="s">
        <v>19</v>
      </c>
      <c r="B3" s="231" t="s">
        <v>20</v>
      </c>
      <c r="C3" s="224" t="s">
        <v>107</v>
      </c>
      <c r="D3" s="44" t="s">
        <v>97</v>
      </c>
      <c r="E3" s="164">
        <v>0.1002</v>
      </c>
      <c r="F3" s="164">
        <v>0.1002</v>
      </c>
      <c r="G3" s="164">
        <v>0.1002</v>
      </c>
      <c r="H3" s="164">
        <v>0.1002</v>
      </c>
      <c r="I3" s="164">
        <v>0.1002</v>
      </c>
      <c r="J3" s="164">
        <v>0.1002</v>
      </c>
      <c r="K3" s="164">
        <v>0.1002</v>
      </c>
      <c r="L3" s="164">
        <v>0.1002</v>
      </c>
      <c r="M3" s="164">
        <v>0.1002</v>
      </c>
      <c r="N3" s="164">
        <v>8.5099999999999995E-2</v>
      </c>
      <c r="O3" s="164">
        <v>8.5099999999999995E-2</v>
      </c>
      <c r="P3" s="164">
        <v>8.5099999999999995E-2</v>
      </c>
      <c r="Q3" s="164">
        <v>8.5099999999999995E-2</v>
      </c>
      <c r="R3" s="164">
        <v>8.5099999999999995E-2</v>
      </c>
      <c r="S3" s="164">
        <v>8.5099999999999995E-2</v>
      </c>
      <c r="T3" s="165">
        <v>8.5099999999999995E-2</v>
      </c>
    </row>
    <row r="4" spans="1:52" x14ac:dyDescent="0.25">
      <c r="A4" s="232"/>
      <c r="B4" s="232"/>
      <c r="C4" s="225"/>
      <c r="D4" s="45" t="s">
        <v>95</v>
      </c>
      <c r="E4" s="166">
        <f>E3</f>
        <v>0.1002</v>
      </c>
      <c r="F4" s="166">
        <f t="shared" ref="F4:T4" si="0">F3</f>
        <v>0.1002</v>
      </c>
      <c r="G4" s="166">
        <f t="shared" si="0"/>
        <v>0.1002</v>
      </c>
      <c r="H4" s="166">
        <f t="shared" si="0"/>
        <v>0.1002</v>
      </c>
      <c r="I4" s="166">
        <f t="shared" si="0"/>
        <v>0.1002</v>
      </c>
      <c r="J4" s="166">
        <f t="shared" si="0"/>
        <v>0.1002</v>
      </c>
      <c r="K4" s="166">
        <f t="shared" si="0"/>
        <v>0.1002</v>
      </c>
      <c r="L4" s="166">
        <f t="shared" si="0"/>
        <v>0.1002</v>
      </c>
      <c r="M4" s="166">
        <f t="shared" si="0"/>
        <v>0.1002</v>
      </c>
      <c r="N4" s="166">
        <f t="shared" si="0"/>
        <v>8.5099999999999995E-2</v>
      </c>
      <c r="O4" s="166">
        <f t="shared" si="0"/>
        <v>8.5099999999999995E-2</v>
      </c>
      <c r="P4" s="166">
        <f t="shared" si="0"/>
        <v>8.5099999999999995E-2</v>
      </c>
      <c r="Q4" s="166">
        <f t="shared" si="0"/>
        <v>8.5099999999999995E-2</v>
      </c>
      <c r="R4" s="166">
        <f t="shared" si="0"/>
        <v>8.5099999999999995E-2</v>
      </c>
      <c r="S4" s="166">
        <f t="shared" si="0"/>
        <v>8.5099999999999995E-2</v>
      </c>
      <c r="T4" s="167">
        <f t="shared" si="0"/>
        <v>8.5099999999999995E-2</v>
      </c>
    </row>
    <row r="5" spans="1:52" x14ac:dyDescent="0.25">
      <c r="A5" s="232"/>
      <c r="B5" s="238"/>
      <c r="C5" s="226"/>
      <c r="D5" s="46" t="s">
        <v>96</v>
      </c>
      <c r="E5" s="168">
        <f t="shared" ref="E5:M5" si="1">E23</f>
        <v>1.282</v>
      </c>
      <c r="F5" s="168">
        <f t="shared" si="1"/>
        <v>0.218</v>
      </c>
      <c r="G5" s="168">
        <f t="shared" si="1"/>
        <v>0.218</v>
      </c>
      <c r="H5" s="168">
        <f t="shared" si="1"/>
        <v>0.218</v>
      </c>
      <c r="I5" s="168">
        <f t="shared" si="1"/>
        <v>0.218</v>
      </c>
      <c r="J5" s="168">
        <f t="shared" si="1"/>
        <v>0.218</v>
      </c>
      <c r="K5" s="168">
        <f t="shared" si="1"/>
        <v>0.218</v>
      </c>
      <c r="L5" s="168">
        <f t="shared" si="1"/>
        <v>0.218</v>
      </c>
      <c r="M5" s="168">
        <f t="shared" si="1"/>
        <v>0.218</v>
      </c>
      <c r="N5" s="168">
        <f>M5</f>
        <v>0.218</v>
      </c>
      <c r="O5" s="168">
        <f t="shared" ref="O5:T5" si="2">N5</f>
        <v>0.218</v>
      </c>
      <c r="P5" s="168">
        <f t="shared" si="2"/>
        <v>0.218</v>
      </c>
      <c r="Q5" s="168">
        <f t="shared" si="2"/>
        <v>0.218</v>
      </c>
      <c r="R5" s="168">
        <f t="shared" si="2"/>
        <v>0.218</v>
      </c>
      <c r="S5" s="168">
        <f t="shared" si="2"/>
        <v>0.218</v>
      </c>
      <c r="T5" s="169">
        <f t="shared" si="2"/>
        <v>0.218</v>
      </c>
    </row>
    <row r="6" spans="1:52" x14ac:dyDescent="0.25">
      <c r="A6" s="232"/>
      <c r="B6" s="237" t="s">
        <v>93</v>
      </c>
      <c r="C6" s="227" t="s">
        <v>108</v>
      </c>
      <c r="D6" s="47" t="s">
        <v>94</v>
      </c>
      <c r="E6" s="170">
        <f>E3</f>
        <v>0.1002</v>
      </c>
      <c r="F6" s="170">
        <f t="shared" ref="F6:T6" si="3">F3</f>
        <v>0.1002</v>
      </c>
      <c r="G6" s="170">
        <f t="shared" si="3"/>
        <v>0.1002</v>
      </c>
      <c r="H6" s="170">
        <f t="shared" si="3"/>
        <v>0.1002</v>
      </c>
      <c r="I6" s="170">
        <f t="shared" si="3"/>
        <v>0.1002</v>
      </c>
      <c r="J6" s="170">
        <f t="shared" si="3"/>
        <v>0.1002</v>
      </c>
      <c r="K6" s="170">
        <f t="shared" si="3"/>
        <v>0.1002</v>
      </c>
      <c r="L6" s="170">
        <f t="shared" si="3"/>
        <v>0.1002</v>
      </c>
      <c r="M6" s="170">
        <f t="shared" si="3"/>
        <v>0.1002</v>
      </c>
      <c r="N6" s="170">
        <f t="shared" si="3"/>
        <v>8.5099999999999995E-2</v>
      </c>
      <c r="O6" s="170">
        <f t="shared" si="3"/>
        <v>8.5099999999999995E-2</v>
      </c>
      <c r="P6" s="170">
        <f t="shared" si="3"/>
        <v>8.5099999999999995E-2</v>
      </c>
      <c r="Q6" s="170">
        <f t="shared" si="3"/>
        <v>8.5099999999999995E-2</v>
      </c>
      <c r="R6" s="170">
        <f t="shared" si="3"/>
        <v>8.5099999999999995E-2</v>
      </c>
      <c r="S6" s="170">
        <f t="shared" si="3"/>
        <v>8.5099999999999995E-2</v>
      </c>
      <c r="T6" s="171">
        <f t="shared" si="3"/>
        <v>8.5099999999999995E-2</v>
      </c>
    </row>
    <row r="7" spans="1:52" x14ac:dyDescent="0.25">
      <c r="A7" s="232"/>
      <c r="B7" s="232"/>
      <c r="C7" s="228"/>
      <c r="D7" s="45" t="s">
        <v>95</v>
      </c>
      <c r="E7" s="166">
        <f>E6</f>
        <v>0.1002</v>
      </c>
      <c r="F7" s="166">
        <f t="shared" ref="F7:T7" si="4">F6</f>
        <v>0.1002</v>
      </c>
      <c r="G7" s="166">
        <f t="shared" si="4"/>
        <v>0.1002</v>
      </c>
      <c r="H7" s="166">
        <f t="shared" si="4"/>
        <v>0.1002</v>
      </c>
      <c r="I7" s="166">
        <f t="shared" si="4"/>
        <v>0.1002</v>
      </c>
      <c r="J7" s="166">
        <f t="shared" si="4"/>
        <v>0.1002</v>
      </c>
      <c r="K7" s="166">
        <f t="shared" si="4"/>
        <v>0.1002</v>
      </c>
      <c r="L7" s="166">
        <f t="shared" si="4"/>
        <v>0.1002</v>
      </c>
      <c r="M7" s="166">
        <f t="shared" si="4"/>
        <v>0.1002</v>
      </c>
      <c r="N7" s="166">
        <f t="shared" si="4"/>
        <v>8.5099999999999995E-2</v>
      </c>
      <c r="O7" s="166">
        <f t="shared" si="4"/>
        <v>8.5099999999999995E-2</v>
      </c>
      <c r="P7" s="166">
        <f t="shared" si="4"/>
        <v>8.5099999999999995E-2</v>
      </c>
      <c r="Q7" s="166">
        <f t="shared" si="4"/>
        <v>8.5099999999999995E-2</v>
      </c>
      <c r="R7" s="166">
        <f t="shared" si="4"/>
        <v>8.5099999999999995E-2</v>
      </c>
      <c r="S7" s="166">
        <f t="shared" si="4"/>
        <v>8.5099999999999995E-2</v>
      </c>
      <c r="T7" s="167">
        <f t="shared" si="4"/>
        <v>8.5099999999999995E-2</v>
      </c>
    </row>
    <row r="8" spans="1:52" x14ac:dyDescent="0.25">
      <c r="A8" s="232"/>
      <c r="B8" s="238"/>
      <c r="C8" s="229"/>
      <c r="D8" s="46" t="s">
        <v>96</v>
      </c>
      <c r="E8" s="168">
        <f>E5</f>
        <v>1.282</v>
      </c>
      <c r="F8" s="168">
        <f t="shared" ref="F8:T8" si="5">F5</f>
        <v>0.218</v>
      </c>
      <c r="G8" s="168">
        <f t="shared" si="5"/>
        <v>0.218</v>
      </c>
      <c r="H8" s="168">
        <f t="shared" si="5"/>
        <v>0.218</v>
      </c>
      <c r="I8" s="168">
        <f t="shared" si="5"/>
        <v>0.218</v>
      </c>
      <c r="J8" s="168">
        <f t="shared" si="5"/>
        <v>0.218</v>
      </c>
      <c r="K8" s="168">
        <f t="shared" si="5"/>
        <v>0.218</v>
      </c>
      <c r="L8" s="168">
        <f t="shared" si="5"/>
        <v>0.218</v>
      </c>
      <c r="M8" s="168">
        <f t="shared" si="5"/>
        <v>0.218</v>
      </c>
      <c r="N8" s="168">
        <f t="shared" si="5"/>
        <v>0.218</v>
      </c>
      <c r="O8" s="168">
        <f t="shared" si="5"/>
        <v>0.218</v>
      </c>
      <c r="P8" s="168">
        <f t="shared" si="5"/>
        <v>0.218</v>
      </c>
      <c r="Q8" s="168">
        <f t="shared" si="5"/>
        <v>0.218</v>
      </c>
      <c r="R8" s="168">
        <f t="shared" si="5"/>
        <v>0.218</v>
      </c>
      <c r="S8" s="168">
        <f t="shared" si="5"/>
        <v>0.218</v>
      </c>
      <c r="T8" s="169">
        <f t="shared" si="5"/>
        <v>0.218</v>
      </c>
    </row>
    <row r="9" spans="1:52" x14ac:dyDescent="0.25">
      <c r="A9" s="232"/>
      <c r="B9" s="232" t="s">
        <v>92</v>
      </c>
      <c r="C9" s="227" t="s">
        <v>109</v>
      </c>
      <c r="D9" s="45" t="s">
        <v>94</v>
      </c>
      <c r="E9" s="166">
        <v>0.10003058440401459</v>
      </c>
      <c r="F9" s="166">
        <v>0.10003058440401459</v>
      </c>
      <c r="G9" s="166">
        <v>0.10003058440401459</v>
      </c>
      <c r="H9" s="166">
        <v>0.10003058440401459</v>
      </c>
      <c r="I9" s="166">
        <v>0.10003058440401459</v>
      </c>
      <c r="J9" s="166">
        <v>0.10003058440401459</v>
      </c>
      <c r="K9" s="166">
        <v>0.10003058440401459</v>
      </c>
      <c r="L9" s="166">
        <v>8.5941769699223805E-2</v>
      </c>
      <c r="M9" s="166">
        <v>8.8935642823991842E-2</v>
      </c>
      <c r="N9" s="166">
        <v>8.5061218780174377E-2</v>
      </c>
      <c r="O9" s="166">
        <v>7.0444073523953932E-2</v>
      </c>
      <c r="P9" s="166">
        <v>7.4318497567771397E-2</v>
      </c>
      <c r="Q9" s="166">
        <v>5.8820801392501537E-2</v>
      </c>
      <c r="R9" s="166">
        <v>5.8820801392501537E-2</v>
      </c>
      <c r="S9" s="166">
        <v>6.0053572679170733E-2</v>
      </c>
      <c r="T9" s="167">
        <v>5.8820801392501537E-2</v>
      </c>
    </row>
    <row r="10" spans="1:52" x14ac:dyDescent="0.25">
      <c r="A10" s="232"/>
      <c r="B10" s="232"/>
      <c r="C10" s="228"/>
      <c r="D10" s="45" t="s">
        <v>95</v>
      </c>
      <c r="E10" s="166">
        <v>0.10003058440401459</v>
      </c>
      <c r="F10" s="166">
        <v>0.10003058440401459</v>
      </c>
      <c r="G10" s="166">
        <v>0.10003058440401459</v>
      </c>
      <c r="H10" s="166">
        <v>0.10003058440401459</v>
      </c>
      <c r="I10" s="166">
        <v>0.10003058440401459</v>
      </c>
      <c r="J10" s="166">
        <v>0.10003058440401459</v>
      </c>
      <c r="K10" s="166">
        <v>0.10003058440401459</v>
      </c>
      <c r="L10" s="166">
        <v>8.5941769699223805E-2</v>
      </c>
      <c r="M10" s="166">
        <v>8.8935642823991842E-2</v>
      </c>
      <c r="N10" s="166">
        <v>8.5061218780174377E-2</v>
      </c>
      <c r="O10" s="166">
        <v>7.0444073523953932E-2</v>
      </c>
      <c r="P10" s="166">
        <v>7.4318497567771397E-2</v>
      </c>
      <c r="Q10" s="166">
        <v>5.8820801392501537E-2</v>
      </c>
      <c r="R10" s="166">
        <v>5.8820801392501537E-2</v>
      </c>
      <c r="S10" s="166">
        <v>6.0053572679170733E-2</v>
      </c>
      <c r="T10" s="167">
        <v>5.8820801392501537E-2</v>
      </c>
    </row>
    <row r="11" spans="1:52" ht="15.75" thickBot="1" x14ac:dyDescent="0.3">
      <c r="A11" s="233"/>
      <c r="B11" s="233"/>
      <c r="C11" s="230"/>
      <c r="D11" s="48" t="s">
        <v>96</v>
      </c>
      <c r="E11" s="393">
        <f>E20</f>
        <v>0.61399999999999999</v>
      </c>
      <c r="F11" s="172">
        <f t="shared" ref="F11:N11" si="6">F9</f>
        <v>0.10003058440401459</v>
      </c>
      <c r="G11" s="172">
        <f t="shared" si="6"/>
        <v>0.10003058440401459</v>
      </c>
      <c r="H11" s="172">
        <f t="shared" si="6"/>
        <v>0.10003058440401459</v>
      </c>
      <c r="I11" s="172">
        <f t="shared" si="6"/>
        <v>0.10003058440401459</v>
      </c>
      <c r="J11" s="172">
        <f t="shared" si="6"/>
        <v>0.10003058440401459</v>
      </c>
      <c r="K11" s="172">
        <f t="shared" si="6"/>
        <v>0.10003058440401459</v>
      </c>
      <c r="L11" s="172">
        <f>K11</f>
        <v>0.10003058440401459</v>
      </c>
      <c r="M11" s="172">
        <f>L11</f>
        <v>0.10003058440401459</v>
      </c>
      <c r="N11" s="172">
        <f t="shared" si="6"/>
        <v>8.5061218780174377E-2</v>
      </c>
      <c r="O11" s="172">
        <f>N11</f>
        <v>8.5061218780174377E-2</v>
      </c>
      <c r="P11" s="172">
        <f t="shared" ref="P11:T11" si="7">O11</f>
        <v>8.5061218780174377E-2</v>
      </c>
      <c r="Q11" s="172">
        <f t="shared" si="7"/>
        <v>8.5061218780174377E-2</v>
      </c>
      <c r="R11" s="172">
        <f t="shared" si="7"/>
        <v>8.5061218780174377E-2</v>
      </c>
      <c r="S11" s="172">
        <f t="shared" si="7"/>
        <v>8.5061218780174377E-2</v>
      </c>
      <c r="T11" s="173">
        <f t="shared" si="7"/>
        <v>8.5061218780174377E-2</v>
      </c>
    </row>
    <row r="12" spans="1:52" x14ac:dyDescent="0.25">
      <c r="A12" s="231">
        <v>1980</v>
      </c>
      <c r="B12" s="231" t="s">
        <v>20</v>
      </c>
      <c r="C12" s="224" t="s">
        <v>107</v>
      </c>
      <c r="D12" s="44" t="s">
        <v>97</v>
      </c>
      <c r="E12" s="164">
        <v>7.4099999999999999E-2</v>
      </c>
      <c r="F12" s="164">
        <v>7.1999999999999995E-2</v>
      </c>
      <c r="G12" s="164">
        <v>7.1999999999999995E-2</v>
      </c>
      <c r="H12" s="164">
        <v>7.1999999999999995E-2</v>
      </c>
      <c r="I12" s="164">
        <f>0.1002</f>
        <v>0.1002</v>
      </c>
      <c r="J12" s="164">
        <v>7.1999999999999995E-2</v>
      </c>
      <c r="K12" s="164">
        <v>8.7999999999999995E-2</v>
      </c>
      <c r="L12" s="164">
        <f>H12</f>
        <v>7.1999999999999995E-2</v>
      </c>
      <c r="M12" s="164">
        <f t="shared" ref="M12:T12" si="8">L12</f>
        <v>7.1999999999999995E-2</v>
      </c>
      <c r="N12" s="164">
        <f t="shared" si="8"/>
        <v>7.1999999999999995E-2</v>
      </c>
      <c r="O12" s="164">
        <f t="shared" si="8"/>
        <v>7.1999999999999995E-2</v>
      </c>
      <c r="P12" s="164">
        <f t="shared" si="8"/>
        <v>7.1999999999999995E-2</v>
      </c>
      <c r="Q12" s="164">
        <f t="shared" si="8"/>
        <v>7.1999999999999995E-2</v>
      </c>
      <c r="R12" s="164">
        <f t="shared" si="8"/>
        <v>7.1999999999999995E-2</v>
      </c>
      <c r="S12" s="164">
        <f t="shared" si="8"/>
        <v>7.1999999999999995E-2</v>
      </c>
      <c r="T12" s="165">
        <f t="shared" si="8"/>
        <v>7.1999999999999995E-2</v>
      </c>
      <c r="V12" s="32">
        <f>E12-E3</f>
        <v>-2.6099999999999998E-2</v>
      </c>
      <c r="W12" s="32">
        <f t="shared" ref="W12:W20" si="9">F12-F3</f>
        <v>-2.8200000000000003E-2</v>
      </c>
      <c r="X12" s="32">
        <f t="shared" ref="X12:X20" si="10">G12-G3</f>
        <v>-2.8200000000000003E-2</v>
      </c>
      <c r="Y12" s="32">
        <f t="shared" ref="Y12:Y20" si="11">H12-H3</f>
        <v>-2.8200000000000003E-2</v>
      </c>
      <c r="Z12" s="32">
        <f t="shared" ref="Z12:Z20" si="12">I12-I3</f>
        <v>0</v>
      </c>
      <c r="AA12" s="32">
        <f t="shared" ref="AA12:AA20" si="13">J12-J3</f>
        <v>-2.8200000000000003E-2</v>
      </c>
      <c r="AB12" s="32">
        <f t="shared" ref="AB12:AB20" si="14">K12-K3</f>
        <v>-1.2200000000000003E-2</v>
      </c>
      <c r="AC12" s="32">
        <f t="shared" ref="AC12:AC20" si="15">L12-L3</f>
        <v>-2.8200000000000003E-2</v>
      </c>
      <c r="AD12" s="32">
        <f t="shared" ref="AD12:AD20" si="16">M12-M3</f>
        <v>-2.8200000000000003E-2</v>
      </c>
      <c r="AE12" s="32">
        <f t="shared" ref="AE12:AE20" si="17">N12-N3</f>
        <v>-1.3100000000000001E-2</v>
      </c>
      <c r="AF12" s="32">
        <f t="shared" ref="AF12:AF20" si="18">O12-O3</f>
        <v>-1.3100000000000001E-2</v>
      </c>
      <c r="AG12" s="32">
        <f t="shared" ref="AG12:AG20" si="19">P12-P3</f>
        <v>-1.3100000000000001E-2</v>
      </c>
      <c r="AH12" s="32">
        <f t="shared" ref="AH12:AH20" si="20">Q12-Q3</f>
        <v>-1.3100000000000001E-2</v>
      </c>
      <c r="AI12" s="32">
        <f t="shared" ref="AI12:AI20" si="21">R12-R3</f>
        <v>-1.3100000000000001E-2</v>
      </c>
      <c r="AJ12" s="32">
        <f t="shared" ref="AJ12:AJ20" si="22">S12-S3</f>
        <v>-1.3100000000000001E-2</v>
      </c>
      <c r="AK12" s="32">
        <f t="shared" ref="AK12:AK20" si="23">T12-T3</f>
        <v>-1.3100000000000001E-2</v>
      </c>
    </row>
    <row r="13" spans="1:52" x14ac:dyDescent="0.25">
      <c r="A13" s="232"/>
      <c r="B13" s="232"/>
      <c r="C13" s="225"/>
      <c r="D13" s="45" t="s">
        <v>95</v>
      </c>
      <c r="E13" s="166">
        <f>E12</f>
        <v>7.4099999999999999E-2</v>
      </c>
      <c r="F13" s="166">
        <f t="shared" ref="F13:T13" si="24">F12</f>
        <v>7.1999999999999995E-2</v>
      </c>
      <c r="G13" s="166">
        <f t="shared" si="24"/>
        <v>7.1999999999999995E-2</v>
      </c>
      <c r="H13" s="166">
        <f t="shared" si="24"/>
        <v>7.1999999999999995E-2</v>
      </c>
      <c r="I13" s="166">
        <f t="shared" si="24"/>
        <v>0.1002</v>
      </c>
      <c r="J13" s="166">
        <f t="shared" si="24"/>
        <v>7.1999999999999995E-2</v>
      </c>
      <c r="K13" s="166">
        <v>8.7999999999999995E-2</v>
      </c>
      <c r="L13" s="166">
        <f t="shared" si="24"/>
        <v>7.1999999999999995E-2</v>
      </c>
      <c r="M13" s="166">
        <f t="shared" si="24"/>
        <v>7.1999999999999995E-2</v>
      </c>
      <c r="N13" s="166">
        <f t="shared" si="24"/>
        <v>7.1999999999999995E-2</v>
      </c>
      <c r="O13" s="166">
        <f t="shared" si="24"/>
        <v>7.1999999999999995E-2</v>
      </c>
      <c r="P13" s="166">
        <f t="shared" si="24"/>
        <v>7.1999999999999995E-2</v>
      </c>
      <c r="Q13" s="166">
        <f t="shared" si="24"/>
        <v>7.1999999999999995E-2</v>
      </c>
      <c r="R13" s="166">
        <f t="shared" si="24"/>
        <v>7.1999999999999995E-2</v>
      </c>
      <c r="S13" s="166">
        <f t="shared" si="24"/>
        <v>7.1999999999999995E-2</v>
      </c>
      <c r="T13" s="167">
        <f t="shared" si="24"/>
        <v>7.1999999999999995E-2</v>
      </c>
      <c r="V13" s="32">
        <f t="shared" ref="V13:V20" si="25">E13-E4</f>
        <v>-2.6099999999999998E-2</v>
      </c>
      <c r="W13" s="32">
        <f t="shared" si="9"/>
        <v>-2.8200000000000003E-2</v>
      </c>
      <c r="X13" s="32">
        <f t="shared" si="10"/>
        <v>-2.8200000000000003E-2</v>
      </c>
      <c r="Y13" s="32">
        <f t="shared" si="11"/>
        <v>-2.8200000000000003E-2</v>
      </c>
      <c r="Z13" s="32">
        <f t="shared" si="12"/>
        <v>0</v>
      </c>
      <c r="AA13" s="32">
        <f t="shared" si="13"/>
        <v>-2.8200000000000003E-2</v>
      </c>
      <c r="AB13" s="32">
        <f t="shared" si="14"/>
        <v>-1.2200000000000003E-2</v>
      </c>
      <c r="AC13" s="32">
        <f t="shared" si="15"/>
        <v>-2.8200000000000003E-2</v>
      </c>
      <c r="AD13" s="32">
        <f t="shared" si="16"/>
        <v>-2.8200000000000003E-2</v>
      </c>
      <c r="AE13" s="32">
        <f t="shared" si="17"/>
        <v>-1.3100000000000001E-2</v>
      </c>
      <c r="AF13" s="32">
        <f t="shared" si="18"/>
        <v>-1.3100000000000001E-2</v>
      </c>
      <c r="AG13" s="32">
        <f t="shared" si="19"/>
        <v>-1.3100000000000001E-2</v>
      </c>
      <c r="AH13" s="32">
        <f t="shared" si="20"/>
        <v>-1.3100000000000001E-2</v>
      </c>
      <c r="AI13" s="32">
        <f t="shared" si="21"/>
        <v>-1.3100000000000001E-2</v>
      </c>
      <c r="AJ13" s="32">
        <f t="shared" si="22"/>
        <v>-1.3100000000000001E-2</v>
      </c>
      <c r="AK13" s="32">
        <f t="shared" si="23"/>
        <v>-1.3100000000000001E-2</v>
      </c>
    </row>
    <row r="14" spans="1:52" x14ac:dyDescent="0.25">
      <c r="A14" s="232"/>
      <c r="B14" s="238"/>
      <c r="C14" s="226"/>
      <c r="D14" s="46" t="s">
        <v>96</v>
      </c>
      <c r="E14" s="168">
        <f>E23</f>
        <v>1.282</v>
      </c>
      <c r="F14" s="168">
        <f>F23</f>
        <v>0.218</v>
      </c>
      <c r="G14" s="168">
        <f>F14</f>
        <v>0.218</v>
      </c>
      <c r="H14" s="168">
        <f t="shared" ref="H14:T14" si="26">G14</f>
        <v>0.218</v>
      </c>
      <c r="I14" s="168">
        <f t="shared" si="26"/>
        <v>0.218</v>
      </c>
      <c r="J14" s="168">
        <f t="shared" si="26"/>
        <v>0.218</v>
      </c>
      <c r="K14" s="168">
        <f t="shared" si="26"/>
        <v>0.218</v>
      </c>
      <c r="L14" s="168">
        <f t="shared" si="26"/>
        <v>0.218</v>
      </c>
      <c r="M14" s="168">
        <f t="shared" si="26"/>
        <v>0.218</v>
      </c>
      <c r="N14" s="168">
        <f t="shared" si="26"/>
        <v>0.218</v>
      </c>
      <c r="O14" s="168">
        <f t="shared" si="26"/>
        <v>0.218</v>
      </c>
      <c r="P14" s="168">
        <f t="shared" si="26"/>
        <v>0.218</v>
      </c>
      <c r="Q14" s="168">
        <f t="shared" si="26"/>
        <v>0.218</v>
      </c>
      <c r="R14" s="168">
        <f t="shared" si="26"/>
        <v>0.218</v>
      </c>
      <c r="S14" s="168">
        <f t="shared" si="26"/>
        <v>0.218</v>
      </c>
      <c r="T14" s="169">
        <f t="shared" si="26"/>
        <v>0.218</v>
      </c>
      <c r="V14" s="32">
        <f t="shared" si="25"/>
        <v>0</v>
      </c>
      <c r="W14" s="32">
        <f t="shared" si="9"/>
        <v>0</v>
      </c>
      <c r="X14" s="32">
        <f t="shared" si="10"/>
        <v>0</v>
      </c>
      <c r="Y14" s="32">
        <f t="shared" si="11"/>
        <v>0</v>
      </c>
      <c r="Z14" s="32">
        <f t="shared" si="12"/>
        <v>0</v>
      </c>
      <c r="AA14" s="32">
        <f t="shared" si="13"/>
        <v>0</v>
      </c>
      <c r="AB14" s="32">
        <f t="shared" si="14"/>
        <v>0</v>
      </c>
      <c r="AC14" s="32">
        <f t="shared" si="15"/>
        <v>0</v>
      </c>
      <c r="AD14" s="32">
        <f t="shared" si="16"/>
        <v>0</v>
      </c>
      <c r="AE14" s="32">
        <f t="shared" si="17"/>
        <v>0</v>
      </c>
      <c r="AF14" s="32">
        <f t="shared" si="18"/>
        <v>0</v>
      </c>
      <c r="AG14" s="32">
        <f t="shared" si="19"/>
        <v>0</v>
      </c>
      <c r="AH14" s="32">
        <f t="shared" si="20"/>
        <v>0</v>
      </c>
      <c r="AI14" s="32">
        <f t="shared" si="21"/>
        <v>0</v>
      </c>
      <c r="AJ14" s="32">
        <f t="shared" si="22"/>
        <v>0</v>
      </c>
      <c r="AK14" s="32">
        <f t="shared" si="23"/>
        <v>0</v>
      </c>
    </row>
    <row r="15" spans="1:52" x14ac:dyDescent="0.25">
      <c r="A15" s="232"/>
      <c r="B15" s="237" t="s">
        <v>93</v>
      </c>
      <c r="C15" s="227" t="s">
        <v>108</v>
      </c>
      <c r="D15" s="47" t="s">
        <v>97</v>
      </c>
      <c r="E15" s="170">
        <v>7.4142387383961519E-2</v>
      </c>
      <c r="F15" s="170">
        <v>7.1999999999999995E-2</v>
      </c>
      <c r="G15" s="170">
        <v>7.1999999999999995E-2</v>
      </c>
      <c r="H15" s="170">
        <v>7.2029065178242896E-2</v>
      </c>
      <c r="I15" s="170">
        <v>0.10020669458782445</v>
      </c>
      <c r="J15" s="170">
        <v>7.1999999999999995E-2</v>
      </c>
      <c r="K15" s="170">
        <v>8.8231202088752306E-2</v>
      </c>
      <c r="L15" s="170">
        <v>7.1999999999999995E-2</v>
      </c>
      <c r="M15" s="170">
        <v>7.1999999999999995E-2</v>
      </c>
      <c r="N15" s="170">
        <v>7.1999999999999995E-2</v>
      </c>
      <c r="O15" s="170">
        <v>7.1999999999999995E-2</v>
      </c>
      <c r="P15" s="170">
        <v>7.1999999999999995E-2</v>
      </c>
      <c r="Q15" s="170">
        <v>7.1999999999999995E-2</v>
      </c>
      <c r="R15" s="170">
        <v>7.1999999999999995E-2</v>
      </c>
      <c r="S15" s="170">
        <v>7.1999999999999995E-2</v>
      </c>
      <c r="T15" s="171">
        <v>7.1999999999999995E-2</v>
      </c>
      <c r="V15" s="32">
        <f t="shared" si="25"/>
        <v>-2.6057612616038478E-2</v>
      </c>
      <c r="W15" s="32">
        <f t="shared" si="9"/>
        <v>-2.8200000000000003E-2</v>
      </c>
      <c r="X15" s="32">
        <f t="shared" si="10"/>
        <v>-2.8200000000000003E-2</v>
      </c>
      <c r="Y15" s="32">
        <f t="shared" si="11"/>
        <v>-2.8170934821757102E-2</v>
      </c>
      <c r="Z15" s="32">
        <f t="shared" si="12"/>
        <v>6.6945878244573098E-6</v>
      </c>
      <c r="AA15" s="32">
        <f t="shared" si="13"/>
        <v>-2.8200000000000003E-2</v>
      </c>
      <c r="AB15" s="32">
        <f t="shared" si="14"/>
        <v>-1.1968797911247692E-2</v>
      </c>
      <c r="AC15" s="32">
        <f t="shared" si="15"/>
        <v>-2.8200000000000003E-2</v>
      </c>
      <c r="AD15" s="32">
        <f t="shared" si="16"/>
        <v>-2.8200000000000003E-2</v>
      </c>
      <c r="AE15" s="32">
        <f t="shared" si="17"/>
        <v>-1.3100000000000001E-2</v>
      </c>
      <c r="AF15" s="32">
        <f t="shared" si="18"/>
        <v>-1.3100000000000001E-2</v>
      </c>
      <c r="AG15" s="32">
        <f t="shared" si="19"/>
        <v>-1.3100000000000001E-2</v>
      </c>
      <c r="AH15" s="32">
        <f t="shared" si="20"/>
        <v>-1.3100000000000001E-2</v>
      </c>
      <c r="AI15" s="32">
        <f t="shared" si="21"/>
        <v>-1.3100000000000001E-2</v>
      </c>
      <c r="AJ15" s="32">
        <f t="shared" si="22"/>
        <v>-1.3100000000000001E-2</v>
      </c>
      <c r="AK15" s="32">
        <f t="shared" si="23"/>
        <v>-1.3100000000000001E-2</v>
      </c>
    </row>
    <row r="16" spans="1:52" x14ac:dyDescent="0.25">
      <c r="A16" s="232"/>
      <c r="B16" s="232"/>
      <c r="C16" s="228"/>
      <c r="D16" s="45" t="s">
        <v>95</v>
      </c>
      <c r="E16" s="166">
        <f>E15</f>
        <v>7.4142387383961519E-2</v>
      </c>
      <c r="F16" s="166">
        <f t="shared" ref="F16:T16" si="27">F15</f>
        <v>7.1999999999999995E-2</v>
      </c>
      <c r="G16" s="166">
        <f t="shared" si="27"/>
        <v>7.1999999999999995E-2</v>
      </c>
      <c r="H16" s="166">
        <f t="shared" si="27"/>
        <v>7.2029065178242896E-2</v>
      </c>
      <c r="I16" s="166">
        <f t="shared" si="27"/>
        <v>0.10020669458782445</v>
      </c>
      <c r="J16" s="166">
        <f t="shared" si="27"/>
        <v>7.1999999999999995E-2</v>
      </c>
      <c r="K16" s="166">
        <f t="shared" si="27"/>
        <v>8.8231202088752306E-2</v>
      </c>
      <c r="L16" s="166">
        <f t="shared" si="27"/>
        <v>7.1999999999999995E-2</v>
      </c>
      <c r="M16" s="166">
        <f t="shared" si="27"/>
        <v>7.1999999999999995E-2</v>
      </c>
      <c r="N16" s="166">
        <f t="shared" si="27"/>
        <v>7.1999999999999995E-2</v>
      </c>
      <c r="O16" s="166">
        <f t="shared" si="27"/>
        <v>7.1999999999999995E-2</v>
      </c>
      <c r="P16" s="166">
        <f t="shared" si="27"/>
        <v>7.1999999999999995E-2</v>
      </c>
      <c r="Q16" s="166">
        <f t="shared" si="27"/>
        <v>7.1999999999999995E-2</v>
      </c>
      <c r="R16" s="166">
        <f t="shared" si="27"/>
        <v>7.1999999999999995E-2</v>
      </c>
      <c r="S16" s="166">
        <f t="shared" si="27"/>
        <v>7.1999999999999995E-2</v>
      </c>
      <c r="T16" s="167">
        <f t="shared" si="27"/>
        <v>7.1999999999999995E-2</v>
      </c>
      <c r="V16" s="32">
        <f t="shared" si="25"/>
        <v>-2.6057612616038478E-2</v>
      </c>
      <c r="W16" s="32">
        <f t="shared" si="9"/>
        <v>-2.8200000000000003E-2</v>
      </c>
      <c r="X16" s="32">
        <f t="shared" si="10"/>
        <v>-2.8200000000000003E-2</v>
      </c>
      <c r="Y16" s="32">
        <f t="shared" si="11"/>
        <v>-2.8170934821757102E-2</v>
      </c>
      <c r="Z16" s="32">
        <f t="shared" si="12"/>
        <v>6.6945878244573098E-6</v>
      </c>
      <c r="AA16" s="32">
        <f t="shared" si="13"/>
        <v>-2.8200000000000003E-2</v>
      </c>
      <c r="AB16" s="32">
        <f t="shared" si="14"/>
        <v>-1.1968797911247692E-2</v>
      </c>
      <c r="AC16" s="32">
        <f t="shared" si="15"/>
        <v>-2.8200000000000003E-2</v>
      </c>
      <c r="AD16" s="32">
        <f t="shared" si="16"/>
        <v>-2.8200000000000003E-2</v>
      </c>
      <c r="AE16" s="32">
        <f t="shared" si="17"/>
        <v>-1.3100000000000001E-2</v>
      </c>
      <c r="AF16" s="32">
        <f t="shared" si="18"/>
        <v>-1.3100000000000001E-2</v>
      </c>
      <c r="AG16" s="32">
        <f t="shared" si="19"/>
        <v>-1.3100000000000001E-2</v>
      </c>
      <c r="AH16" s="32">
        <f t="shared" si="20"/>
        <v>-1.3100000000000001E-2</v>
      </c>
      <c r="AI16" s="32">
        <f t="shared" si="21"/>
        <v>-1.3100000000000001E-2</v>
      </c>
      <c r="AJ16" s="32">
        <f t="shared" si="22"/>
        <v>-1.3100000000000001E-2</v>
      </c>
      <c r="AK16" s="32">
        <f t="shared" si="23"/>
        <v>-1.3100000000000001E-2</v>
      </c>
    </row>
    <row r="17" spans="1:37" x14ac:dyDescent="0.25">
      <c r="A17" s="232"/>
      <c r="B17" s="238"/>
      <c r="C17" s="229"/>
      <c r="D17" s="46" t="s">
        <v>96</v>
      </c>
      <c r="E17" s="168">
        <f>E14</f>
        <v>1.282</v>
      </c>
      <c r="F17" s="168">
        <f t="shared" ref="F17:T17" si="28">F14</f>
        <v>0.218</v>
      </c>
      <c r="G17" s="168">
        <f t="shared" si="28"/>
        <v>0.218</v>
      </c>
      <c r="H17" s="168">
        <f t="shared" si="28"/>
        <v>0.218</v>
      </c>
      <c r="I17" s="168">
        <f t="shared" si="28"/>
        <v>0.218</v>
      </c>
      <c r="J17" s="168">
        <f t="shared" si="28"/>
        <v>0.218</v>
      </c>
      <c r="K17" s="168">
        <f t="shared" si="28"/>
        <v>0.218</v>
      </c>
      <c r="L17" s="168">
        <f t="shared" si="28"/>
        <v>0.218</v>
      </c>
      <c r="M17" s="168">
        <f t="shared" si="28"/>
        <v>0.218</v>
      </c>
      <c r="N17" s="168">
        <f t="shared" si="28"/>
        <v>0.218</v>
      </c>
      <c r="O17" s="168">
        <f t="shared" si="28"/>
        <v>0.218</v>
      </c>
      <c r="P17" s="168">
        <f t="shared" si="28"/>
        <v>0.218</v>
      </c>
      <c r="Q17" s="168">
        <f t="shared" si="28"/>
        <v>0.218</v>
      </c>
      <c r="R17" s="168">
        <f t="shared" si="28"/>
        <v>0.218</v>
      </c>
      <c r="S17" s="168">
        <f t="shared" si="28"/>
        <v>0.218</v>
      </c>
      <c r="T17" s="169">
        <f t="shared" si="28"/>
        <v>0.218</v>
      </c>
      <c r="V17" s="32">
        <f t="shared" si="25"/>
        <v>0</v>
      </c>
      <c r="W17" s="32">
        <f t="shared" si="9"/>
        <v>0</v>
      </c>
      <c r="X17" s="32">
        <f t="shared" si="10"/>
        <v>0</v>
      </c>
      <c r="Y17" s="32">
        <f t="shared" si="11"/>
        <v>0</v>
      </c>
      <c r="Z17" s="32">
        <f t="shared" si="12"/>
        <v>0</v>
      </c>
      <c r="AA17" s="32">
        <f t="shared" si="13"/>
        <v>0</v>
      </c>
      <c r="AB17" s="32">
        <f t="shared" si="14"/>
        <v>0</v>
      </c>
      <c r="AC17" s="32">
        <f t="shared" si="15"/>
        <v>0</v>
      </c>
      <c r="AD17" s="32">
        <f t="shared" si="16"/>
        <v>0</v>
      </c>
      <c r="AE17" s="32">
        <f t="shared" si="17"/>
        <v>0</v>
      </c>
      <c r="AF17" s="32">
        <f t="shared" si="18"/>
        <v>0</v>
      </c>
      <c r="AG17" s="32">
        <f t="shared" si="19"/>
        <v>0</v>
      </c>
      <c r="AH17" s="32">
        <f t="shared" si="20"/>
        <v>0</v>
      </c>
      <c r="AI17" s="32">
        <f t="shared" si="21"/>
        <v>0</v>
      </c>
      <c r="AJ17" s="32">
        <f t="shared" si="22"/>
        <v>0</v>
      </c>
      <c r="AK17" s="32">
        <f t="shared" si="23"/>
        <v>0</v>
      </c>
    </row>
    <row r="18" spans="1:37" x14ac:dyDescent="0.25">
      <c r="A18" s="232"/>
      <c r="B18" s="232" t="s">
        <v>92</v>
      </c>
      <c r="C18" s="227" t="s">
        <v>109</v>
      </c>
      <c r="D18" s="45" t="s">
        <v>97</v>
      </c>
      <c r="E18" s="166">
        <v>7.4099999999999999E-2</v>
      </c>
      <c r="F18" s="166">
        <v>7.1999999999999995E-2</v>
      </c>
      <c r="G18" s="166">
        <v>7.1999999999999995E-2</v>
      </c>
      <c r="H18" s="166">
        <v>7.1999999999999995E-2</v>
      </c>
      <c r="I18" s="166">
        <v>0.1002</v>
      </c>
      <c r="J18" s="166">
        <v>7.1999999999999995E-2</v>
      </c>
      <c r="K18" s="166">
        <v>8.8200000000000001E-2</v>
      </c>
      <c r="L18" s="166">
        <v>5.8099999999999999E-2</v>
      </c>
      <c r="M18" s="166">
        <v>5.8999999999999997E-2</v>
      </c>
      <c r="N18" s="166">
        <v>6.4100000000000004E-2</v>
      </c>
      <c r="O18" s="166">
        <v>5.21E-2</v>
      </c>
      <c r="P18" s="166">
        <v>5.0200000000000002E-2</v>
      </c>
      <c r="Q18" s="166">
        <f>O18</f>
        <v>5.21E-2</v>
      </c>
      <c r="R18" s="166">
        <f t="shared" ref="R18:T18" si="29">P18</f>
        <v>5.0200000000000002E-2</v>
      </c>
      <c r="S18" s="166">
        <f t="shared" si="29"/>
        <v>5.21E-2</v>
      </c>
      <c r="T18" s="167">
        <f t="shared" si="29"/>
        <v>5.0200000000000002E-2</v>
      </c>
      <c r="V18" s="32">
        <f t="shared" si="25"/>
        <v>-2.5930584404014592E-2</v>
      </c>
      <c r="W18" s="32">
        <f t="shared" si="9"/>
        <v>-2.8030584404014597E-2</v>
      </c>
      <c r="X18" s="32">
        <f t="shared" si="10"/>
        <v>-2.8030584404014597E-2</v>
      </c>
      <c r="Y18" s="32">
        <f t="shared" si="11"/>
        <v>-2.8030584404014597E-2</v>
      </c>
      <c r="Z18" s="32">
        <f t="shared" si="12"/>
        <v>1.6941559598540601E-4</v>
      </c>
      <c r="AA18" s="32">
        <f t="shared" si="13"/>
        <v>-2.8030584404014597E-2</v>
      </c>
      <c r="AB18" s="32">
        <f t="shared" si="14"/>
        <v>-1.1830584404014591E-2</v>
      </c>
      <c r="AC18" s="32">
        <f t="shared" si="15"/>
        <v>-2.7841769699223806E-2</v>
      </c>
      <c r="AD18" s="32">
        <f t="shared" si="16"/>
        <v>-2.9935642823991845E-2</v>
      </c>
      <c r="AE18" s="32">
        <f t="shared" si="17"/>
        <v>-2.0961218780174373E-2</v>
      </c>
      <c r="AF18" s="32">
        <f t="shared" si="18"/>
        <v>-1.8344073523953931E-2</v>
      </c>
      <c r="AG18" s="32">
        <f t="shared" si="19"/>
        <v>-2.4118497567771395E-2</v>
      </c>
      <c r="AH18" s="32">
        <f t="shared" si="20"/>
        <v>-6.7208013925015367E-3</v>
      </c>
      <c r="AI18" s="32">
        <f t="shared" si="21"/>
        <v>-8.6208013925015356E-3</v>
      </c>
      <c r="AJ18" s="32">
        <f t="shared" si="22"/>
        <v>-7.9535726791707326E-3</v>
      </c>
      <c r="AK18" s="32">
        <f t="shared" si="23"/>
        <v>-8.6208013925015356E-3</v>
      </c>
    </row>
    <row r="19" spans="1:37" x14ac:dyDescent="0.25">
      <c r="A19" s="232"/>
      <c r="B19" s="232"/>
      <c r="C19" s="228"/>
      <c r="D19" s="45" t="s">
        <v>95</v>
      </c>
      <c r="E19" s="166">
        <f>E18</f>
        <v>7.4099999999999999E-2</v>
      </c>
      <c r="F19" s="166">
        <f t="shared" ref="F19:T19" si="30">F18</f>
        <v>7.1999999999999995E-2</v>
      </c>
      <c r="G19" s="166">
        <f t="shared" si="30"/>
        <v>7.1999999999999995E-2</v>
      </c>
      <c r="H19" s="166">
        <f t="shared" si="30"/>
        <v>7.1999999999999995E-2</v>
      </c>
      <c r="I19" s="166">
        <f t="shared" si="30"/>
        <v>0.1002</v>
      </c>
      <c r="J19" s="166">
        <f t="shared" si="30"/>
        <v>7.1999999999999995E-2</v>
      </c>
      <c r="K19" s="166">
        <f t="shared" si="30"/>
        <v>8.8200000000000001E-2</v>
      </c>
      <c r="L19" s="166">
        <f t="shared" si="30"/>
        <v>5.8099999999999999E-2</v>
      </c>
      <c r="M19" s="166">
        <f t="shared" si="30"/>
        <v>5.8999999999999997E-2</v>
      </c>
      <c r="N19" s="166">
        <f t="shared" si="30"/>
        <v>6.4100000000000004E-2</v>
      </c>
      <c r="O19" s="166">
        <f t="shared" si="30"/>
        <v>5.21E-2</v>
      </c>
      <c r="P19" s="166">
        <f t="shared" si="30"/>
        <v>5.0200000000000002E-2</v>
      </c>
      <c r="Q19" s="166">
        <f t="shared" si="30"/>
        <v>5.21E-2</v>
      </c>
      <c r="R19" s="166">
        <f t="shared" si="30"/>
        <v>5.0200000000000002E-2</v>
      </c>
      <c r="S19" s="166">
        <f t="shared" si="30"/>
        <v>5.21E-2</v>
      </c>
      <c r="T19" s="167">
        <f t="shared" si="30"/>
        <v>5.0200000000000002E-2</v>
      </c>
      <c r="V19" s="32">
        <f t="shared" si="25"/>
        <v>-2.5930584404014592E-2</v>
      </c>
      <c r="W19" s="32">
        <f t="shared" si="9"/>
        <v>-2.8030584404014597E-2</v>
      </c>
      <c r="X19" s="32">
        <f t="shared" si="10"/>
        <v>-2.8030584404014597E-2</v>
      </c>
      <c r="Y19" s="32">
        <f t="shared" si="11"/>
        <v>-2.8030584404014597E-2</v>
      </c>
      <c r="Z19" s="32">
        <f t="shared" si="12"/>
        <v>1.6941559598540601E-4</v>
      </c>
      <c r="AA19" s="32">
        <f t="shared" si="13"/>
        <v>-2.8030584404014597E-2</v>
      </c>
      <c r="AB19" s="32">
        <f t="shared" si="14"/>
        <v>-1.1830584404014591E-2</v>
      </c>
      <c r="AC19" s="32">
        <f t="shared" si="15"/>
        <v>-2.7841769699223806E-2</v>
      </c>
      <c r="AD19" s="32">
        <f t="shared" si="16"/>
        <v>-2.9935642823991845E-2</v>
      </c>
      <c r="AE19" s="32">
        <f t="shared" si="17"/>
        <v>-2.0961218780174373E-2</v>
      </c>
      <c r="AF19" s="32">
        <f t="shared" si="18"/>
        <v>-1.8344073523953931E-2</v>
      </c>
      <c r="AG19" s="32">
        <f t="shared" si="19"/>
        <v>-2.4118497567771395E-2</v>
      </c>
      <c r="AH19" s="32">
        <f t="shared" si="20"/>
        <v>-6.7208013925015367E-3</v>
      </c>
      <c r="AI19" s="32">
        <f t="shared" si="21"/>
        <v>-8.6208013925015356E-3</v>
      </c>
      <c r="AJ19" s="32">
        <f t="shared" si="22"/>
        <v>-7.9535726791707326E-3</v>
      </c>
      <c r="AK19" s="32">
        <f t="shared" si="23"/>
        <v>-8.6208013925015356E-3</v>
      </c>
    </row>
    <row r="20" spans="1:37" ht="15.75" thickBot="1" x14ac:dyDescent="0.3">
      <c r="A20" s="233"/>
      <c r="B20" s="233"/>
      <c r="C20" s="230"/>
      <c r="D20" s="48" t="s">
        <v>96</v>
      </c>
      <c r="E20" s="172">
        <f>E29</f>
        <v>0.61399999999999999</v>
      </c>
      <c r="F20" s="172">
        <f t="shared" ref="F20:M20" si="31">F29</f>
        <v>8.1000000000000003E-2</v>
      </c>
      <c r="G20" s="172">
        <f t="shared" si="31"/>
        <v>8.1000000000000003E-2</v>
      </c>
      <c r="H20" s="172">
        <f t="shared" si="31"/>
        <v>8.1000000000000003E-2</v>
      </c>
      <c r="I20" s="172">
        <f t="shared" si="31"/>
        <v>8.1000000000000003E-2</v>
      </c>
      <c r="J20" s="172">
        <f t="shared" si="31"/>
        <v>8.1000000000000003E-2</v>
      </c>
      <c r="K20" s="172">
        <f t="shared" si="31"/>
        <v>8.1000000000000003E-2</v>
      </c>
      <c r="L20" s="172">
        <f t="shared" si="31"/>
        <v>8.1000000000000003E-2</v>
      </c>
      <c r="M20" s="172">
        <f t="shared" si="31"/>
        <v>8.1000000000000003E-2</v>
      </c>
      <c r="N20" s="172">
        <f>M20</f>
        <v>8.1000000000000003E-2</v>
      </c>
      <c r="O20" s="172">
        <f t="shared" ref="O20:S20" si="32">N20</f>
        <v>8.1000000000000003E-2</v>
      </c>
      <c r="P20" s="172">
        <f t="shared" si="32"/>
        <v>8.1000000000000003E-2</v>
      </c>
      <c r="Q20" s="172">
        <f t="shared" si="32"/>
        <v>8.1000000000000003E-2</v>
      </c>
      <c r="R20" s="172">
        <f t="shared" si="32"/>
        <v>8.1000000000000003E-2</v>
      </c>
      <c r="S20" s="172">
        <f t="shared" si="32"/>
        <v>8.1000000000000003E-2</v>
      </c>
      <c r="T20" s="173">
        <f>S29</f>
        <v>5.2999999999999999E-2</v>
      </c>
      <c r="V20" s="32">
        <f>E20-E11</f>
        <v>0</v>
      </c>
      <c r="W20" s="32">
        <f t="shared" si="9"/>
        <v>-1.9030584404014589E-2</v>
      </c>
      <c r="X20" s="32">
        <f t="shared" si="10"/>
        <v>-1.9030584404014589E-2</v>
      </c>
      <c r="Y20" s="32">
        <f t="shared" si="11"/>
        <v>-1.9030584404014589E-2</v>
      </c>
      <c r="Z20" s="32">
        <f t="shared" si="12"/>
        <v>-1.9030584404014589E-2</v>
      </c>
      <c r="AA20" s="32">
        <f t="shared" si="13"/>
        <v>-1.9030584404014589E-2</v>
      </c>
      <c r="AB20" s="32">
        <f t="shared" si="14"/>
        <v>-1.9030584404014589E-2</v>
      </c>
      <c r="AC20" s="32">
        <f t="shared" si="15"/>
        <v>-1.9030584404014589E-2</v>
      </c>
      <c r="AD20" s="32">
        <f t="shared" si="16"/>
        <v>-1.9030584404014589E-2</v>
      </c>
      <c r="AE20" s="32">
        <f t="shared" si="17"/>
        <v>-4.0612187801743749E-3</v>
      </c>
      <c r="AF20" s="32">
        <f t="shared" si="18"/>
        <v>-4.0612187801743749E-3</v>
      </c>
      <c r="AG20" s="32">
        <f t="shared" si="19"/>
        <v>-4.0612187801743749E-3</v>
      </c>
      <c r="AH20" s="32">
        <f t="shared" si="20"/>
        <v>-4.0612187801743749E-3</v>
      </c>
      <c r="AI20" s="32">
        <f t="shared" si="21"/>
        <v>-4.0612187801743749E-3</v>
      </c>
      <c r="AJ20" s="32">
        <f t="shared" si="22"/>
        <v>-4.0612187801743749E-3</v>
      </c>
      <c r="AK20" s="32">
        <f t="shared" si="23"/>
        <v>-3.2061218780174379E-2</v>
      </c>
    </row>
    <row r="21" spans="1:37" x14ac:dyDescent="0.25">
      <c r="A21" s="237">
        <v>2004</v>
      </c>
      <c r="B21" s="237" t="s">
        <v>20</v>
      </c>
      <c r="C21" s="224" t="s">
        <v>107</v>
      </c>
      <c r="D21" s="47" t="s">
        <v>94</v>
      </c>
      <c r="E21" s="170">
        <v>6.3E-2</v>
      </c>
      <c r="F21" s="174">
        <v>6.3E-2</v>
      </c>
      <c r="G21" s="170">
        <v>6.3E-2</v>
      </c>
      <c r="H21" s="170">
        <v>6.3E-2</v>
      </c>
      <c r="I21" s="170">
        <v>6.3E-2</v>
      </c>
      <c r="J21" s="170">
        <v>6.3E-2</v>
      </c>
      <c r="K21" s="170">
        <v>6.3E-2</v>
      </c>
      <c r="L21" s="170">
        <v>6.3E-2</v>
      </c>
      <c r="M21" s="170">
        <v>6.3E-2</v>
      </c>
      <c r="N21" s="170">
        <v>6.3E-2</v>
      </c>
      <c r="O21" s="170">
        <v>6.3E-2</v>
      </c>
      <c r="P21" s="170">
        <v>6.3E-2</v>
      </c>
      <c r="Q21" s="170">
        <v>6.3E-2</v>
      </c>
      <c r="R21" s="170">
        <v>6.3E-2</v>
      </c>
      <c r="S21" s="170">
        <v>6.3E-2</v>
      </c>
      <c r="T21" s="171">
        <v>4.8000000000000001E-2</v>
      </c>
      <c r="V21" s="32">
        <f>E21-E12</f>
        <v>-1.1099999999999999E-2</v>
      </c>
      <c r="W21" s="32">
        <f t="shared" ref="W21:W29" si="33">F21-F12</f>
        <v>-8.9999999999999941E-3</v>
      </c>
      <c r="X21" s="32">
        <f t="shared" ref="X21:X29" si="34">G21-G12</f>
        <v>-8.9999999999999941E-3</v>
      </c>
      <c r="Y21" s="32">
        <f t="shared" ref="Y21:Y29" si="35">H21-H12</f>
        <v>-8.9999999999999941E-3</v>
      </c>
      <c r="Z21" s="32">
        <f t="shared" ref="Z21:Z29" si="36">I21-I12</f>
        <v>-3.7199999999999997E-2</v>
      </c>
      <c r="AA21" s="32">
        <f t="shared" ref="AA21:AA29" si="37">J21-J12</f>
        <v>-8.9999999999999941E-3</v>
      </c>
      <c r="AB21" s="32">
        <f t="shared" ref="AB21:AB29" si="38">K21-K12</f>
        <v>-2.4999999999999994E-2</v>
      </c>
      <c r="AC21" s="32">
        <f t="shared" ref="AC21:AC29" si="39">L21-L12</f>
        <v>-8.9999999999999941E-3</v>
      </c>
      <c r="AD21" s="32">
        <f t="shared" ref="AD21:AD29" si="40">M21-M12</f>
        <v>-8.9999999999999941E-3</v>
      </c>
      <c r="AE21" s="32">
        <f t="shared" ref="AE21:AE29" si="41">N21-N12</f>
        <v>-8.9999999999999941E-3</v>
      </c>
      <c r="AF21" s="32">
        <f t="shared" ref="AF21:AF29" si="42">O21-O12</f>
        <v>-8.9999999999999941E-3</v>
      </c>
      <c r="AG21" s="32">
        <f t="shared" ref="AG21:AG29" si="43">P21-P12</f>
        <v>-8.9999999999999941E-3</v>
      </c>
      <c r="AH21" s="32">
        <f t="shared" ref="AH21:AH29" si="44">Q21-Q12</f>
        <v>-8.9999999999999941E-3</v>
      </c>
      <c r="AI21" s="32">
        <f t="shared" ref="AI21:AI29" si="45">R21-R12</f>
        <v>-8.9999999999999941E-3</v>
      </c>
      <c r="AJ21" s="32">
        <f t="shared" ref="AJ21:AJ29" si="46">S21-S12</f>
        <v>-8.9999999999999941E-3</v>
      </c>
      <c r="AK21" s="32">
        <f t="shared" ref="AK21:AK29" si="47">T21-T12</f>
        <v>-2.3999999999999994E-2</v>
      </c>
    </row>
    <row r="22" spans="1:37" x14ac:dyDescent="0.25">
      <c r="A22" s="232"/>
      <c r="B22" s="232"/>
      <c r="C22" s="225"/>
      <c r="D22" s="45" t="s">
        <v>95</v>
      </c>
      <c r="E22" s="166">
        <v>6.3E-2</v>
      </c>
      <c r="F22" s="166">
        <v>6.3E-2</v>
      </c>
      <c r="G22" s="166">
        <v>6.3E-2</v>
      </c>
      <c r="H22" s="166">
        <v>6.3E-2</v>
      </c>
      <c r="I22" s="166">
        <v>6.3E-2</v>
      </c>
      <c r="J22" s="166">
        <v>6.3E-2</v>
      </c>
      <c r="K22" s="166">
        <v>6.3E-2</v>
      </c>
      <c r="L22" s="166">
        <v>6.3E-2</v>
      </c>
      <c r="M22" s="166">
        <v>6.3E-2</v>
      </c>
      <c r="N22" s="166">
        <v>6.3E-2</v>
      </c>
      <c r="O22" s="166">
        <v>6.3E-2</v>
      </c>
      <c r="P22" s="166">
        <v>6.3E-2</v>
      </c>
      <c r="Q22" s="166">
        <v>6.3E-2</v>
      </c>
      <c r="R22" s="166">
        <v>6.3E-2</v>
      </c>
      <c r="S22" s="166">
        <v>6.3E-2</v>
      </c>
      <c r="T22" s="167">
        <v>4.8000000000000001E-2</v>
      </c>
      <c r="V22" s="32">
        <f t="shared" ref="V22:V29" si="48">E22-E13</f>
        <v>-1.1099999999999999E-2</v>
      </c>
      <c r="W22" s="32">
        <f t="shared" si="33"/>
        <v>-8.9999999999999941E-3</v>
      </c>
      <c r="X22" s="32">
        <f t="shared" si="34"/>
        <v>-8.9999999999999941E-3</v>
      </c>
      <c r="Y22" s="32">
        <f t="shared" si="35"/>
        <v>-8.9999999999999941E-3</v>
      </c>
      <c r="Z22" s="32">
        <f t="shared" si="36"/>
        <v>-3.7199999999999997E-2</v>
      </c>
      <c r="AA22" s="32">
        <f t="shared" si="37"/>
        <v>-8.9999999999999941E-3</v>
      </c>
      <c r="AB22" s="32">
        <f t="shared" si="38"/>
        <v>-2.4999999999999994E-2</v>
      </c>
      <c r="AC22" s="32">
        <f t="shared" si="39"/>
        <v>-8.9999999999999941E-3</v>
      </c>
      <c r="AD22" s="32">
        <f t="shared" si="40"/>
        <v>-8.9999999999999941E-3</v>
      </c>
      <c r="AE22" s="32">
        <f t="shared" si="41"/>
        <v>-8.9999999999999941E-3</v>
      </c>
      <c r="AF22" s="32">
        <f t="shared" si="42"/>
        <v>-8.9999999999999941E-3</v>
      </c>
      <c r="AG22" s="32">
        <f t="shared" si="43"/>
        <v>-8.9999999999999941E-3</v>
      </c>
      <c r="AH22" s="32">
        <f t="shared" si="44"/>
        <v>-8.9999999999999941E-3</v>
      </c>
      <c r="AI22" s="32">
        <f t="shared" si="45"/>
        <v>-8.9999999999999941E-3</v>
      </c>
      <c r="AJ22" s="32">
        <f t="shared" si="46"/>
        <v>-8.9999999999999941E-3</v>
      </c>
      <c r="AK22" s="32">
        <f t="shared" si="47"/>
        <v>-2.3999999999999994E-2</v>
      </c>
    </row>
    <row r="23" spans="1:37" x14ac:dyDescent="0.25">
      <c r="A23" s="232"/>
      <c r="B23" s="238"/>
      <c r="C23" s="226"/>
      <c r="D23" s="46" t="s">
        <v>96</v>
      </c>
      <c r="E23" s="168">
        <v>1.282</v>
      </c>
      <c r="F23" s="168">
        <v>0.218</v>
      </c>
      <c r="G23" s="168">
        <v>0.218</v>
      </c>
      <c r="H23" s="168">
        <v>0.218</v>
      </c>
      <c r="I23" s="168">
        <v>0.218</v>
      </c>
      <c r="J23" s="168">
        <v>0.218</v>
      </c>
      <c r="K23" s="168">
        <v>0.218</v>
      </c>
      <c r="L23" s="168">
        <v>0.218</v>
      </c>
      <c r="M23" s="168">
        <v>0.218</v>
      </c>
      <c r="N23" s="168">
        <v>0.17299999999999999</v>
      </c>
      <c r="O23" s="168">
        <v>0.17299999999999999</v>
      </c>
      <c r="P23" s="168">
        <v>0.17299999999999999</v>
      </c>
      <c r="Q23" s="168">
        <v>0.17299999999999999</v>
      </c>
      <c r="R23" s="168">
        <v>0.17299999999999999</v>
      </c>
      <c r="S23" s="168">
        <v>0.17299999999999999</v>
      </c>
      <c r="T23" s="169">
        <v>9.2999999999999999E-2</v>
      </c>
      <c r="V23" s="32">
        <f t="shared" si="48"/>
        <v>0</v>
      </c>
      <c r="W23" s="32">
        <f t="shared" si="33"/>
        <v>0</v>
      </c>
      <c r="X23" s="32">
        <f t="shared" si="34"/>
        <v>0</v>
      </c>
      <c r="Y23" s="32">
        <f t="shared" si="35"/>
        <v>0</v>
      </c>
      <c r="Z23" s="32">
        <f t="shared" si="36"/>
        <v>0</v>
      </c>
      <c r="AA23" s="32">
        <f t="shared" si="37"/>
        <v>0</v>
      </c>
      <c r="AB23" s="32">
        <f t="shared" si="38"/>
        <v>0</v>
      </c>
      <c r="AC23" s="32">
        <f t="shared" si="39"/>
        <v>0</v>
      </c>
      <c r="AD23" s="32">
        <f t="shared" si="40"/>
        <v>0</v>
      </c>
      <c r="AE23" s="32">
        <f t="shared" si="41"/>
        <v>-4.5000000000000012E-2</v>
      </c>
      <c r="AF23" s="32">
        <f t="shared" si="42"/>
        <v>-4.5000000000000012E-2</v>
      </c>
      <c r="AG23" s="32">
        <f t="shared" si="43"/>
        <v>-4.5000000000000012E-2</v>
      </c>
      <c r="AH23" s="32">
        <f t="shared" si="44"/>
        <v>-4.5000000000000012E-2</v>
      </c>
      <c r="AI23" s="32">
        <f t="shared" si="45"/>
        <v>-4.5000000000000012E-2</v>
      </c>
      <c r="AJ23" s="32">
        <f t="shared" si="46"/>
        <v>-4.5000000000000012E-2</v>
      </c>
      <c r="AK23" s="32">
        <f t="shared" si="47"/>
        <v>-0.125</v>
      </c>
    </row>
    <row r="24" spans="1:37" x14ac:dyDescent="0.25">
      <c r="A24" s="232"/>
      <c r="B24" s="237" t="s">
        <v>93</v>
      </c>
      <c r="C24" s="227" t="s">
        <v>108</v>
      </c>
      <c r="D24" s="47" t="s">
        <v>94</v>
      </c>
      <c r="E24" s="175">
        <v>6.5000000000000002E-2</v>
      </c>
      <c r="F24" s="175">
        <v>6.5000000000000002E-2</v>
      </c>
      <c r="G24" s="170">
        <v>6.5000000000000002E-2</v>
      </c>
      <c r="H24" s="170">
        <v>6.5000000000000002E-2</v>
      </c>
      <c r="I24" s="170">
        <v>6.5000000000000002E-2</v>
      </c>
      <c r="J24" s="170">
        <v>6.5000000000000002E-2</v>
      </c>
      <c r="K24" s="170">
        <v>6.5000000000000002E-2</v>
      </c>
      <c r="L24" s="170">
        <v>6.5000000000000002E-2</v>
      </c>
      <c r="M24" s="170">
        <v>6.5000000000000002E-2</v>
      </c>
      <c r="N24" s="170">
        <v>6.5000000000000002E-2</v>
      </c>
      <c r="O24" s="170">
        <v>6.5000000000000002E-2</v>
      </c>
      <c r="P24" s="170">
        <v>6.5000000000000002E-2</v>
      </c>
      <c r="Q24" s="170">
        <v>6.5000000000000002E-2</v>
      </c>
      <c r="R24" s="170">
        <v>6.5000000000000002E-2</v>
      </c>
      <c r="S24" s="170">
        <v>6.5000000000000002E-2</v>
      </c>
      <c r="T24" s="171">
        <v>4.9000000000000002E-2</v>
      </c>
      <c r="V24" s="32">
        <f t="shared" si="48"/>
        <v>-9.1423873839615172E-3</v>
      </c>
      <c r="W24" s="32">
        <f t="shared" si="33"/>
        <v>-6.9999999999999923E-3</v>
      </c>
      <c r="X24" s="32">
        <f t="shared" si="34"/>
        <v>-6.9999999999999923E-3</v>
      </c>
      <c r="Y24" s="32">
        <f t="shared" si="35"/>
        <v>-7.0290651782428937E-3</v>
      </c>
      <c r="Z24" s="32">
        <f t="shared" si="36"/>
        <v>-3.5206694587824452E-2</v>
      </c>
      <c r="AA24" s="32">
        <f t="shared" si="37"/>
        <v>-6.9999999999999923E-3</v>
      </c>
      <c r="AB24" s="32">
        <f t="shared" si="38"/>
        <v>-2.3231202088752304E-2</v>
      </c>
      <c r="AC24" s="32">
        <f t="shared" si="39"/>
        <v>-6.9999999999999923E-3</v>
      </c>
      <c r="AD24" s="32">
        <f t="shared" si="40"/>
        <v>-6.9999999999999923E-3</v>
      </c>
      <c r="AE24" s="32">
        <f t="shared" si="41"/>
        <v>-6.9999999999999923E-3</v>
      </c>
      <c r="AF24" s="32">
        <f t="shared" si="42"/>
        <v>-6.9999999999999923E-3</v>
      </c>
      <c r="AG24" s="32">
        <f t="shared" si="43"/>
        <v>-6.9999999999999923E-3</v>
      </c>
      <c r="AH24" s="32">
        <f t="shared" si="44"/>
        <v>-6.9999999999999923E-3</v>
      </c>
      <c r="AI24" s="32">
        <f t="shared" si="45"/>
        <v>-6.9999999999999923E-3</v>
      </c>
      <c r="AJ24" s="32">
        <f t="shared" si="46"/>
        <v>-6.9999999999999923E-3</v>
      </c>
      <c r="AK24" s="32">
        <f t="shared" si="47"/>
        <v>-2.2999999999999993E-2</v>
      </c>
    </row>
    <row r="25" spans="1:37" x14ac:dyDescent="0.25">
      <c r="A25" s="232"/>
      <c r="B25" s="232"/>
      <c r="C25" s="228"/>
      <c r="D25" s="45" t="s">
        <v>95</v>
      </c>
      <c r="E25" s="166">
        <v>6.5000000000000002E-2</v>
      </c>
      <c r="F25" s="166">
        <v>6.5000000000000002E-2</v>
      </c>
      <c r="G25" s="166">
        <v>6.5000000000000002E-2</v>
      </c>
      <c r="H25" s="166">
        <v>6.5000000000000002E-2</v>
      </c>
      <c r="I25" s="166">
        <v>6.5000000000000002E-2</v>
      </c>
      <c r="J25" s="166">
        <v>6.5000000000000002E-2</v>
      </c>
      <c r="K25" s="166">
        <v>6.5000000000000002E-2</v>
      </c>
      <c r="L25" s="166">
        <v>6.5000000000000002E-2</v>
      </c>
      <c r="M25" s="166">
        <v>6.5000000000000002E-2</v>
      </c>
      <c r="N25" s="166">
        <v>6.5000000000000002E-2</v>
      </c>
      <c r="O25" s="166">
        <v>6.5000000000000002E-2</v>
      </c>
      <c r="P25" s="166">
        <v>6.5000000000000002E-2</v>
      </c>
      <c r="Q25" s="166">
        <v>6.5000000000000002E-2</v>
      </c>
      <c r="R25" s="166">
        <v>6.5000000000000002E-2</v>
      </c>
      <c r="S25" s="166">
        <v>6.5000000000000002E-2</v>
      </c>
      <c r="T25" s="167">
        <v>4.9000000000000002E-2</v>
      </c>
      <c r="V25" s="32">
        <f t="shared" si="48"/>
        <v>-9.1423873839615172E-3</v>
      </c>
      <c r="W25" s="32">
        <f t="shared" si="33"/>
        <v>-6.9999999999999923E-3</v>
      </c>
      <c r="X25" s="32">
        <f t="shared" si="34"/>
        <v>-6.9999999999999923E-3</v>
      </c>
      <c r="Y25" s="32">
        <f t="shared" si="35"/>
        <v>-7.0290651782428937E-3</v>
      </c>
      <c r="Z25" s="32">
        <f t="shared" si="36"/>
        <v>-3.5206694587824452E-2</v>
      </c>
      <c r="AA25" s="32">
        <f t="shared" si="37"/>
        <v>-6.9999999999999923E-3</v>
      </c>
      <c r="AB25" s="32">
        <f t="shared" si="38"/>
        <v>-2.3231202088752304E-2</v>
      </c>
      <c r="AC25" s="32">
        <f t="shared" si="39"/>
        <v>-6.9999999999999923E-3</v>
      </c>
      <c r="AD25" s="32">
        <f t="shared" si="40"/>
        <v>-6.9999999999999923E-3</v>
      </c>
      <c r="AE25" s="32">
        <f t="shared" si="41"/>
        <v>-6.9999999999999923E-3</v>
      </c>
      <c r="AF25" s="32">
        <f t="shared" si="42"/>
        <v>-6.9999999999999923E-3</v>
      </c>
      <c r="AG25" s="32">
        <f t="shared" si="43"/>
        <v>-6.9999999999999923E-3</v>
      </c>
      <c r="AH25" s="32">
        <f t="shared" si="44"/>
        <v>-6.9999999999999923E-3</v>
      </c>
      <c r="AI25" s="32">
        <f t="shared" si="45"/>
        <v>-6.9999999999999923E-3</v>
      </c>
      <c r="AJ25" s="32">
        <f t="shared" si="46"/>
        <v>-6.9999999999999923E-3</v>
      </c>
      <c r="AK25" s="32">
        <f t="shared" si="47"/>
        <v>-2.2999999999999993E-2</v>
      </c>
    </row>
    <row r="26" spans="1:37" x14ac:dyDescent="0.25">
      <c r="A26" s="232"/>
      <c r="B26" s="238"/>
      <c r="C26" s="229"/>
      <c r="D26" s="46" t="s">
        <v>96</v>
      </c>
      <c r="E26" s="168">
        <v>1.28</v>
      </c>
      <c r="F26" s="168">
        <v>0.16700000000000001</v>
      </c>
      <c r="G26" s="168">
        <v>0.16700000000000001</v>
      </c>
      <c r="H26" s="168">
        <v>9.7000000000000003E-2</v>
      </c>
      <c r="I26" s="168">
        <v>9.7000000000000003E-2</v>
      </c>
      <c r="J26" s="168">
        <v>9.7000000000000003E-2</v>
      </c>
      <c r="K26" s="168">
        <v>9.7000000000000003E-2</v>
      </c>
      <c r="L26" s="168">
        <v>9.7000000000000003E-2</v>
      </c>
      <c r="M26" s="168">
        <v>9.7000000000000003E-2</v>
      </c>
      <c r="N26" s="168">
        <v>9.7000000000000003E-2</v>
      </c>
      <c r="O26" s="168">
        <v>9.7000000000000003E-2</v>
      </c>
      <c r="P26" s="168">
        <v>9.7000000000000003E-2</v>
      </c>
      <c r="Q26" s="168">
        <v>9.7000000000000003E-2</v>
      </c>
      <c r="R26" s="168">
        <v>9.7000000000000003E-2</v>
      </c>
      <c r="S26" s="168">
        <v>9.7000000000000003E-2</v>
      </c>
      <c r="T26" s="169">
        <v>7.1999999999999995E-2</v>
      </c>
      <c r="V26" s="32">
        <f t="shared" si="48"/>
        <v>-2.0000000000000018E-3</v>
      </c>
      <c r="W26" s="32">
        <f t="shared" si="33"/>
        <v>-5.099999999999999E-2</v>
      </c>
      <c r="X26" s="32">
        <f t="shared" si="34"/>
        <v>-5.099999999999999E-2</v>
      </c>
      <c r="Y26" s="32">
        <f t="shared" si="35"/>
        <v>-0.121</v>
      </c>
      <c r="Z26" s="32">
        <f t="shared" si="36"/>
        <v>-0.121</v>
      </c>
      <c r="AA26" s="32">
        <f t="shared" si="37"/>
        <v>-0.121</v>
      </c>
      <c r="AB26" s="32">
        <f t="shared" si="38"/>
        <v>-0.121</v>
      </c>
      <c r="AC26" s="32">
        <f t="shared" si="39"/>
        <v>-0.121</v>
      </c>
      <c r="AD26" s="32">
        <f t="shared" si="40"/>
        <v>-0.121</v>
      </c>
      <c r="AE26" s="32">
        <f t="shared" si="41"/>
        <v>-0.121</v>
      </c>
      <c r="AF26" s="32">
        <f t="shared" si="42"/>
        <v>-0.121</v>
      </c>
      <c r="AG26" s="32">
        <f t="shared" si="43"/>
        <v>-0.121</v>
      </c>
      <c r="AH26" s="32">
        <f t="shared" si="44"/>
        <v>-0.121</v>
      </c>
      <c r="AI26" s="32">
        <f t="shared" si="45"/>
        <v>-0.121</v>
      </c>
      <c r="AJ26" s="32">
        <f t="shared" si="46"/>
        <v>-0.121</v>
      </c>
      <c r="AK26" s="32">
        <f t="shared" si="47"/>
        <v>-0.14600000000000002</v>
      </c>
    </row>
    <row r="27" spans="1:37" x14ac:dyDescent="0.25">
      <c r="A27" s="232"/>
      <c r="B27" s="232" t="s">
        <v>92</v>
      </c>
      <c r="C27" s="227" t="s">
        <v>109</v>
      </c>
      <c r="D27" s="45" t="s">
        <v>94</v>
      </c>
      <c r="E27" s="176">
        <v>4.8000000000000001E-2</v>
      </c>
      <c r="F27" s="176">
        <v>4.8000000000000001E-2</v>
      </c>
      <c r="G27" s="166">
        <v>4.8000000000000001E-2</v>
      </c>
      <c r="H27" s="166">
        <v>4.8000000000000001E-2</v>
      </c>
      <c r="I27" s="166">
        <v>4.8000000000000001E-2</v>
      </c>
      <c r="J27" s="166">
        <v>4.8000000000000001E-2</v>
      </c>
      <c r="K27" s="166">
        <v>4.8000000000000001E-2</v>
      </c>
      <c r="L27" s="166">
        <v>4.8000000000000001E-2</v>
      </c>
      <c r="M27" s="166">
        <v>4.8000000000000001E-2</v>
      </c>
      <c r="N27" s="166">
        <v>4.8000000000000001E-2</v>
      </c>
      <c r="O27" s="166">
        <v>4.8000000000000001E-2</v>
      </c>
      <c r="P27" s="166">
        <v>4.8000000000000001E-2</v>
      </c>
      <c r="Q27" s="166">
        <v>4.8000000000000001E-2</v>
      </c>
      <c r="R27" s="166">
        <v>4.8000000000000001E-2</v>
      </c>
      <c r="S27" s="166">
        <v>4.8000000000000001E-2</v>
      </c>
      <c r="T27" s="167">
        <v>4.8000000000000001E-2</v>
      </c>
      <c r="V27" s="32">
        <f t="shared" si="48"/>
        <v>-2.6099999999999998E-2</v>
      </c>
      <c r="W27" s="32">
        <f t="shared" si="33"/>
        <v>-2.3999999999999994E-2</v>
      </c>
      <c r="X27" s="32">
        <f t="shared" si="34"/>
        <v>-2.3999999999999994E-2</v>
      </c>
      <c r="Y27" s="32">
        <f t="shared" si="35"/>
        <v>-2.3999999999999994E-2</v>
      </c>
      <c r="Z27" s="32">
        <f t="shared" si="36"/>
        <v>-5.2199999999999996E-2</v>
      </c>
      <c r="AA27" s="32">
        <f t="shared" si="37"/>
        <v>-2.3999999999999994E-2</v>
      </c>
      <c r="AB27" s="32">
        <f t="shared" si="38"/>
        <v>-4.02E-2</v>
      </c>
      <c r="AC27" s="32">
        <f t="shared" si="39"/>
        <v>-1.0099999999999998E-2</v>
      </c>
      <c r="AD27" s="32">
        <f t="shared" si="40"/>
        <v>-1.0999999999999996E-2</v>
      </c>
      <c r="AE27" s="32">
        <f t="shared" si="41"/>
        <v>-1.6100000000000003E-2</v>
      </c>
      <c r="AF27" s="32">
        <f t="shared" si="42"/>
        <v>-4.0999999999999995E-3</v>
      </c>
      <c r="AG27" s="32">
        <f t="shared" si="43"/>
        <v>-2.2000000000000006E-3</v>
      </c>
      <c r="AH27" s="32">
        <f t="shared" si="44"/>
        <v>-4.0999999999999995E-3</v>
      </c>
      <c r="AI27" s="32">
        <f t="shared" si="45"/>
        <v>-2.2000000000000006E-3</v>
      </c>
      <c r="AJ27" s="32">
        <f t="shared" si="46"/>
        <v>-4.0999999999999995E-3</v>
      </c>
      <c r="AK27" s="32">
        <f t="shared" si="47"/>
        <v>-2.2000000000000006E-3</v>
      </c>
    </row>
    <row r="28" spans="1:37" x14ac:dyDescent="0.25">
      <c r="A28" s="232"/>
      <c r="B28" s="232"/>
      <c r="C28" s="228"/>
      <c r="D28" s="45" t="s">
        <v>95</v>
      </c>
      <c r="E28" s="166">
        <v>3.4000000000000002E-2</v>
      </c>
      <c r="F28" s="166">
        <v>2.7E-2</v>
      </c>
      <c r="G28" s="166">
        <v>2.7E-2</v>
      </c>
      <c r="H28" s="166">
        <v>2.7E-2</v>
      </c>
      <c r="I28" s="166">
        <v>2.7E-2</v>
      </c>
      <c r="J28" s="166">
        <v>2.7E-2</v>
      </c>
      <c r="K28" s="166">
        <v>2.7E-2</v>
      </c>
      <c r="L28" s="166">
        <v>2.7E-2</v>
      </c>
      <c r="M28" s="166">
        <v>2.7E-2</v>
      </c>
      <c r="N28" s="166">
        <v>2.7E-2</v>
      </c>
      <c r="O28" s="166">
        <v>2.7E-2</v>
      </c>
      <c r="P28" s="166">
        <v>2.7E-2</v>
      </c>
      <c r="Q28" s="166">
        <v>2.7E-2</v>
      </c>
      <c r="R28" s="166">
        <v>2.7E-2</v>
      </c>
      <c r="S28" s="166">
        <v>2.7E-2</v>
      </c>
      <c r="T28" s="167">
        <v>2.7E-2</v>
      </c>
      <c r="V28" s="32">
        <f t="shared" si="48"/>
        <v>-4.0099999999999997E-2</v>
      </c>
      <c r="W28" s="32">
        <f t="shared" si="33"/>
        <v>-4.4999999999999998E-2</v>
      </c>
      <c r="X28" s="32">
        <f t="shared" si="34"/>
        <v>-4.4999999999999998E-2</v>
      </c>
      <c r="Y28" s="32">
        <f t="shared" si="35"/>
        <v>-4.4999999999999998E-2</v>
      </c>
      <c r="Z28" s="32">
        <f t="shared" si="36"/>
        <v>-7.3200000000000001E-2</v>
      </c>
      <c r="AA28" s="32">
        <f t="shared" si="37"/>
        <v>-4.4999999999999998E-2</v>
      </c>
      <c r="AB28" s="32">
        <f t="shared" si="38"/>
        <v>-6.1200000000000004E-2</v>
      </c>
      <c r="AC28" s="32">
        <f t="shared" si="39"/>
        <v>-3.1099999999999999E-2</v>
      </c>
      <c r="AD28" s="32">
        <f t="shared" si="40"/>
        <v>-3.2000000000000001E-2</v>
      </c>
      <c r="AE28" s="32">
        <f t="shared" si="41"/>
        <v>-3.7100000000000008E-2</v>
      </c>
      <c r="AF28" s="32">
        <f t="shared" si="42"/>
        <v>-2.5100000000000001E-2</v>
      </c>
      <c r="AG28" s="32">
        <f t="shared" si="43"/>
        <v>-2.3200000000000002E-2</v>
      </c>
      <c r="AH28" s="32">
        <f t="shared" si="44"/>
        <v>-2.5100000000000001E-2</v>
      </c>
      <c r="AI28" s="32">
        <f t="shared" si="45"/>
        <v>-2.3200000000000002E-2</v>
      </c>
      <c r="AJ28" s="32">
        <f t="shared" si="46"/>
        <v>-2.5100000000000001E-2</v>
      </c>
      <c r="AK28" s="32">
        <f t="shared" si="47"/>
        <v>-2.3200000000000002E-2</v>
      </c>
    </row>
    <row r="29" spans="1:37" ht="15.75" thickBot="1" x14ac:dyDescent="0.3">
      <c r="A29" s="233"/>
      <c r="B29" s="233"/>
      <c r="C29" s="230"/>
      <c r="D29" s="48" t="s">
        <v>96</v>
      </c>
      <c r="E29" s="172">
        <v>0.61399999999999999</v>
      </c>
      <c r="F29" s="172">
        <v>8.1000000000000003E-2</v>
      </c>
      <c r="G29" s="172">
        <v>8.1000000000000003E-2</v>
      </c>
      <c r="H29" s="172">
        <v>8.1000000000000003E-2</v>
      </c>
      <c r="I29" s="172">
        <v>8.1000000000000003E-2</v>
      </c>
      <c r="J29" s="172">
        <v>8.1000000000000003E-2</v>
      </c>
      <c r="K29" s="172">
        <v>8.1000000000000003E-2</v>
      </c>
      <c r="L29" s="172">
        <v>8.1000000000000003E-2</v>
      </c>
      <c r="M29" s="172">
        <v>8.1000000000000003E-2</v>
      </c>
      <c r="N29" s="172">
        <v>5.2999999999999999E-2</v>
      </c>
      <c r="O29" s="172">
        <v>5.2999999999999999E-2</v>
      </c>
      <c r="P29" s="172">
        <v>5.2999999999999999E-2</v>
      </c>
      <c r="Q29" s="172">
        <v>5.2999999999999999E-2</v>
      </c>
      <c r="R29" s="172">
        <v>5.2999999999999999E-2</v>
      </c>
      <c r="S29" s="172">
        <v>5.2999999999999999E-2</v>
      </c>
      <c r="T29" s="173">
        <v>3.4000000000000002E-2</v>
      </c>
      <c r="V29" s="32">
        <f t="shared" si="48"/>
        <v>0</v>
      </c>
      <c r="W29" s="32">
        <f t="shared" si="33"/>
        <v>0</v>
      </c>
      <c r="X29" s="32">
        <f t="shared" si="34"/>
        <v>0</v>
      </c>
      <c r="Y29" s="32">
        <f t="shared" si="35"/>
        <v>0</v>
      </c>
      <c r="Z29" s="32">
        <f t="shared" si="36"/>
        <v>0</v>
      </c>
      <c r="AA29" s="32">
        <f t="shared" si="37"/>
        <v>0</v>
      </c>
      <c r="AB29" s="32">
        <f t="shared" si="38"/>
        <v>0</v>
      </c>
      <c r="AC29" s="32">
        <f t="shared" si="39"/>
        <v>0</v>
      </c>
      <c r="AD29" s="32">
        <f t="shared" si="40"/>
        <v>0</v>
      </c>
      <c r="AE29" s="32">
        <f t="shared" si="41"/>
        <v>-2.8000000000000004E-2</v>
      </c>
      <c r="AF29" s="32">
        <f t="shared" si="42"/>
        <v>-2.8000000000000004E-2</v>
      </c>
      <c r="AG29" s="32">
        <f t="shared" si="43"/>
        <v>-2.8000000000000004E-2</v>
      </c>
      <c r="AH29" s="32">
        <f t="shared" si="44"/>
        <v>-2.8000000000000004E-2</v>
      </c>
      <c r="AI29" s="32">
        <f t="shared" si="45"/>
        <v>-2.8000000000000004E-2</v>
      </c>
      <c r="AJ29" s="32">
        <f t="shared" si="46"/>
        <v>-2.8000000000000004E-2</v>
      </c>
      <c r="AK29" s="32">
        <f t="shared" si="47"/>
        <v>-1.8999999999999996E-2</v>
      </c>
    </row>
    <row r="30" spans="1:37" x14ac:dyDescent="0.25">
      <c r="A30" s="237">
        <v>2010</v>
      </c>
      <c r="B30" s="237" t="s">
        <v>20</v>
      </c>
      <c r="C30" s="224" t="s">
        <v>107</v>
      </c>
      <c r="D30" s="47" t="s">
        <v>94</v>
      </c>
      <c r="E30" s="170">
        <v>6.3E-2</v>
      </c>
      <c r="F30" s="170">
        <v>4.8000000000000001E-2</v>
      </c>
      <c r="G30" s="170">
        <v>4.8000000000000001E-2</v>
      </c>
      <c r="H30" s="170">
        <v>4.8000000000000001E-2</v>
      </c>
      <c r="I30" s="170">
        <v>4.8000000000000001E-2</v>
      </c>
      <c r="J30" s="170">
        <v>4.8000000000000001E-2</v>
      </c>
      <c r="K30" s="170">
        <v>4.8000000000000001E-2</v>
      </c>
      <c r="L30" s="170">
        <v>4.8000000000000001E-2</v>
      </c>
      <c r="M30" s="170">
        <v>4.8000000000000001E-2</v>
      </c>
      <c r="N30" s="177">
        <v>4.8000000000000001E-2</v>
      </c>
      <c r="O30" s="177">
        <v>4.8000000000000001E-2</v>
      </c>
      <c r="P30" s="177">
        <v>4.8000000000000001E-2</v>
      </c>
      <c r="Q30" s="177">
        <v>4.8000000000000001E-2</v>
      </c>
      <c r="R30" s="177">
        <v>4.8000000000000001E-2</v>
      </c>
      <c r="S30" s="177">
        <v>4.8000000000000001E-2</v>
      </c>
      <c r="T30" s="178">
        <v>4.8000000000000001E-2</v>
      </c>
      <c r="V30" s="32">
        <f>E30-E21</f>
        <v>0</v>
      </c>
      <c r="W30" s="32">
        <f t="shared" ref="W30:W38" si="49">F30-F21</f>
        <v>-1.4999999999999999E-2</v>
      </c>
      <c r="X30" s="32">
        <f t="shared" ref="X30:X38" si="50">G30-G21</f>
        <v>-1.4999999999999999E-2</v>
      </c>
      <c r="Y30" s="32">
        <f t="shared" ref="Y30:Y38" si="51">H30-H21</f>
        <v>-1.4999999999999999E-2</v>
      </c>
      <c r="Z30" s="32">
        <f t="shared" ref="Z30:Z38" si="52">I30-I21</f>
        <v>-1.4999999999999999E-2</v>
      </c>
      <c r="AA30" s="32">
        <f t="shared" ref="AA30:AA38" si="53">J30-J21</f>
        <v>-1.4999999999999999E-2</v>
      </c>
      <c r="AB30" s="32">
        <f t="shared" ref="AB30:AB38" si="54">K30-K21</f>
        <v>-1.4999999999999999E-2</v>
      </c>
      <c r="AC30" s="32">
        <f t="shared" ref="AC30:AC38" si="55">L30-L21</f>
        <v>-1.4999999999999999E-2</v>
      </c>
      <c r="AD30" s="32">
        <f t="shared" ref="AD30:AD38" si="56">M30-M21</f>
        <v>-1.4999999999999999E-2</v>
      </c>
      <c r="AE30" s="32">
        <f t="shared" ref="AE30:AE38" si="57">N30-N21</f>
        <v>-1.4999999999999999E-2</v>
      </c>
      <c r="AF30" s="32">
        <f t="shared" ref="AF30:AF38" si="58">O30-O21</f>
        <v>-1.4999999999999999E-2</v>
      </c>
      <c r="AG30" s="32">
        <f t="shared" ref="AG30:AG38" si="59">P30-P21</f>
        <v>-1.4999999999999999E-2</v>
      </c>
      <c r="AH30" s="32">
        <f t="shared" ref="AH30:AH38" si="60">Q30-Q21</f>
        <v>-1.4999999999999999E-2</v>
      </c>
      <c r="AI30" s="32">
        <f t="shared" ref="AI30:AI38" si="61">R30-R21</f>
        <v>-1.4999999999999999E-2</v>
      </c>
      <c r="AJ30" s="32">
        <f t="shared" ref="AJ30:AJ38" si="62">S30-S21</f>
        <v>-1.4999999999999999E-2</v>
      </c>
      <c r="AK30" s="32">
        <f t="shared" ref="AK30:AK38" si="63">T30-T21</f>
        <v>0</v>
      </c>
    </row>
    <row r="31" spans="1:37" x14ac:dyDescent="0.25">
      <c r="A31" s="232"/>
      <c r="B31" s="232"/>
      <c r="C31" s="225"/>
      <c r="D31" s="45" t="s">
        <v>95</v>
      </c>
      <c r="E31" s="166">
        <v>4.8000000000000001E-2</v>
      </c>
      <c r="F31" s="166">
        <v>4.8000000000000001E-2</v>
      </c>
      <c r="G31" s="166">
        <v>4.8000000000000001E-2</v>
      </c>
      <c r="H31" s="166">
        <v>4.8000000000000001E-2</v>
      </c>
      <c r="I31" s="166">
        <v>4.8000000000000001E-2</v>
      </c>
      <c r="J31" s="166">
        <v>4.8000000000000001E-2</v>
      </c>
      <c r="K31" s="166">
        <v>4.8000000000000001E-2</v>
      </c>
      <c r="L31" s="166">
        <v>4.8000000000000001E-2</v>
      </c>
      <c r="M31" s="166">
        <v>4.8000000000000001E-2</v>
      </c>
      <c r="N31" s="179">
        <v>4.8000000000000001E-2</v>
      </c>
      <c r="O31" s="179">
        <v>4.8000000000000001E-2</v>
      </c>
      <c r="P31" s="179">
        <v>4.8000000000000001E-2</v>
      </c>
      <c r="Q31" s="179">
        <v>4.8000000000000001E-2</v>
      </c>
      <c r="R31" s="179">
        <v>4.8000000000000001E-2</v>
      </c>
      <c r="S31" s="179">
        <v>4.8000000000000001E-2</v>
      </c>
      <c r="T31" s="180">
        <v>4.8000000000000001E-2</v>
      </c>
      <c r="V31" s="32">
        <f t="shared" ref="V31:V38" si="64">E31-E22</f>
        <v>-1.4999999999999999E-2</v>
      </c>
      <c r="W31" s="32">
        <f t="shared" si="49"/>
        <v>-1.4999999999999999E-2</v>
      </c>
      <c r="X31" s="32">
        <f t="shared" si="50"/>
        <v>-1.4999999999999999E-2</v>
      </c>
      <c r="Y31" s="32">
        <f t="shared" si="51"/>
        <v>-1.4999999999999999E-2</v>
      </c>
      <c r="Z31" s="32">
        <f t="shared" si="52"/>
        <v>-1.4999999999999999E-2</v>
      </c>
      <c r="AA31" s="32">
        <f t="shared" si="53"/>
        <v>-1.4999999999999999E-2</v>
      </c>
      <c r="AB31" s="32">
        <f t="shared" si="54"/>
        <v>-1.4999999999999999E-2</v>
      </c>
      <c r="AC31" s="32">
        <f t="shared" si="55"/>
        <v>-1.4999999999999999E-2</v>
      </c>
      <c r="AD31" s="32">
        <f t="shared" si="56"/>
        <v>-1.4999999999999999E-2</v>
      </c>
      <c r="AE31" s="32">
        <f t="shared" si="57"/>
        <v>-1.4999999999999999E-2</v>
      </c>
      <c r="AF31" s="32">
        <f t="shared" si="58"/>
        <v>-1.4999999999999999E-2</v>
      </c>
      <c r="AG31" s="32">
        <f t="shared" si="59"/>
        <v>-1.4999999999999999E-2</v>
      </c>
      <c r="AH31" s="32">
        <f t="shared" si="60"/>
        <v>-1.4999999999999999E-2</v>
      </c>
      <c r="AI31" s="32">
        <f t="shared" si="61"/>
        <v>-1.4999999999999999E-2</v>
      </c>
      <c r="AJ31" s="32">
        <f t="shared" si="62"/>
        <v>-1.4999999999999999E-2</v>
      </c>
      <c r="AK31" s="32">
        <f t="shared" si="63"/>
        <v>0</v>
      </c>
    </row>
    <row r="32" spans="1:37" x14ac:dyDescent="0.25">
      <c r="A32" s="232"/>
      <c r="B32" s="238"/>
      <c r="C32" s="226"/>
      <c r="D32" s="46" t="s">
        <v>96</v>
      </c>
      <c r="E32" s="168">
        <v>0.218</v>
      </c>
      <c r="F32" s="168">
        <v>0.218</v>
      </c>
      <c r="G32" s="168">
        <v>0.218</v>
      </c>
      <c r="H32" s="168">
        <v>0.17299999999999999</v>
      </c>
      <c r="I32" s="168">
        <v>0.17299999999999999</v>
      </c>
      <c r="J32" s="168">
        <v>0.17299999999999999</v>
      </c>
      <c r="K32" s="168">
        <v>0.17299999999999999</v>
      </c>
      <c r="L32" s="168">
        <v>0.17299999999999999</v>
      </c>
      <c r="M32" s="168">
        <v>0.17299999999999999</v>
      </c>
      <c r="N32" s="168">
        <v>0.11899999999999999</v>
      </c>
      <c r="O32" s="168">
        <v>0.11899999999999999</v>
      </c>
      <c r="P32" s="168">
        <v>0.11899999999999999</v>
      </c>
      <c r="Q32" s="168">
        <v>9.2999999999999999E-2</v>
      </c>
      <c r="R32" s="168">
        <v>9.2999999999999999E-2</v>
      </c>
      <c r="S32" s="168">
        <v>9.2999999999999999E-2</v>
      </c>
      <c r="T32" s="169">
        <v>6.3E-2</v>
      </c>
      <c r="V32" s="32">
        <f t="shared" si="64"/>
        <v>-1.0640000000000001</v>
      </c>
      <c r="W32" s="32">
        <f t="shared" si="49"/>
        <v>0</v>
      </c>
      <c r="X32" s="32">
        <f t="shared" si="50"/>
        <v>0</v>
      </c>
      <c r="Y32" s="32">
        <f t="shared" si="51"/>
        <v>-4.5000000000000012E-2</v>
      </c>
      <c r="Z32" s="32">
        <f t="shared" si="52"/>
        <v>-4.5000000000000012E-2</v>
      </c>
      <c r="AA32" s="32">
        <f t="shared" si="53"/>
        <v>-4.5000000000000012E-2</v>
      </c>
      <c r="AB32" s="32">
        <f t="shared" si="54"/>
        <v>-4.5000000000000012E-2</v>
      </c>
      <c r="AC32" s="32">
        <f t="shared" si="55"/>
        <v>-4.5000000000000012E-2</v>
      </c>
      <c r="AD32" s="32">
        <f t="shared" si="56"/>
        <v>-4.5000000000000012E-2</v>
      </c>
      <c r="AE32" s="32">
        <f t="shared" si="57"/>
        <v>-5.3999999999999992E-2</v>
      </c>
      <c r="AF32" s="32">
        <f t="shared" si="58"/>
        <v>-5.3999999999999992E-2</v>
      </c>
      <c r="AG32" s="32">
        <f t="shared" si="59"/>
        <v>-5.3999999999999992E-2</v>
      </c>
      <c r="AH32" s="32">
        <f t="shared" si="60"/>
        <v>-7.9999999999999988E-2</v>
      </c>
      <c r="AI32" s="32">
        <f t="shared" si="61"/>
        <v>-7.9999999999999988E-2</v>
      </c>
      <c r="AJ32" s="32">
        <f t="shared" si="62"/>
        <v>-7.9999999999999988E-2</v>
      </c>
      <c r="AK32" s="32">
        <f t="shared" si="63"/>
        <v>-0.03</v>
      </c>
    </row>
    <row r="33" spans="1:38" x14ac:dyDescent="0.25">
      <c r="A33" s="232"/>
      <c r="B33" s="235" t="s">
        <v>93</v>
      </c>
      <c r="C33" s="227" t="s">
        <v>108</v>
      </c>
      <c r="D33" s="45" t="s">
        <v>94</v>
      </c>
      <c r="E33" s="166">
        <v>6.5000000000000002E-2</v>
      </c>
      <c r="F33" s="166">
        <v>5.5E-2</v>
      </c>
      <c r="G33" s="166">
        <v>5.5E-2</v>
      </c>
      <c r="H33" s="166">
        <v>5.5E-2</v>
      </c>
      <c r="I33" s="166">
        <v>5.5E-2</v>
      </c>
      <c r="J33" s="166">
        <v>5.5E-2</v>
      </c>
      <c r="K33" s="166">
        <v>5.5E-2</v>
      </c>
      <c r="L33" s="166">
        <v>5.5E-2</v>
      </c>
      <c r="M33" s="166">
        <v>5.5E-2</v>
      </c>
      <c r="N33" s="166">
        <v>5.5E-2</v>
      </c>
      <c r="O33" s="166">
        <v>5.5E-2</v>
      </c>
      <c r="P33" s="166">
        <v>5.5E-2</v>
      </c>
      <c r="Q33" s="166">
        <v>4.9000000000000002E-2</v>
      </c>
      <c r="R33" s="166">
        <v>4.9000000000000002E-2</v>
      </c>
      <c r="S33" s="166">
        <v>4.9000000000000002E-2</v>
      </c>
      <c r="T33" s="167">
        <v>3.5000000000000003E-2</v>
      </c>
      <c r="V33" s="32">
        <f t="shared" si="64"/>
        <v>0</v>
      </c>
      <c r="W33" s="32">
        <f t="shared" si="49"/>
        <v>-1.0000000000000002E-2</v>
      </c>
      <c r="X33" s="32">
        <f t="shared" si="50"/>
        <v>-1.0000000000000002E-2</v>
      </c>
      <c r="Y33" s="32">
        <f t="shared" si="51"/>
        <v>-1.0000000000000002E-2</v>
      </c>
      <c r="Z33" s="32">
        <f t="shared" si="52"/>
        <v>-1.0000000000000002E-2</v>
      </c>
      <c r="AA33" s="32">
        <f t="shared" si="53"/>
        <v>-1.0000000000000002E-2</v>
      </c>
      <c r="AB33" s="32">
        <f t="shared" si="54"/>
        <v>-1.0000000000000002E-2</v>
      </c>
      <c r="AC33" s="32">
        <f t="shared" si="55"/>
        <v>-1.0000000000000002E-2</v>
      </c>
      <c r="AD33" s="32">
        <f t="shared" si="56"/>
        <v>-1.0000000000000002E-2</v>
      </c>
      <c r="AE33" s="32">
        <f t="shared" si="57"/>
        <v>-1.0000000000000002E-2</v>
      </c>
      <c r="AF33" s="32">
        <f t="shared" si="58"/>
        <v>-1.0000000000000002E-2</v>
      </c>
      <c r="AG33" s="32">
        <f t="shared" si="59"/>
        <v>-1.0000000000000002E-2</v>
      </c>
      <c r="AH33" s="32">
        <f t="shared" si="60"/>
        <v>-1.6E-2</v>
      </c>
      <c r="AI33" s="32">
        <f t="shared" si="61"/>
        <v>-1.6E-2</v>
      </c>
      <c r="AJ33" s="32">
        <f t="shared" si="62"/>
        <v>-1.6E-2</v>
      </c>
      <c r="AK33" s="32">
        <f t="shared" si="63"/>
        <v>-1.3999999999999999E-2</v>
      </c>
    </row>
    <row r="34" spans="1:38" x14ac:dyDescent="0.25">
      <c r="A34" s="232"/>
      <c r="B34" s="235"/>
      <c r="C34" s="228"/>
      <c r="D34" s="45" t="s">
        <v>95</v>
      </c>
      <c r="E34" s="166">
        <v>6.5000000000000002E-2</v>
      </c>
      <c r="F34" s="166">
        <v>5.5E-2</v>
      </c>
      <c r="G34" s="166">
        <v>5.5E-2</v>
      </c>
      <c r="H34" s="166">
        <v>5.5E-2</v>
      </c>
      <c r="I34" s="166">
        <v>5.5E-2</v>
      </c>
      <c r="J34" s="166">
        <v>5.5E-2</v>
      </c>
      <c r="K34" s="166">
        <v>5.5E-2</v>
      </c>
      <c r="L34" s="166">
        <v>5.5E-2</v>
      </c>
      <c r="M34" s="166">
        <v>5.5E-2</v>
      </c>
      <c r="N34" s="166">
        <v>5.5E-2</v>
      </c>
      <c r="O34" s="166">
        <v>5.5E-2</v>
      </c>
      <c r="P34" s="166">
        <v>5.5E-2</v>
      </c>
      <c r="Q34" s="166">
        <v>4.9000000000000002E-2</v>
      </c>
      <c r="R34" s="166">
        <v>4.9000000000000002E-2</v>
      </c>
      <c r="S34" s="166">
        <v>4.9000000000000002E-2</v>
      </c>
      <c r="T34" s="167">
        <v>3.5000000000000003E-2</v>
      </c>
      <c r="V34" s="32">
        <f t="shared" si="64"/>
        <v>0</v>
      </c>
      <c r="W34" s="32">
        <f t="shared" si="49"/>
        <v>-1.0000000000000002E-2</v>
      </c>
      <c r="X34" s="32">
        <f t="shared" si="50"/>
        <v>-1.0000000000000002E-2</v>
      </c>
      <c r="Y34" s="32">
        <f t="shared" si="51"/>
        <v>-1.0000000000000002E-2</v>
      </c>
      <c r="Z34" s="32">
        <f t="shared" si="52"/>
        <v>-1.0000000000000002E-2</v>
      </c>
      <c r="AA34" s="32">
        <f t="shared" si="53"/>
        <v>-1.0000000000000002E-2</v>
      </c>
      <c r="AB34" s="32">
        <f t="shared" si="54"/>
        <v>-1.0000000000000002E-2</v>
      </c>
      <c r="AC34" s="32">
        <f t="shared" si="55"/>
        <v>-1.0000000000000002E-2</v>
      </c>
      <c r="AD34" s="32">
        <f t="shared" si="56"/>
        <v>-1.0000000000000002E-2</v>
      </c>
      <c r="AE34" s="32">
        <f t="shared" si="57"/>
        <v>-1.0000000000000002E-2</v>
      </c>
      <c r="AF34" s="32">
        <f t="shared" si="58"/>
        <v>-1.0000000000000002E-2</v>
      </c>
      <c r="AG34" s="32">
        <f t="shared" si="59"/>
        <v>-1.0000000000000002E-2</v>
      </c>
      <c r="AH34" s="32">
        <f t="shared" si="60"/>
        <v>-1.6E-2</v>
      </c>
      <c r="AI34" s="32">
        <f t="shared" si="61"/>
        <v>-1.6E-2</v>
      </c>
      <c r="AJ34" s="32">
        <f t="shared" si="62"/>
        <v>-1.6E-2</v>
      </c>
      <c r="AK34" s="32">
        <f t="shared" si="63"/>
        <v>-1.3999999999999999E-2</v>
      </c>
    </row>
    <row r="35" spans="1:38" x14ac:dyDescent="0.25">
      <c r="A35" s="232"/>
      <c r="B35" s="236"/>
      <c r="C35" s="229"/>
      <c r="D35" s="46" t="s">
        <v>96</v>
      </c>
      <c r="E35" s="168">
        <v>0.16700000000000001</v>
      </c>
      <c r="F35" s="168">
        <v>9.7000000000000003E-2</v>
      </c>
      <c r="G35" s="168">
        <v>9.7000000000000003E-2</v>
      </c>
      <c r="H35" s="168">
        <v>9.7000000000000003E-2</v>
      </c>
      <c r="I35" s="168">
        <v>9.7000000000000003E-2</v>
      </c>
      <c r="J35" s="168">
        <v>9.7000000000000003E-2</v>
      </c>
      <c r="K35" s="168">
        <v>9.7000000000000003E-2</v>
      </c>
      <c r="L35" s="168">
        <v>9.7000000000000003E-2</v>
      </c>
      <c r="M35" s="168">
        <v>9.7000000000000003E-2</v>
      </c>
      <c r="N35" s="168">
        <v>8.3000000000000004E-2</v>
      </c>
      <c r="O35" s="168">
        <v>8.3000000000000004E-2</v>
      </c>
      <c r="P35" s="168">
        <v>8.3000000000000004E-2</v>
      </c>
      <c r="Q35" s="168">
        <v>7.1999999999999995E-2</v>
      </c>
      <c r="R35" s="168">
        <v>7.1999999999999995E-2</v>
      </c>
      <c r="S35" s="168">
        <v>7.1999999999999995E-2</v>
      </c>
      <c r="T35" s="169">
        <v>6.5000000000000002E-2</v>
      </c>
      <c r="V35" s="32">
        <f t="shared" si="64"/>
        <v>-1.113</v>
      </c>
      <c r="W35" s="32">
        <f t="shared" si="49"/>
        <v>-7.0000000000000007E-2</v>
      </c>
      <c r="X35" s="32">
        <f t="shared" si="50"/>
        <v>-7.0000000000000007E-2</v>
      </c>
      <c r="Y35" s="32">
        <f t="shared" si="51"/>
        <v>0</v>
      </c>
      <c r="Z35" s="32">
        <f t="shared" si="52"/>
        <v>0</v>
      </c>
      <c r="AA35" s="32">
        <f t="shared" si="53"/>
        <v>0</v>
      </c>
      <c r="AB35" s="32">
        <f t="shared" si="54"/>
        <v>0</v>
      </c>
      <c r="AC35" s="32">
        <f t="shared" si="55"/>
        <v>0</v>
      </c>
      <c r="AD35" s="32">
        <f t="shared" si="56"/>
        <v>0</v>
      </c>
      <c r="AE35" s="32">
        <f t="shared" si="57"/>
        <v>-1.3999999999999999E-2</v>
      </c>
      <c r="AF35" s="32">
        <f t="shared" si="58"/>
        <v>-1.3999999999999999E-2</v>
      </c>
      <c r="AG35" s="32">
        <f t="shared" si="59"/>
        <v>-1.3999999999999999E-2</v>
      </c>
      <c r="AH35" s="32">
        <f t="shared" si="60"/>
        <v>-2.5000000000000008E-2</v>
      </c>
      <c r="AI35" s="32">
        <f t="shared" si="61"/>
        <v>-2.5000000000000008E-2</v>
      </c>
      <c r="AJ35" s="32">
        <f t="shared" si="62"/>
        <v>-2.5000000000000008E-2</v>
      </c>
      <c r="AK35" s="32">
        <f t="shared" si="63"/>
        <v>-6.9999999999999923E-3</v>
      </c>
    </row>
    <row r="36" spans="1:38" x14ac:dyDescent="0.25">
      <c r="A36" s="232"/>
      <c r="B36" s="237" t="s">
        <v>92</v>
      </c>
      <c r="C36" s="227" t="s">
        <v>109</v>
      </c>
      <c r="D36" s="47" t="s">
        <v>94</v>
      </c>
      <c r="E36" s="170">
        <v>3.4000000000000002E-2</v>
      </c>
      <c r="F36" s="166">
        <v>2.7E-2</v>
      </c>
      <c r="G36" s="166">
        <v>2.7E-2</v>
      </c>
      <c r="H36" s="166">
        <v>2.7E-2</v>
      </c>
      <c r="I36" s="166">
        <v>2.7E-2</v>
      </c>
      <c r="J36" s="166">
        <v>2.7E-2</v>
      </c>
      <c r="K36" s="166">
        <v>2.7E-2</v>
      </c>
      <c r="L36" s="166">
        <v>2.7E-2</v>
      </c>
      <c r="M36" s="166">
        <v>2.7E-2</v>
      </c>
      <c r="N36" s="166">
        <v>2.7E-2</v>
      </c>
      <c r="O36" s="166">
        <v>2.7E-2</v>
      </c>
      <c r="P36" s="166">
        <v>2.7E-2</v>
      </c>
      <c r="Q36" s="166">
        <v>2.7E-2</v>
      </c>
      <c r="R36" s="166">
        <v>2.7E-2</v>
      </c>
      <c r="S36" s="166">
        <v>2.7E-2</v>
      </c>
      <c r="T36" s="167">
        <v>2.1000000000000001E-2</v>
      </c>
      <c r="V36" s="32">
        <f t="shared" si="64"/>
        <v>-1.3999999999999999E-2</v>
      </c>
      <c r="W36" s="32">
        <f t="shared" si="49"/>
        <v>-2.1000000000000001E-2</v>
      </c>
      <c r="X36" s="32">
        <f t="shared" si="50"/>
        <v>-2.1000000000000001E-2</v>
      </c>
      <c r="Y36" s="32">
        <f t="shared" si="51"/>
        <v>-2.1000000000000001E-2</v>
      </c>
      <c r="Z36" s="32">
        <f t="shared" si="52"/>
        <v>-2.1000000000000001E-2</v>
      </c>
      <c r="AA36" s="32">
        <f t="shared" si="53"/>
        <v>-2.1000000000000001E-2</v>
      </c>
      <c r="AB36" s="32">
        <f t="shared" si="54"/>
        <v>-2.1000000000000001E-2</v>
      </c>
      <c r="AC36" s="32">
        <f t="shared" si="55"/>
        <v>-2.1000000000000001E-2</v>
      </c>
      <c r="AD36" s="32">
        <f t="shared" si="56"/>
        <v>-2.1000000000000001E-2</v>
      </c>
      <c r="AE36" s="32">
        <f t="shared" si="57"/>
        <v>-2.1000000000000001E-2</v>
      </c>
      <c r="AF36" s="32">
        <f t="shared" si="58"/>
        <v>-2.1000000000000001E-2</v>
      </c>
      <c r="AG36" s="32">
        <f t="shared" si="59"/>
        <v>-2.1000000000000001E-2</v>
      </c>
      <c r="AH36" s="32">
        <f t="shared" si="60"/>
        <v>-2.1000000000000001E-2</v>
      </c>
      <c r="AI36" s="32">
        <f t="shared" si="61"/>
        <v>-2.1000000000000001E-2</v>
      </c>
      <c r="AJ36" s="32">
        <f t="shared" si="62"/>
        <v>-2.1000000000000001E-2</v>
      </c>
      <c r="AK36" s="32">
        <f t="shared" si="63"/>
        <v>-2.7E-2</v>
      </c>
    </row>
    <row r="37" spans="1:38" x14ac:dyDescent="0.25">
      <c r="A37" s="232"/>
      <c r="B37" s="232"/>
      <c r="C37" s="228"/>
      <c r="D37" s="45" t="s">
        <v>95</v>
      </c>
      <c r="E37" s="166">
        <v>2.7E-2</v>
      </c>
      <c r="F37" s="166">
        <v>2.7E-2</v>
      </c>
      <c r="G37" s="166">
        <v>2.7E-2</v>
      </c>
      <c r="H37" s="166">
        <v>2.7E-2</v>
      </c>
      <c r="I37" s="166">
        <v>2.7E-2</v>
      </c>
      <c r="J37" s="166">
        <v>2.7E-2</v>
      </c>
      <c r="K37" s="166">
        <v>2.7E-2</v>
      </c>
      <c r="L37" s="166">
        <v>2.7E-2</v>
      </c>
      <c r="M37" s="166">
        <v>2.7E-2</v>
      </c>
      <c r="N37" s="166">
        <v>2.7E-2</v>
      </c>
      <c r="O37" s="166">
        <v>2.7E-2</v>
      </c>
      <c r="P37" s="166">
        <v>2.7E-2</v>
      </c>
      <c r="Q37" s="166">
        <v>2.7E-2</v>
      </c>
      <c r="R37" s="166">
        <v>2.7E-2</v>
      </c>
      <c r="S37" s="166">
        <v>2.7E-2</v>
      </c>
      <c r="T37" s="167">
        <v>2.1000000000000001E-2</v>
      </c>
      <c r="V37" s="32">
        <f t="shared" si="64"/>
        <v>-7.0000000000000027E-3</v>
      </c>
      <c r="W37" s="32">
        <f t="shared" si="49"/>
        <v>0</v>
      </c>
      <c r="X37" s="32">
        <f t="shared" si="50"/>
        <v>0</v>
      </c>
      <c r="Y37" s="32">
        <f t="shared" si="51"/>
        <v>0</v>
      </c>
      <c r="Z37" s="32">
        <f t="shared" si="52"/>
        <v>0</v>
      </c>
      <c r="AA37" s="32">
        <f t="shared" si="53"/>
        <v>0</v>
      </c>
      <c r="AB37" s="32">
        <f t="shared" si="54"/>
        <v>0</v>
      </c>
      <c r="AC37" s="32">
        <f t="shared" si="55"/>
        <v>0</v>
      </c>
      <c r="AD37" s="32">
        <f t="shared" si="56"/>
        <v>0</v>
      </c>
      <c r="AE37" s="32">
        <f t="shared" si="57"/>
        <v>0</v>
      </c>
      <c r="AF37" s="32">
        <f t="shared" si="58"/>
        <v>0</v>
      </c>
      <c r="AG37" s="32">
        <f t="shared" si="59"/>
        <v>0</v>
      </c>
      <c r="AH37" s="32">
        <f t="shared" si="60"/>
        <v>0</v>
      </c>
      <c r="AI37" s="32">
        <f t="shared" si="61"/>
        <v>0</v>
      </c>
      <c r="AJ37" s="32">
        <f t="shared" si="62"/>
        <v>0</v>
      </c>
      <c r="AK37" s="32">
        <f t="shared" si="63"/>
        <v>-5.9999999999999984E-3</v>
      </c>
    </row>
    <row r="38" spans="1:38" ht="15.75" thickBot="1" x14ac:dyDescent="0.3">
      <c r="A38" s="232"/>
      <c r="B38" s="232"/>
      <c r="C38" s="230"/>
      <c r="D38" s="45" t="s">
        <v>96</v>
      </c>
      <c r="E38" s="166">
        <v>8.1000000000000003E-2</v>
      </c>
      <c r="F38" s="166">
        <v>8.1000000000000003E-2</v>
      </c>
      <c r="G38" s="166">
        <v>8.1000000000000003E-2</v>
      </c>
      <c r="H38" s="166">
        <v>5.2999999999999999E-2</v>
      </c>
      <c r="I38" s="166">
        <v>5.2999999999999999E-2</v>
      </c>
      <c r="J38" s="166">
        <v>5.2999999999999999E-2</v>
      </c>
      <c r="K38" s="166">
        <v>5.2999999999999999E-2</v>
      </c>
      <c r="L38" s="166">
        <v>5.2999999999999999E-2</v>
      </c>
      <c r="M38" s="166">
        <v>5.2999999999999999E-2</v>
      </c>
      <c r="N38" s="166">
        <v>5.2999999999999999E-2</v>
      </c>
      <c r="O38" s="166">
        <v>5.2999999999999999E-2</v>
      </c>
      <c r="P38" s="166">
        <v>5.2999999999999999E-2</v>
      </c>
      <c r="Q38" s="166">
        <v>3.4000000000000002E-2</v>
      </c>
      <c r="R38" s="166">
        <v>3.4000000000000002E-2</v>
      </c>
      <c r="S38" s="166">
        <v>3.4000000000000002E-2</v>
      </c>
      <c r="T38" s="167">
        <v>3.4000000000000002E-2</v>
      </c>
      <c r="V38" s="32">
        <f t="shared" si="64"/>
        <v>-0.53300000000000003</v>
      </c>
      <c r="W38" s="32">
        <f t="shared" si="49"/>
        <v>0</v>
      </c>
      <c r="X38" s="32">
        <f t="shared" si="50"/>
        <v>0</v>
      </c>
      <c r="Y38" s="32">
        <f t="shared" si="51"/>
        <v>-2.8000000000000004E-2</v>
      </c>
      <c r="Z38" s="32">
        <f t="shared" si="52"/>
        <v>-2.8000000000000004E-2</v>
      </c>
      <c r="AA38" s="32">
        <f t="shared" si="53"/>
        <v>-2.8000000000000004E-2</v>
      </c>
      <c r="AB38" s="32">
        <f t="shared" si="54"/>
        <v>-2.8000000000000004E-2</v>
      </c>
      <c r="AC38" s="32">
        <f t="shared" si="55"/>
        <v>-2.8000000000000004E-2</v>
      </c>
      <c r="AD38" s="32">
        <f t="shared" si="56"/>
        <v>-2.8000000000000004E-2</v>
      </c>
      <c r="AE38" s="32">
        <f t="shared" si="57"/>
        <v>0</v>
      </c>
      <c r="AF38" s="32">
        <f t="shared" si="58"/>
        <v>0</v>
      </c>
      <c r="AG38" s="32">
        <f t="shared" si="59"/>
        <v>0</v>
      </c>
      <c r="AH38" s="32">
        <f t="shared" si="60"/>
        <v>-1.8999999999999996E-2</v>
      </c>
      <c r="AI38" s="32">
        <f t="shared" si="61"/>
        <v>-1.8999999999999996E-2</v>
      </c>
      <c r="AJ38" s="32">
        <f t="shared" si="62"/>
        <v>-1.8999999999999996E-2</v>
      </c>
      <c r="AK38" s="32">
        <f t="shared" si="63"/>
        <v>0</v>
      </c>
    </row>
    <row r="39" spans="1:38" x14ac:dyDescent="0.25">
      <c r="A39" s="231">
        <v>2016</v>
      </c>
      <c r="B39" s="231" t="s">
        <v>20</v>
      </c>
      <c r="C39" s="224" t="s">
        <v>107</v>
      </c>
      <c r="D39" s="44" t="s">
        <v>94</v>
      </c>
      <c r="E39" s="164">
        <v>4.8000000000000001E-2</v>
      </c>
      <c r="F39" s="315">
        <v>3.9E-2</v>
      </c>
      <c r="G39" s="315">
        <v>3.9E-2</v>
      </c>
      <c r="H39" s="315">
        <v>3.9E-2</v>
      </c>
      <c r="I39" s="315">
        <v>3.9E-2</v>
      </c>
      <c r="J39" s="315">
        <v>3.9E-2</v>
      </c>
      <c r="K39" s="164">
        <v>3.2000000000000001E-2</v>
      </c>
      <c r="L39" s="164">
        <v>3.2000000000000001E-2</v>
      </c>
      <c r="M39" s="164">
        <v>3.2000000000000001E-2</v>
      </c>
      <c r="N39" s="164">
        <v>3.2000000000000001E-2</v>
      </c>
      <c r="O39" s="164">
        <v>3.2000000000000001E-2</v>
      </c>
      <c r="P39" s="164">
        <v>3.2000000000000001E-2</v>
      </c>
      <c r="Q39" s="164">
        <v>3.2000000000000001E-2</v>
      </c>
      <c r="R39" s="164">
        <v>3.2000000000000001E-2</v>
      </c>
      <c r="S39" s="164">
        <v>2.8000000000000001E-2</v>
      </c>
      <c r="T39" s="165">
        <v>2.8000000000000001E-2</v>
      </c>
      <c r="V39" s="32">
        <f>E39-E30</f>
        <v>-1.4999999999999999E-2</v>
      </c>
      <c r="W39" s="32">
        <f t="shared" ref="W39:AL39" si="65">F39-F30</f>
        <v>-9.0000000000000011E-3</v>
      </c>
      <c r="X39" s="32">
        <f t="shared" si="65"/>
        <v>-9.0000000000000011E-3</v>
      </c>
      <c r="Y39" s="32">
        <f t="shared" si="65"/>
        <v>-9.0000000000000011E-3</v>
      </c>
      <c r="Z39" s="32">
        <f t="shared" si="65"/>
        <v>-9.0000000000000011E-3</v>
      </c>
      <c r="AA39" s="32">
        <f t="shared" si="65"/>
        <v>-9.0000000000000011E-3</v>
      </c>
      <c r="AB39" s="32">
        <f t="shared" si="65"/>
        <v>-1.6E-2</v>
      </c>
      <c r="AC39" s="32">
        <f t="shared" si="65"/>
        <v>-1.6E-2</v>
      </c>
      <c r="AD39" s="32">
        <f t="shared" si="65"/>
        <v>-1.6E-2</v>
      </c>
      <c r="AE39" s="32">
        <f t="shared" si="65"/>
        <v>-1.6E-2</v>
      </c>
      <c r="AF39" s="32">
        <f t="shared" si="65"/>
        <v>-1.6E-2</v>
      </c>
      <c r="AG39" s="32">
        <f t="shared" si="65"/>
        <v>-1.6E-2</v>
      </c>
      <c r="AH39" s="32">
        <f t="shared" si="65"/>
        <v>-1.6E-2</v>
      </c>
      <c r="AI39" s="32">
        <f t="shared" si="65"/>
        <v>-1.6E-2</v>
      </c>
      <c r="AJ39" s="32">
        <f t="shared" si="65"/>
        <v>-0.02</v>
      </c>
      <c r="AK39" s="32">
        <f t="shared" si="65"/>
        <v>-0.02</v>
      </c>
      <c r="AL39" s="32"/>
    </row>
    <row r="40" spans="1:38" x14ac:dyDescent="0.25">
      <c r="A40" s="232"/>
      <c r="B40" s="232"/>
      <c r="C40" s="225"/>
      <c r="D40" s="45" t="s">
        <v>95</v>
      </c>
      <c r="E40" s="166">
        <v>3.9E-2</v>
      </c>
      <c r="F40" s="179">
        <v>3.9E-2</v>
      </c>
      <c r="G40" s="179">
        <v>3.9E-2</v>
      </c>
      <c r="H40" s="179">
        <v>3.9E-2</v>
      </c>
      <c r="I40" s="179">
        <v>3.9E-2</v>
      </c>
      <c r="J40" s="179">
        <v>3.9E-2</v>
      </c>
      <c r="K40" s="179">
        <v>3.2000000000000001E-2</v>
      </c>
      <c r="L40" s="179">
        <v>3.2000000000000001E-2</v>
      </c>
      <c r="M40" s="166">
        <v>3.2000000000000001E-2</v>
      </c>
      <c r="N40" s="166">
        <v>3.2000000000000001E-2</v>
      </c>
      <c r="O40" s="166">
        <v>3.2000000000000001E-2</v>
      </c>
      <c r="P40" s="166">
        <v>3.2000000000000001E-2</v>
      </c>
      <c r="Q40" s="166">
        <v>3.2000000000000001E-2</v>
      </c>
      <c r="R40" s="166">
        <v>3.2000000000000001E-2</v>
      </c>
      <c r="S40" s="166">
        <v>2.8000000000000001E-2</v>
      </c>
      <c r="T40" s="167">
        <v>2.8000000000000001E-2</v>
      </c>
      <c r="V40" s="32">
        <f t="shared" ref="V40:V47" si="66">E40-E31</f>
        <v>-9.0000000000000011E-3</v>
      </c>
      <c r="W40" s="32">
        <f t="shared" ref="W40:W47" si="67">F40-F31</f>
        <v>-9.0000000000000011E-3</v>
      </c>
      <c r="X40" s="32">
        <f t="shared" ref="X40:X47" si="68">G40-G31</f>
        <v>-9.0000000000000011E-3</v>
      </c>
      <c r="Y40" s="32">
        <f t="shared" ref="Y40:Y47" si="69">H40-H31</f>
        <v>-9.0000000000000011E-3</v>
      </c>
      <c r="Z40" s="32">
        <f t="shared" ref="Z40:Z47" si="70">I40-I31</f>
        <v>-9.0000000000000011E-3</v>
      </c>
      <c r="AA40" s="32">
        <f t="shared" ref="AA40:AA47" si="71">J40-J31</f>
        <v>-9.0000000000000011E-3</v>
      </c>
      <c r="AB40" s="32">
        <f t="shared" ref="AB40:AB47" si="72">K40-K31</f>
        <v>-1.6E-2</v>
      </c>
      <c r="AC40" s="32">
        <f t="shared" ref="AC40:AC47" si="73">L40-L31</f>
        <v>-1.6E-2</v>
      </c>
      <c r="AD40" s="32">
        <f t="shared" ref="AD40:AD47" si="74">M40-M31</f>
        <v>-1.6E-2</v>
      </c>
      <c r="AE40" s="32">
        <f t="shared" ref="AE40:AE47" si="75">N40-N31</f>
        <v>-1.6E-2</v>
      </c>
      <c r="AF40" s="32">
        <f t="shared" ref="AF40:AF47" si="76">O40-O31</f>
        <v>-1.6E-2</v>
      </c>
      <c r="AG40" s="32">
        <f t="shared" ref="AG40:AG47" si="77">P40-P31</f>
        <v>-1.6E-2</v>
      </c>
      <c r="AH40" s="32">
        <f t="shared" ref="AH40:AH47" si="78">Q40-Q31</f>
        <v>-1.6E-2</v>
      </c>
      <c r="AI40" s="32">
        <f t="shared" ref="AI40:AI47" si="79">R40-R31</f>
        <v>-1.6E-2</v>
      </c>
      <c r="AJ40" s="32">
        <f t="shared" ref="AJ40:AJ47" si="80">S40-S31</f>
        <v>-0.02</v>
      </c>
      <c r="AK40" s="32">
        <f t="shared" ref="AK40:AK47" si="81">T40-T31</f>
        <v>-0.02</v>
      </c>
    </row>
    <row r="41" spans="1:38" x14ac:dyDescent="0.25">
      <c r="A41" s="232"/>
      <c r="B41" s="238"/>
      <c r="C41" s="226"/>
      <c r="D41" s="46" t="s">
        <v>96</v>
      </c>
      <c r="E41" s="168">
        <v>0.218</v>
      </c>
      <c r="F41" s="168">
        <v>0.17299999999999999</v>
      </c>
      <c r="G41" s="168">
        <v>0.17299999999999999</v>
      </c>
      <c r="H41" s="168">
        <v>0.11899999999999999</v>
      </c>
      <c r="I41" s="168">
        <v>0.11899999999999999</v>
      </c>
      <c r="J41" s="168">
        <v>0.11899999999999999</v>
      </c>
      <c r="K41" s="168">
        <v>9.2999999999999999E-2</v>
      </c>
      <c r="L41" s="168">
        <v>9.2999999999999999E-2</v>
      </c>
      <c r="M41" s="168">
        <v>9.2999999999999999E-2</v>
      </c>
      <c r="N41" s="168">
        <v>6.3E-2</v>
      </c>
      <c r="O41" s="168">
        <v>6.3E-2</v>
      </c>
      <c r="P41" s="168">
        <v>6.3E-2</v>
      </c>
      <c r="Q41" s="168">
        <v>6.3E-2</v>
      </c>
      <c r="R41" s="168">
        <v>6.3E-2</v>
      </c>
      <c r="S41" s="168">
        <v>3.9E-2</v>
      </c>
      <c r="T41" s="169">
        <v>3.9E-2</v>
      </c>
      <c r="V41" s="32">
        <f t="shared" si="66"/>
        <v>0</v>
      </c>
      <c r="W41" s="32">
        <f t="shared" si="67"/>
        <v>-4.5000000000000012E-2</v>
      </c>
      <c r="X41" s="32">
        <f t="shared" si="68"/>
        <v>-4.5000000000000012E-2</v>
      </c>
      <c r="Y41" s="32">
        <f t="shared" si="69"/>
        <v>-5.3999999999999992E-2</v>
      </c>
      <c r="Z41" s="32">
        <f t="shared" si="70"/>
        <v>-5.3999999999999992E-2</v>
      </c>
      <c r="AA41" s="32">
        <f t="shared" si="71"/>
        <v>-5.3999999999999992E-2</v>
      </c>
      <c r="AB41" s="32">
        <f t="shared" si="72"/>
        <v>-7.9999999999999988E-2</v>
      </c>
      <c r="AC41" s="32">
        <f t="shared" si="73"/>
        <v>-7.9999999999999988E-2</v>
      </c>
      <c r="AD41" s="32">
        <f t="shared" si="74"/>
        <v>-7.9999999999999988E-2</v>
      </c>
      <c r="AE41" s="32">
        <f t="shared" si="75"/>
        <v>-5.5999999999999994E-2</v>
      </c>
      <c r="AF41" s="32">
        <f t="shared" si="76"/>
        <v>-5.5999999999999994E-2</v>
      </c>
      <c r="AG41" s="32">
        <f t="shared" si="77"/>
        <v>-5.5999999999999994E-2</v>
      </c>
      <c r="AH41" s="32">
        <f t="shared" si="78"/>
        <v>-0.03</v>
      </c>
      <c r="AI41" s="32">
        <f t="shared" si="79"/>
        <v>-0.03</v>
      </c>
      <c r="AJ41" s="32">
        <f t="shared" si="80"/>
        <v>-5.3999999999999999E-2</v>
      </c>
      <c r="AK41" s="32">
        <f t="shared" si="81"/>
        <v>-2.4E-2</v>
      </c>
    </row>
    <row r="42" spans="1:38" s="27" customFormat="1" x14ac:dyDescent="0.25">
      <c r="A42" s="232"/>
      <c r="B42" s="234" t="s">
        <v>93</v>
      </c>
      <c r="C42" s="227" t="s">
        <v>108</v>
      </c>
      <c r="D42" s="47" t="s">
        <v>94</v>
      </c>
      <c r="E42" s="170">
        <v>4.1000000000000002E-2</v>
      </c>
      <c r="F42" s="170">
        <v>4.1000000000000002E-2</v>
      </c>
      <c r="G42" s="170">
        <v>4.1000000000000002E-2</v>
      </c>
      <c r="H42" s="170">
        <v>4.1000000000000002E-2</v>
      </c>
      <c r="I42" s="170">
        <v>4.1000000000000002E-2</v>
      </c>
      <c r="J42" s="170">
        <v>4.1000000000000002E-2</v>
      </c>
      <c r="K42" s="170">
        <v>3.6999999999999998E-2</v>
      </c>
      <c r="L42" s="170">
        <v>3.6999999999999998E-2</v>
      </c>
      <c r="M42" s="170">
        <v>3.6999999999999998E-2</v>
      </c>
      <c r="N42" s="170">
        <v>3.6999999999999998E-2</v>
      </c>
      <c r="O42" s="170">
        <v>3.6999999999999998E-2</v>
      </c>
      <c r="P42" s="170">
        <v>3.6999999999999998E-2</v>
      </c>
      <c r="Q42" s="170">
        <v>3.1E-2</v>
      </c>
      <c r="R42" s="170">
        <v>3.1E-2</v>
      </c>
      <c r="S42" s="170">
        <v>2.9000000000000001E-2</v>
      </c>
      <c r="T42" s="171">
        <v>2.5999999999999999E-2</v>
      </c>
      <c r="V42" s="32">
        <f t="shared" si="66"/>
        <v>-2.4E-2</v>
      </c>
      <c r="W42" s="32">
        <f t="shared" si="67"/>
        <v>-1.3999999999999999E-2</v>
      </c>
      <c r="X42" s="32">
        <f t="shared" si="68"/>
        <v>-1.3999999999999999E-2</v>
      </c>
      <c r="Y42" s="32">
        <f t="shared" si="69"/>
        <v>-1.3999999999999999E-2</v>
      </c>
      <c r="Z42" s="32">
        <f t="shared" si="70"/>
        <v>-1.3999999999999999E-2</v>
      </c>
      <c r="AA42" s="32">
        <f t="shared" si="71"/>
        <v>-1.3999999999999999E-2</v>
      </c>
      <c r="AB42" s="32">
        <f t="shared" si="72"/>
        <v>-1.8000000000000002E-2</v>
      </c>
      <c r="AC42" s="32">
        <f t="shared" si="73"/>
        <v>-1.8000000000000002E-2</v>
      </c>
      <c r="AD42" s="32">
        <f t="shared" si="74"/>
        <v>-1.8000000000000002E-2</v>
      </c>
      <c r="AE42" s="32">
        <f t="shared" si="75"/>
        <v>-1.8000000000000002E-2</v>
      </c>
      <c r="AF42" s="32">
        <f t="shared" si="76"/>
        <v>-1.8000000000000002E-2</v>
      </c>
      <c r="AG42" s="32">
        <f t="shared" si="77"/>
        <v>-1.8000000000000002E-2</v>
      </c>
      <c r="AH42" s="32">
        <f t="shared" si="78"/>
        <v>-1.8000000000000002E-2</v>
      </c>
      <c r="AI42" s="32">
        <f t="shared" si="79"/>
        <v>-1.8000000000000002E-2</v>
      </c>
      <c r="AJ42" s="32">
        <f t="shared" si="80"/>
        <v>-0.02</v>
      </c>
      <c r="AK42" s="32">
        <f t="shared" si="81"/>
        <v>-9.0000000000000045E-3</v>
      </c>
    </row>
    <row r="43" spans="1:38" x14ac:dyDescent="0.25">
      <c r="A43" s="232"/>
      <c r="B43" s="235"/>
      <c r="C43" s="228"/>
      <c r="D43" s="45" t="s">
        <v>95</v>
      </c>
      <c r="E43" s="166">
        <v>4.1000000000000002E-2</v>
      </c>
      <c r="F43" s="166">
        <v>4.1000000000000002E-2</v>
      </c>
      <c r="G43" s="166">
        <v>4.1000000000000002E-2</v>
      </c>
      <c r="H43" s="166">
        <v>4.1000000000000002E-2</v>
      </c>
      <c r="I43" s="166">
        <v>4.1000000000000002E-2</v>
      </c>
      <c r="J43" s="166">
        <v>4.1000000000000002E-2</v>
      </c>
      <c r="K43" s="166">
        <v>3.6999999999999998E-2</v>
      </c>
      <c r="L43" s="166">
        <v>3.6999999999999998E-2</v>
      </c>
      <c r="M43" s="166">
        <v>3.6999999999999998E-2</v>
      </c>
      <c r="N43" s="166">
        <v>3.6999999999999998E-2</v>
      </c>
      <c r="O43" s="166">
        <v>3.6999999999999998E-2</v>
      </c>
      <c r="P43" s="166">
        <v>3.6999999999999998E-2</v>
      </c>
      <c r="Q43" s="166">
        <v>2.9000000000000001E-2</v>
      </c>
      <c r="R43" s="166">
        <v>2.9000000000000001E-2</v>
      </c>
      <c r="S43" s="166">
        <v>2.9000000000000001E-2</v>
      </c>
      <c r="T43" s="167">
        <v>2.5999999999999999E-2</v>
      </c>
      <c r="V43" s="32">
        <f t="shared" si="66"/>
        <v>-2.4E-2</v>
      </c>
      <c r="W43" s="32">
        <f t="shared" si="67"/>
        <v>-1.3999999999999999E-2</v>
      </c>
      <c r="X43" s="32">
        <f t="shared" si="68"/>
        <v>-1.3999999999999999E-2</v>
      </c>
      <c r="Y43" s="32">
        <f t="shared" si="69"/>
        <v>-1.3999999999999999E-2</v>
      </c>
      <c r="Z43" s="32">
        <f t="shared" si="70"/>
        <v>-1.3999999999999999E-2</v>
      </c>
      <c r="AA43" s="32">
        <f t="shared" si="71"/>
        <v>-1.3999999999999999E-2</v>
      </c>
      <c r="AB43" s="32">
        <f t="shared" si="72"/>
        <v>-1.8000000000000002E-2</v>
      </c>
      <c r="AC43" s="32">
        <f t="shared" si="73"/>
        <v>-1.8000000000000002E-2</v>
      </c>
      <c r="AD43" s="32">
        <f t="shared" si="74"/>
        <v>-1.8000000000000002E-2</v>
      </c>
      <c r="AE43" s="32">
        <f t="shared" si="75"/>
        <v>-1.8000000000000002E-2</v>
      </c>
      <c r="AF43" s="32">
        <f t="shared" si="76"/>
        <v>-1.8000000000000002E-2</v>
      </c>
      <c r="AG43" s="32">
        <f t="shared" si="77"/>
        <v>-1.8000000000000002E-2</v>
      </c>
      <c r="AH43" s="32">
        <f t="shared" si="78"/>
        <v>-0.02</v>
      </c>
      <c r="AI43" s="32">
        <f t="shared" si="79"/>
        <v>-0.02</v>
      </c>
      <c r="AJ43" s="32">
        <f t="shared" si="80"/>
        <v>-0.02</v>
      </c>
      <c r="AK43" s="32">
        <f t="shared" si="81"/>
        <v>-9.0000000000000045E-3</v>
      </c>
    </row>
    <row r="44" spans="1:38" x14ac:dyDescent="0.25">
      <c r="A44" s="232"/>
      <c r="B44" s="236"/>
      <c r="C44" s="229"/>
      <c r="D44" s="46" t="s">
        <v>96</v>
      </c>
      <c r="E44" s="168">
        <v>0.115</v>
      </c>
      <c r="F44" s="168">
        <v>9.6000000000000002E-2</v>
      </c>
      <c r="G44" s="168">
        <v>9.6000000000000002E-2</v>
      </c>
      <c r="H44" s="168">
        <v>9.6000000000000002E-2</v>
      </c>
      <c r="I44" s="168">
        <v>9.6000000000000002E-2</v>
      </c>
      <c r="J44" s="168">
        <v>9.6000000000000002E-2</v>
      </c>
      <c r="K44" s="168">
        <v>8.2000000000000003E-2</v>
      </c>
      <c r="L44" s="168">
        <v>8.2000000000000003E-2</v>
      </c>
      <c r="M44" s="168">
        <v>8.2000000000000003E-2</v>
      </c>
      <c r="N44" s="168">
        <v>8.2000000000000003E-2</v>
      </c>
      <c r="O44" s="168">
        <v>8.2000000000000003E-2</v>
      </c>
      <c r="P44" s="168">
        <v>8.2000000000000003E-2</v>
      </c>
      <c r="Q44" s="168">
        <v>0.06</v>
      </c>
      <c r="R44" s="168">
        <v>0.06</v>
      </c>
      <c r="S44" s="168">
        <v>3.6999999999999998E-2</v>
      </c>
      <c r="T44" s="169">
        <v>3.6999999999999998E-2</v>
      </c>
      <c r="V44" s="32">
        <f t="shared" si="66"/>
        <v>-5.2000000000000005E-2</v>
      </c>
      <c r="W44" s="32">
        <f t="shared" si="67"/>
        <v>-1.0000000000000009E-3</v>
      </c>
      <c r="X44" s="32">
        <f t="shared" si="68"/>
        <v>-1.0000000000000009E-3</v>
      </c>
      <c r="Y44" s="32">
        <f t="shared" si="69"/>
        <v>-1.0000000000000009E-3</v>
      </c>
      <c r="Z44" s="32">
        <f t="shared" si="70"/>
        <v>-1.0000000000000009E-3</v>
      </c>
      <c r="AA44" s="32">
        <f t="shared" si="71"/>
        <v>-1.0000000000000009E-3</v>
      </c>
      <c r="AB44" s="32">
        <f t="shared" si="72"/>
        <v>-1.4999999999999999E-2</v>
      </c>
      <c r="AC44" s="32">
        <f t="shared" si="73"/>
        <v>-1.4999999999999999E-2</v>
      </c>
      <c r="AD44" s="32">
        <f t="shared" si="74"/>
        <v>-1.4999999999999999E-2</v>
      </c>
      <c r="AE44" s="32">
        <f t="shared" si="75"/>
        <v>-1.0000000000000009E-3</v>
      </c>
      <c r="AF44" s="32">
        <f t="shared" si="76"/>
        <v>-1.0000000000000009E-3</v>
      </c>
      <c r="AG44" s="32">
        <f t="shared" si="77"/>
        <v>-1.0000000000000009E-3</v>
      </c>
      <c r="AH44" s="32">
        <f t="shared" si="78"/>
        <v>-1.1999999999999997E-2</v>
      </c>
      <c r="AI44" s="32">
        <f t="shared" si="79"/>
        <v>-1.1999999999999997E-2</v>
      </c>
      <c r="AJ44" s="32">
        <f t="shared" si="80"/>
        <v>-3.4999999999999996E-2</v>
      </c>
      <c r="AK44" s="32">
        <f t="shared" si="81"/>
        <v>-2.8000000000000004E-2</v>
      </c>
    </row>
    <row r="45" spans="1:38" x14ac:dyDescent="0.25">
      <c r="A45" s="232"/>
      <c r="B45" s="237" t="s">
        <v>92</v>
      </c>
      <c r="C45" s="227" t="s">
        <v>109</v>
      </c>
      <c r="D45" s="47" t="s">
        <v>94</v>
      </c>
      <c r="E45" s="170">
        <v>2.7E-2</v>
      </c>
      <c r="F45" s="170">
        <v>2.7E-2</v>
      </c>
      <c r="G45" s="170">
        <v>2.7E-2</v>
      </c>
      <c r="H45" s="170">
        <v>2.7E-2</v>
      </c>
      <c r="I45" s="170">
        <v>2.7E-2</v>
      </c>
      <c r="J45" s="170">
        <v>2.7E-2</v>
      </c>
      <c r="K45" s="317">
        <v>2.1000000000000001E-2</v>
      </c>
      <c r="L45" s="317">
        <v>2.1000000000000001E-2</v>
      </c>
      <c r="M45" s="317">
        <v>2.1000000000000001E-2</v>
      </c>
      <c r="N45" s="170">
        <v>2.1000000000000001E-2</v>
      </c>
      <c r="O45" s="170">
        <v>2.1000000000000001E-2</v>
      </c>
      <c r="P45" s="170">
        <v>2.1000000000000001E-2</v>
      </c>
      <c r="Q45" s="170">
        <v>2.1000000000000001E-2</v>
      </c>
      <c r="R45" s="170">
        <v>2.1000000000000001E-2</v>
      </c>
      <c r="S45" s="170">
        <v>1.7000000000000001E-2</v>
      </c>
      <c r="T45" s="171">
        <v>1.7000000000000001E-2</v>
      </c>
      <c r="V45" s="32">
        <f t="shared" si="66"/>
        <v>-7.0000000000000027E-3</v>
      </c>
      <c r="W45" s="32">
        <f t="shared" si="67"/>
        <v>0</v>
      </c>
      <c r="X45" s="32">
        <f t="shared" si="68"/>
        <v>0</v>
      </c>
      <c r="Y45" s="32">
        <f t="shared" si="69"/>
        <v>0</v>
      </c>
      <c r="Z45" s="32">
        <f t="shared" si="70"/>
        <v>0</v>
      </c>
      <c r="AA45" s="32">
        <f t="shared" si="71"/>
        <v>0</v>
      </c>
      <c r="AB45" s="32">
        <f t="shared" si="72"/>
        <v>-5.9999999999999984E-3</v>
      </c>
      <c r="AC45" s="32">
        <f t="shared" si="73"/>
        <v>-5.9999999999999984E-3</v>
      </c>
      <c r="AD45" s="32">
        <f t="shared" si="74"/>
        <v>-5.9999999999999984E-3</v>
      </c>
      <c r="AE45" s="32">
        <f t="shared" si="75"/>
        <v>-5.9999999999999984E-3</v>
      </c>
      <c r="AF45" s="32">
        <f t="shared" si="76"/>
        <v>-5.9999999999999984E-3</v>
      </c>
      <c r="AG45" s="32">
        <f t="shared" si="77"/>
        <v>-5.9999999999999984E-3</v>
      </c>
      <c r="AH45" s="32">
        <f t="shared" si="78"/>
        <v>-5.9999999999999984E-3</v>
      </c>
      <c r="AI45" s="32">
        <f t="shared" si="79"/>
        <v>-5.9999999999999984E-3</v>
      </c>
      <c r="AJ45" s="32">
        <f t="shared" si="80"/>
        <v>-9.9999999999999985E-3</v>
      </c>
      <c r="AK45" s="32">
        <f t="shared" si="81"/>
        <v>-4.0000000000000001E-3</v>
      </c>
    </row>
    <row r="46" spans="1:38" x14ac:dyDescent="0.25">
      <c r="A46" s="232"/>
      <c r="B46" s="232"/>
      <c r="C46" s="228"/>
      <c r="D46" s="45" t="s">
        <v>95</v>
      </c>
      <c r="E46" s="166">
        <v>2.7E-2</v>
      </c>
      <c r="F46" s="166">
        <v>2.7E-2</v>
      </c>
      <c r="G46" s="166">
        <v>2.7E-2</v>
      </c>
      <c r="H46" s="166">
        <v>2.7E-2</v>
      </c>
      <c r="I46" s="166">
        <v>2.7E-2</v>
      </c>
      <c r="J46" s="166">
        <v>2.7E-2</v>
      </c>
      <c r="K46" s="166">
        <v>2.1000000000000001E-2</v>
      </c>
      <c r="L46" s="166">
        <v>2.1000000000000001E-2</v>
      </c>
      <c r="M46" s="166">
        <v>2.1000000000000001E-2</v>
      </c>
      <c r="N46" s="166">
        <v>2.1000000000000001E-2</v>
      </c>
      <c r="O46" s="166">
        <v>2.1000000000000001E-2</v>
      </c>
      <c r="P46" s="166">
        <v>2.1000000000000001E-2</v>
      </c>
      <c r="Q46" s="166">
        <v>2.1000000000000001E-2</v>
      </c>
      <c r="R46" s="166">
        <v>2.1000000000000001E-2</v>
      </c>
      <c r="S46" s="166">
        <v>1.7000000000000001E-2</v>
      </c>
      <c r="T46" s="167">
        <v>1.7000000000000001E-2</v>
      </c>
      <c r="V46" s="32">
        <f t="shared" si="66"/>
        <v>0</v>
      </c>
      <c r="W46" s="32">
        <f t="shared" si="67"/>
        <v>0</v>
      </c>
      <c r="X46" s="32">
        <f t="shared" si="68"/>
        <v>0</v>
      </c>
      <c r="Y46" s="32">
        <f t="shared" si="69"/>
        <v>0</v>
      </c>
      <c r="Z46" s="32">
        <f t="shared" si="70"/>
        <v>0</v>
      </c>
      <c r="AA46" s="32">
        <f t="shared" si="71"/>
        <v>0</v>
      </c>
      <c r="AB46" s="32">
        <f t="shared" si="72"/>
        <v>-5.9999999999999984E-3</v>
      </c>
      <c r="AC46" s="32">
        <f t="shared" si="73"/>
        <v>-5.9999999999999984E-3</v>
      </c>
      <c r="AD46" s="32">
        <f t="shared" si="74"/>
        <v>-5.9999999999999984E-3</v>
      </c>
      <c r="AE46" s="32">
        <f t="shared" si="75"/>
        <v>-5.9999999999999984E-3</v>
      </c>
      <c r="AF46" s="32">
        <f t="shared" si="76"/>
        <v>-5.9999999999999984E-3</v>
      </c>
      <c r="AG46" s="32">
        <f t="shared" si="77"/>
        <v>-5.9999999999999984E-3</v>
      </c>
      <c r="AH46" s="32">
        <f t="shared" si="78"/>
        <v>-5.9999999999999984E-3</v>
      </c>
      <c r="AI46" s="32">
        <f t="shared" si="79"/>
        <v>-5.9999999999999984E-3</v>
      </c>
      <c r="AJ46" s="32">
        <f t="shared" si="80"/>
        <v>-9.9999999999999985E-3</v>
      </c>
      <c r="AK46" s="32">
        <f t="shared" si="81"/>
        <v>-4.0000000000000001E-3</v>
      </c>
    </row>
    <row r="47" spans="1:38" ht="15.75" thickBot="1" x14ac:dyDescent="0.3">
      <c r="A47" s="233"/>
      <c r="B47" s="233"/>
      <c r="C47" s="230"/>
      <c r="D47" s="48" t="s">
        <v>96</v>
      </c>
      <c r="E47" s="172">
        <v>8.1000000000000003E-2</v>
      </c>
      <c r="F47" s="172">
        <v>5.2999999999999999E-2</v>
      </c>
      <c r="G47" s="172">
        <v>5.2999999999999999E-2</v>
      </c>
      <c r="H47" s="172">
        <v>5.2999999999999999E-2</v>
      </c>
      <c r="I47" s="172">
        <v>5.2999999999999999E-2</v>
      </c>
      <c r="J47" s="172">
        <v>5.2999999999999999E-2</v>
      </c>
      <c r="K47" s="172">
        <v>3.4000000000000002E-2</v>
      </c>
      <c r="L47" s="172">
        <v>3.4000000000000002E-2</v>
      </c>
      <c r="M47" s="172">
        <v>3.4000000000000002E-2</v>
      </c>
      <c r="N47" s="172">
        <v>3.4000000000000002E-2</v>
      </c>
      <c r="O47" s="172">
        <v>3.4000000000000002E-2</v>
      </c>
      <c r="P47" s="172">
        <v>3.4000000000000002E-2</v>
      </c>
      <c r="Q47" s="172">
        <v>3.4000000000000002E-2</v>
      </c>
      <c r="R47" s="172">
        <v>3.4000000000000002E-2</v>
      </c>
      <c r="S47" s="172">
        <v>2.7E-2</v>
      </c>
      <c r="T47" s="173">
        <v>2.7E-2</v>
      </c>
      <c r="V47" s="32">
        <f t="shared" si="66"/>
        <v>0</v>
      </c>
      <c r="W47" s="32">
        <f t="shared" si="67"/>
        <v>-2.8000000000000004E-2</v>
      </c>
      <c r="X47" s="32">
        <f t="shared" si="68"/>
        <v>-2.8000000000000004E-2</v>
      </c>
      <c r="Y47" s="32">
        <f t="shared" si="69"/>
        <v>0</v>
      </c>
      <c r="Z47" s="32">
        <f t="shared" si="70"/>
        <v>0</v>
      </c>
      <c r="AA47" s="32">
        <f t="shared" si="71"/>
        <v>0</v>
      </c>
      <c r="AB47" s="32">
        <f t="shared" si="72"/>
        <v>-1.8999999999999996E-2</v>
      </c>
      <c r="AC47" s="32">
        <f t="shared" si="73"/>
        <v>-1.8999999999999996E-2</v>
      </c>
      <c r="AD47" s="32">
        <f t="shared" si="74"/>
        <v>-1.8999999999999996E-2</v>
      </c>
      <c r="AE47" s="32">
        <f t="shared" si="75"/>
        <v>-1.8999999999999996E-2</v>
      </c>
      <c r="AF47" s="32">
        <f t="shared" si="76"/>
        <v>-1.8999999999999996E-2</v>
      </c>
      <c r="AG47" s="32">
        <f t="shared" si="77"/>
        <v>-1.8999999999999996E-2</v>
      </c>
      <c r="AH47" s="32">
        <f t="shared" si="78"/>
        <v>0</v>
      </c>
      <c r="AI47" s="32">
        <f t="shared" si="79"/>
        <v>0</v>
      </c>
      <c r="AJ47" s="32">
        <f t="shared" si="80"/>
        <v>-7.0000000000000027E-3</v>
      </c>
      <c r="AK47" s="32">
        <f t="shared" si="81"/>
        <v>-7.0000000000000027E-3</v>
      </c>
    </row>
    <row r="48" spans="1:38" ht="15" customHeight="1" x14ac:dyDescent="0.25">
      <c r="A48" s="222" t="s">
        <v>139</v>
      </c>
      <c r="B48" s="184" t="s">
        <v>20</v>
      </c>
      <c r="C48" s="186" t="s">
        <v>140</v>
      </c>
      <c r="D48" s="44" t="s">
        <v>141</v>
      </c>
      <c r="E48" s="136">
        <v>3.9E-2</v>
      </c>
      <c r="F48" s="136">
        <v>3.9E-2</v>
      </c>
      <c r="G48" s="136">
        <v>3.9E-2</v>
      </c>
      <c r="H48" s="136">
        <v>3.9E-2</v>
      </c>
      <c r="I48" s="136">
        <v>3.9E-2</v>
      </c>
      <c r="J48" s="136">
        <v>3.9E-2</v>
      </c>
      <c r="K48" s="136">
        <v>3.2000000000000001E-2</v>
      </c>
      <c r="L48" s="136">
        <v>3.2000000000000001E-2</v>
      </c>
      <c r="M48" s="136">
        <v>3.2000000000000001E-2</v>
      </c>
      <c r="N48" s="136">
        <v>3.2000000000000001E-2</v>
      </c>
      <c r="O48" s="136">
        <v>3.2000000000000001E-2</v>
      </c>
      <c r="P48" s="136">
        <v>3.2000000000000001E-2</v>
      </c>
      <c r="Q48" s="136">
        <v>2.8000000000000001E-2</v>
      </c>
      <c r="R48" s="136">
        <v>2.8000000000000001E-2</v>
      </c>
      <c r="S48" s="136">
        <v>2.8000000000000001E-2</v>
      </c>
      <c r="T48" s="319">
        <v>2.8000000000000001E-2</v>
      </c>
      <c r="V48" s="125">
        <f>E48-E40</f>
        <v>0</v>
      </c>
      <c r="W48" s="125">
        <f t="shared" ref="W48:AK48" si="82">F48-F40</f>
        <v>0</v>
      </c>
      <c r="X48" s="125">
        <f t="shared" si="82"/>
        <v>0</v>
      </c>
      <c r="Y48" s="125">
        <f t="shared" si="82"/>
        <v>0</v>
      </c>
      <c r="Z48" s="125">
        <f t="shared" si="82"/>
        <v>0</v>
      </c>
      <c r="AA48" s="125">
        <f t="shared" si="82"/>
        <v>0</v>
      </c>
      <c r="AB48" s="125">
        <f t="shared" si="82"/>
        <v>0</v>
      </c>
      <c r="AC48" s="125">
        <f t="shared" si="82"/>
        <v>0</v>
      </c>
      <c r="AD48" s="125">
        <f t="shared" si="82"/>
        <v>0</v>
      </c>
      <c r="AE48" s="125">
        <f t="shared" si="82"/>
        <v>0</v>
      </c>
      <c r="AF48" s="125">
        <f t="shared" si="82"/>
        <v>0</v>
      </c>
      <c r="AG48" s="125">
        <f t="shared" si="82"/>
        <v>0</v>
      </c>
      <c r="AH48" s="125">
        <f t="shared" si="82"/>
        <v>-4.0000000000000001E-3</v>
      </c>
      <c r="AI48" s="125">
        <f t="shared" si="82"/>
        <v>-4.0000000000000001E-3</v>
      </c>
      <c r="AJ48" s="125">
        <f t="shared" si="82"/>
        <v>0</v>
      </c>
      <c r="AK48" s="125">
        <f t="shared" si="82"/>
        <v>0</v>
      </c>
    </row>
    <row r="49" spans="1:37" x14ac:dyDescent="0.25">
      <c r="A49" s="235"/>
      <c r="B49" s="188" t="s">
        <v>93</v>
      </c>
      <c r="C49" s="187" t="s">
        <v>108</v>
      </c>
      <c r="D49" s="47" t="s">
        <v>141</v>
      </c>
      <c r="E49" s="103">
        <v>3.5000000000000003E-2</v>
      </c>
      <c r="F49" s="103">
        <v>3.5000000000000003E-2</v>
      </c>
      <c r="G49" s="103">
        <v>3.5000000000000003E-2</v>
      </c>
      <c r="H49" s="103">
        <v>3.5000000000000003E-2</v>
      </c>
      <c r="I49" s="103">
        <v>3.5000000000000003E-2</v>
      </c>
      <c r="J49" s="103">
        <v>3.5000000000000003E-2</v>
      </c>
      <c r="K49" s="103">
        <v>3.5000000000000003E-2</v>
      </c>
      <c r="L49" s="103">
        <v>3.5000000000000003E-2</v>
      </c>
      <c r="M49" s="103">
        <v>3.5000000000000003E-2</v>
      </c>
      <c r="N49" s="103">
        <v>3.5000000000000003E-2</v>
      </c>
      <c r="O49" s="103">
        <v>3.1E-2</v>
      </c>
      <c r="P49" s="103">
        <v>3.1E-2</v>
      </c>
      <c r="Q49" s="103">
        <v>2.9000000000000001E-2</v>
      </c>
      <c r="R49" s="103">
        <v>2.9000000000000001E-2</v>
      </c>
      <c r="S49" s="103">
        <v>2.9000000000000001E-2</v>
      </c>
      <c r="T49" s="320">
        <v>2.5999999999999999E-2</v>
      </c>
      <c r="V49" s="125">
        <f>E49-E43</f>
        <v>-5.9999999999999984E-3</v>
      </c>
      <c r="W49" s="125">
        <f t="shared" ref="W49:AK49" si="83">F49-F43</f>
        <v>-5.9999999999999984E-3</v>
      </c>
      <c r="X49" s="125">
        <f t="shared" si="83"/>
        <v>-5.9999999999999984E-3</v>
      </c>
      <c r="Y49" s="125">
        <f t="shared" si="83"/>
        <v>-5.9999999999999984E-3</v>
      </c>
      <c r="Z49" s="125">
        <f t="shared" si="83"/>
        <v>-5.9999999999999984E-3</v>
      </c>
      <c r="AA49" s="125">
        <f t="shared" si="83"/>
        <v>-5.9999999999999984E-3</v>
      </c>
      <c r="AB49" s="125">
        <f t="shared" si="83"/>
        <v>-1.9999999999999948E-3</v>
      </c>
      <c r="AC49" s="125">
        <f t="shared" si="83"/>
        <v>-1.9999999999999948E-3</v>
      </c>
      <c r="AD49" s="125">
        <f t="shared" si="83"/>
        <v>-1.9999999999999948E-3</v>
      </c>
      <c r="AE49" s="125">
        <f t="shared" si="83"/>
        <v>-1.9999999999999948E-3</v>
      </c>
      <c r="AF49" s="125">
        <f t="shared" si="83"/>
        <v>-5.9999999999999984E-3</v>
      </c>
      <c r="AG49" s="125">
        <f t="shared" si="83"/>
        <v>-5.9999999999999984E-3</v>
      </c>
      <c r="AH49" s="125">
        <f t="shared" si="83"/>
        <v>0</v>
      </c>
      <c r="AI49" s="125">
        <f t="shared" si="83"/>
        <v>0</v>
      </c>
      <c r="AJ49" s="125">
        <f t="shared" si="83"/>
        <v>0</v>
      </c>
      <c r="AK49" s="125">
        <f t="shared" si="83"/>
        <v>0</v>
      </c>
    </row>
    <row r="50" spans="1:37" ht="15.75" thickBot="1" x14ac:dyDescent="0.3">
      <c r="A50" s="223"/>
      <c r="B50" s="321" t="s">
        <v>92</v>
      </c>
      <c r="C50" s="322" t="s">
        <v>109</v>
      </c>
      <c r="D50" s="323" t="s">
        <v>141</v>
      </c>
      <c r="E50" s="137">
        <v>2.7E-2</v>
      </c>
      <c r="F50" s="137">
        <v>2.7E-2</v>
      </c>
      <c r="G50" s="137">
        <v>2.7E-2</v>
      </c>
      <c r="H50" s="137">
        <v>2.7E-2</v>
      </c>
      <c r="I50" s="137">
        <v>2.7E-2</v>
      </c>
      <c r="J50" s="137">
        <v>2.7E-2</v>
      </c>
      <c r="K50" s="324">
        <v>2.1000000000000001E-2</v>
      </c>
      <c r="L50" s="324">
        <v>2.1000000000000001E-2</v>
      </c>
      <c r="M50" s="324">
        <v>2.1000000000000001E-2</v>
      </c>
      <c r="N50" s="137">
        <v>2.1000000000000001E-2</v>
      </c>
      <c r="O50" s="137">
        <v>2.1000000000000001E-2</v>
      </c>
      <c r="P50" s="137">
        <v>2.1000000000000001E-2</v>
      </c>
      <c r="Q50" s="137">
        <v>2.1000000000000001E-2</v>
      </c>
      <c r="R50" s="137">
        <v>2.1000000000000001E-2</v>
      </c>
      <c r="S50" s="324">
        <v>1.7000000000000001E-2</v>
      </c>
      <c r="T50" s="325">
        <v>1.7000000000000001E-2</v>
      </c>
      <c r="V50" s="125">
        <f>E50-E46</f>
        <v>0</v>
      </c>
      <c r="W50" s="125">
        <f t="shared" ref="W50:AK50" si="84">F50-F46</f>
        <v>0</v>
      </c>
      <c r="X50" s="125">
        <f t="shared" si="84"/>
        <v>0</v>
      </c>
      <c r="Y50" s="125">
        <f t="shared" si="84"/>
        <v>0</v>
      </c>
      <c r="Z50" s="125">
        <f t="shared" si="84"/>
        <v>0</v>
      </c>
      <c r="AA50" s="125">
        <f t="shared" si="84"/>
        <v>0</v>
      </c>
      <c r="AB50" s="125">
        <f t="shared" si="84"/>
        <v>0</v>
      </c>
      <c r="AC50" s="125">
        <f t="shared" si="84"/>
        <v>0</v>
      </c>
      <c r="AD50" s="125">
        <f t="shared" si="84"/>
        <v>0</v>
      </c>
      <c r="AE50" s="125">
        <f t="shared" si="84"/>
        <v>0</v>
      </c>
      <c r="AF50" s="125">
        <f t="shared" si="84"/>
        <v>0</v>
      </c>
      <c r="AG50" s="125">
        <f t="shared" si="84"/>
        <v>0</v>
      </c>
      <c r="AH50" s="125">
        <f t="shared" si="84"/>
        <v>0</v>
      </c>
      <c r="AI50" s="125">
        <f t="shared" si="84"/>
        <v>0</v>
      </c>
      <c r="AJ50" s="125">
        <f t="shared" si="84"/>
        <v>0</v>
      </c>
      <c r="AK50" s="125">
        <f t="shared" si="84"/>
        <v>0</v>
      </c>
    </row>
  </sheetData>
  <mergeCells count="43">
    <mergeCell ref="A48:A50"/>
    <mergeCell ref="A30:A38"/>
    <mergeCell ref="B27:B29"/>
    <mergeCell ref="A21:A29"/>
    <mergeCell ref="B39:B41"/>
    <mergeCell ref="B24:B26"/>
    <mergeCell ref="B12:B14"/>
    <mergeCell ref="B18:B20"/>
    <mergeCell ref="B30:B32"/>
    <mergeCell ref="B33:B35"/>
    <mergeCell ref="B36:B38"/>
    <mergeCell ref="E1:T1"/>
    <mergeCell ref="U1:AJ1"/>
    <mergeCell ref="AK1:AZ1"/>
    <mergeCell ref="B21:B23"/>
    <mergeCell ref="B15:B17"/>
    <mergeCell ref="C3:C5"/>
    <mergeCell ref="C6:C8"/>
    <mergeCell ref="C9:C11"/>
    <mergeCell ref="C12:C14"/>
    <mergeCell ref="C15:C17"/>
    <mergeCell ref="C18:C20"/>
    <mergeCell ref="C21:C23"/>
    <mergeCell ref="B1:B2"/>
    <mergeCell ref="C1:C2"/>
    <mergeCell ref="D1:D2"/>
    <mergeCell ref="B3:B5"/>
    <mergeCell ref="A1:A2"/>
    <mergeCell ref="C39:C41"/>
    <mergeCell ref="C42:C44"/>
    <mergeCell ref="C45:C47"/>
    <mergeCell ref="A12:A20"/>
    <mergeCell ref="A3:A11"/>
    <mergeCell ref="C24:C26"/>
    <mergeCell ref="C27:C29"/>
    <mergeCell ref="C30:C32"/>
    <mergeCell ref="C33:C35"/>
    <mergeCell ref="C36:C38"/>
    <mergeCell ref="B42:B44"/>
    <mergeCell ref="B45:B47"/>
    <mergeCell ref="A39:A47"/>
    <mergeCell ref="B6:B8"/>
    <mergeCell ref="B9:B11"/>
  </mergeCells>
  <conditionalFormatting sqref="V39:AK47">
    <cfRule type="cellIs" dxfId="17" priority="5" operator="greaterThan">
      <formula>0</formula>
    </cfRule>
  </conditionalFormatting>
  <conditionalFormatting sqref="V30:AK38">
    <cfRule type="cellIs" dxfId="16" priority="4" operator="greaterThan">
      <formula>0</formula>
    </cfRule>
  </conditionalFormatting>
  <conditionalFormatting sqref="V21:AK29">
    <cfRule type="cellIs" dxfId="15" priority="3" operator="greaterThan">
      <formula>0</formula>
    </cfRule>
  </conditionalFormatting>
  <conditionalFormatting sqref="V12:AK20">
    <cfRule type="cellIs" dxfId="14" priority="2" operator="greaterThan">
      <formula>0</formula>
    </cfRule>
  </conditionalFormatting>
  <conditionalFormatting sqref="V48:AK50">
    <cfRule type="cellIs" dxfId="13" priority="1" operator="greaterThan">
      <formula>0</formula>
    </cfRule>
  </conditionalFormatting>
  <pageMargins left="0.7" right="0.7" top="0.75" bottom="0.75" header="0.3" footer="0.3"/>
  <pageSetup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8"/>
  <sheetViews>
    <sheetView tabSelected="1" workbookViewId="0">
      <pane xSplit="1" ySplit="4" topLeftCell="B5" activePane="bottomRight" state="frozen"/>
      <selection pane="topRight" activeCell="B1" sqref="B1"/>
      <selection pane="bottomLeft" activeCell="A5" sqref="A5"/>
      <selection pane="bottomRight" activeCell="E62" sqref="E62"/>
    </sheetView>
  </sheetViews>
  <sheetFormatPr defaultRowHeight="15" x14ac:dyDescent="0.25"/>
  <cols>
    <col min="1" max="1" width="11.7109375" style="335" customWidth="1"/>
    <col min="2" max="2" width="14.85546875" style="41" customWidth="1"/>
    <col min="3" max="3" width="31" style="41" customWidth="1"/>
    <col min="4" max="5" width="19.140625" style="40" customWidth="1"/>
    <col min="6" max="21" width="7.140625" style="40" customWidth="1"/>
    <col min="22" max="22" width="12.7109375" style="103" customWidth="1"/>
    <col min="23" max="36" width="6.7109375" style="103" customWidth="1"/>
    <col min="37" max="38" width="7.7109375" style="103" customWidth="1"/>
    <col min="39" max="53" width="4.42578125" style="103" customWidth="1"/>
    <col min="54" max="16384" width="9.140625" style="40"/>
  </cols>
  <sheetData>
    <row r="1" spans="1:53" x14ac:dyDescent="0.25">
      <c r="A1" s="353" t="s">
        <v>143</v>
      </c>
      <c r="B1" s="353"/>
      <c r="C1" s="353"/>
      <c r="D1" s="353"/>
      <c r="E1" s="353"/>
      <c r="F1" s="353"/>
      <c r="G1" s="353"/>
      <c r="H1" s="353"/>
      <c r="I1" s="353"/>
      <c r="J1" s="353"/>
      <c r="K1" s="353"/>
      <c r="L1" s="353"/>
      <c r="M1" s="353"/>
      <c r="N1" s="353"/>
      <c r="O1" s="353"/>
      <c r="P1" s="353"/>
      <c r="Q1" s="353"/>
      <c r="R1" s="353"/>
      <c r="S1" s="353"/>
      <c r="T1" s="353"/>
      <c r="U1" s="353"/>
    </row>
    <row r="2" spans="1:53" x14ac:dyDescent="0.25">
      <c r="A2" s="353"/>
      <c r="B2" s="353"/>
      <c r="C2" s="353"/>
      <c r="D2" s="353"/>
      <c r="E2" s="353"/>
      <c r="F2" s="353"/>
      <c r="G2" s="353"/>
      <c r="H2" s="353"/>
      <c r="I2" s="353"/>
      <c r="J2" s="353"/>
      <c r="K2" s="353"/>
      <c r="L2" s="353"/>
      <c r="M2" s="353"/>
      <c r="N2" s="353"/>
      <c r="O2" s="353"/>
      <c r="P2" s="353"/>
      <c r="Q2" s="353"/>
      <c r="R2" s="353"/>
      <c r="S2" s="353"/>
      <c r="T2" s="353"/>
      <c r="U2" s="353"/>
    </row>
    <row r="3" spans="1:53" s="39" customFormat="1" x14ac:dyDescent="0.25">
      <c r="A3" s="244" t="s">
        <v>2</v>
      </c>
      <c r="B3" s="244" t="s">
        <v>137</v>
      </c>
      <c r="C3" s="244" t="s">
        <v>138</v>
      </c>
      <c r="D3" s="244" t="s">
        <v>110</v>
      </c>
      <c r="E3" s="196"/>
      <c r="F3" s="244" t="s">
        <v>72</v>
      </c>
      <c r="G3" s="244"/>
      <c r="H3" s="244"/>
      <c r="I3" s="244"/>
      <c r="J3" s="244"/>
      <c r="K3" s="244"/>
      <c r="L3" s="244"/>
      <c r="M3" s="244"/>
      <c r="N3" s="244"/>
      <c r="O3" s="244"/>
      <c r="P3" s="244"/>
      <c r="Q3" s="244"/>
      <c r="R3" s="244"/>
      <c r="S3" s="244"/>
      <c r="T3" s="244"/>
      <c r="U3" s="244"/>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41"/>
      <c r="AY3" s="241"/>
      <c r="AZ3" s="241"/>
      <c r="BA3" s="241"/>
    </row>
    <row r="4" spans="1:53" s="39" customFormat="1" x14ac:dyDescent="0.25">
      <c r="A4" s="244"/>
      <c r="B4" s="244"/>
      <c r="C4" s="244"/>
      <c r="D4" s="244"/>
      <c r="E4" s="196"/>
      <c r="F4" s="196" t="s">
        <v>4</v>
      </c>
      <c r="G4" s="196" t="s">
        <v>5</v>
      </c>
      <c r="H4" s="196" t="s">
        <v>6</v>
      </c>
      <c r="I4" s="196" t="s">
        <v>7</v>
      </c>
      <c r="J4" s="196" t="s">
        <v>8</v>
      </c>
      <c r="K4" s="196" t="s">
        <v>9</v>
      </c>
      <c r="L4" s="196" t="s">
        <v>10</v>
      </c>
      <c r="M4" s="196" t="s">
        <v>11</v>
      </c>
      <c r="N4" s="196" t="s">
        <v>12</v>
      </c>
      <c r="O4" s="196" t="s">
        <v>13</v>
      </c>
      <c r="P4" s="196" t="s">
        <v>14</v>
      </c>
      <c r="Q4" s="196" t="s">
        <v>15</v>
      </c>
      <c r="R4" s="196" t="s">
        <v>16</v>
      </c>
      <c r="S4" s="196" t="s">
        <v>17</v>
      </c>
      <c r="T4" s="196">
        <v>7</v>
      </c>
      <c r="U4" s="196">
        <v>8</v>
      </c>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row>
    <row r="5" spans="1:53" ht="15.75" customHeight="1" x14ac:dyDescent="0.25">
      <c r="A5" s="251" t="s">
        <v>19</v>
      </c>
      <c r="B5" s="245" t="s">
        <v>118</v>
      </c>
      <c r="C5" s="246" t="s">
        <v>131</v>
      </c>
      <c r="D5" s="198" t="s">
        <v>97</v>
      </c>
      <c r="E5" s="198" t="s">
        <v>127</v>
      </c>
      <c r="F5" s="199">
        <v>0.32200000000000001</v>
      </c>
      <c r="G5" s="199">
        <v>0.32200000000000001</v>
      </c>
      <c r="H5" s="199">
        <v>0.32200000000000001</v>
      </c>
      <c r="I5" s="199">
        <v>0.32200000000000001</v>
      </c>
      <c r="J5" s="199">
        <v>0.32200000000000001</v>
      </c>
      <c r="K5" s="199">
        <v>0.32200000000000001</v>
      </c>
      <c r="L5" s="199">
        <v>0.32200000000000001</v>
      </c>
      <c r="M5" s="199">
        <v>0.32200000000000001</v>
      </c>
      <c r="N5" s="199">
        <v>0.32200000000000001</v>
      </c>
      <c r="O5" s="199">
        <v>0.32200000000000001</v>
      </c>
      <c r="P5" s="199">
        <v>0.32200000000000001</v>
      </c>
      <c r="Q5" s="199">
        <v>0.32200000000000001</v>
      </c>
      <c r="R5" s="199">
        <v>0.32200000000000001</v>
      </c>
      <c r="S5" s="199">
        <v>0.32200000000000001</v>
      </c>
      <c r="T5" s="199">
        <v>0.13700000000000001</v>
      </c>
      <c r="U5" s="199">
        <v>0.13700000000000001</v>
      </c>
    </row>
    <row r="6" spans="1:53" x14ac:dyDescent="0.25">
      <c r="A6" s="251"/>
      <c r="B6" s="245"/>
      <c r="C6" s="246"/>
      <c r="D6" s="198" t="s">
        <v>95</v>
      </c>
      <c r="E6" s="198" t="s">
        <v>127</v>
      </c>
      <c r="F6" s="199">
        <v>0.32200000000000001</v>
      </c>
      <c r="G6" s="199">
        <v>0.32200000000000001</v>
      </c>
      <c r="H6" s="199">
        <v>0.32200000000000001</v>
      </c>
      <c r="I6" s="199">
        <v>0.32200000000000001</v>
      </c>
      <c r="J6" s="199">
        <v>0.32200000000000001</v>
      </c>
      <c r="K6" s="199">
        <v>0.32200000000000001</v>
      </c>
      <c r="L6" s="199">
        <v>0.32200000000000001</v>
      </c>
      <c r="M6" s="199">
        <v>0.32200000000000001</v>
      </c>
      <c r="N6" s="199">
        <v>0.32200000000000001</v>
      </c>
      <c r="O6" s="199">
        <v>0.32200000000000001</v>
      </c>
      <c r="P6" s="199">
        <v>0.32200000000000001</v>
      </c>
      <c r="Q6" s="199">
        <v>0.32200000000000001</v>
      </c>
      <c r="R6" s="199">
        <v>0.32200000000000001</v>
      </c>
      <c r="S6" s="199">
        <v>0.32200000000000001</v>
      </c>
      <c r="T6" s="199">
        <v>0.13700000000000001</v>
      </c>
      <c r="U6" s="199">
        <v>0.13700000000000001</v>
      </c>
    </row>
    <row r="7" spans="1:53" x14ac:dyDescent="0.25">
      <c r="A7" s="251"/>
      <c r="B7" s="245"/>
      <c r="C7" s="397"/>
      <c r="D7" s="398" t="s">
        <v>96</v>
      </c>
      <c r="E7" s="398" t="s">
        <v>127</v>
      </c>
      <c r="F7" s="399">
        <v>0.32200000000000001</v>
      </c>
      <c r="G7" s="399">
        <v>0.32200000000000001</v>
      </c>
      <c r="H7" s="399">
        <v>0.32200000000000001</v>
      </c>
      <c r="I7" s="399">
        <v>0.32200000000000001</v>
      </c>
      <c r="J7" s="399">
        <v>0.32200000000000001</v>
      </c>
      <c r="K7" s="399">
        <v>0.32200000000000001</v>
      </c>
      <c r="L7" s="399">
        <v>0.32200000000000001</v>
      </c>
      <c r="M7" s="399">
        <v>0.32200000000000001</v>
      </c>
      <c r="N7" s="399">
        <v>0.32200000000000001</v>
      </c>
      <c r="O7" s="399">
        <v>0.32200000000000001</v>
      </c>
      <c r="P7" s="399">
        <v>0.32200000000000001</v>
      </c>
      <c r="Q7" s="399">
        <v>0.32200000000000001</v>
      </c>
      <c r="R7" s="399">
        <v>0.32200000000000001</v>
      </c>
      <c r="S7" s="399">
        <v>0.32200000000000001</v>
      </c>
      <c r="T7" s="399">
        <v>0.32200000000000001</v>
      </c>
      <c r="U7" s="399">
        <v>0.32200000000000001</v>
      </c>
    </row>
    <row r="8" spans="1:53" x14ac:dyDescent="0.25">
      <c r="A8" s="251"/>
      <c r="B8" s="245" t="s">
        <v>132</v>
      </c>
      <c r="C8" s="400" t="s">
        <v>132</v>
      </c>
      <c r="D8" s="401" t="s">
        <v>94</v>
      </c>
      <c r="E8" s="401" t="s">
        <v>127</v>
      </c>
      <c r="F8" s="402">
        <v>0.35</v>
      </c>
      <c r="G8" s="402">
        <v>0.35</v>
      </c>
      <c r="H8" s="402">
        <v>0.35</v>
      </c>
      <c r="I8" s="402">
        <v>0.35</v>
      </c>
      <c r="J8" s="402">
        <v>0.35</v>
      </c>
      <c r="K8" s="402">
        <v>0.35</v>
      </c>
      <c r="L8" s="402">
        <v>0.35</v>
      </c>
      <c r="M8" s="402">
        <v>0.35</v>
      </c>
      <c r="N8" s="402">
        <v>0.35</v>
      </c>
      <c r="O8" s="402">
        <v>0.35</v>
      </c>
      <c r="P8" s="402">
        <v>0.35</v>
      </c>
      <c r="Q8" s="402">
        <v>0.35</v>
      </c>
      <c r="R8" s="402">
        <v>0.35</v>
      </c>
      <c r="S8" s="402">
        <v>0.35</v>
      </c>
      <c r="T8" s="402">
        <v>7.8E-2</v>
      </c>
      <c r="U8" s="402">
        <v>7.8E-2</v>
      </c>
    </row>
    <row r="9" spans="1:53" x14ac:dyDescent="0.25">
      <c r="A9" s="251"/>
      <c r="B9" s="245"/>
      <c r="C9" s="247"/>
      <c r="D9" s="198" t="s">
        <v>95</v>
      </c>
      <c r="E9" s="198" t="s">
        <v>127</v>
      </c>
      <c r="F9" s="199">
        <v>0.35</v>
      </c>
      <c r="G9" s="199">
        <v>0.35</v>
      </c>
      <c r="H9" s="199">
        <v>0.35</v>
      </c>
      <c r="I9" s="199">
        <v>0.35</v>
      </c>
      <c r="J9" s="199">
        <v>0.35</v>
      </c>
      <c r="K9" s="199">
        <v>0.35</v>
      </c>
      <c r="L9" s="199">
        <v>0.35</v>
      </c>
      <c r="M9" s="199">
        <v>0.35</v>
      </c>
      <c r="N9" s="199">
        <v>0.35</v>
      </c>
      <c r="O9" s="199">
        <v>0.35</v>
      </c>
      <c r="P9" s="199">
        <v>0.35</v>
      </c>
      <c r="Q9" s="199">
        <v>0.35</v>
      </c>
      <c r="R9" s="199">
        <v>0.35</v>
      </c>
      <c r="S9" s="199">
        <v>0.35</v>
      </c>
      <c r="T9" s="199">
        <v>7.8E-2</v>
      </c>
      <c r="U9" s="199">
        <v>7.8E-2</v>
      </c>
    </row>
    <row r="10" spans="1:53" x14ac:dyDescent="0.25">
      <c r="A10" s="251"/>
      <c r="B10" s="245"/>
      <c r="C10" s="403"/>
      <c r="D10" s="398" t="s">
        <v>96</v>
      </c>
      <c r="E10" s="398" t="s">
        <v>127</v>
      </c>
      <c r="F10" s="399">
        <v>0.35</v>
      </c>
      <c r="G10" s="399">
        <v>0.35</v>
      </c>
      <c r="H10" s="399">
        <v>0.35</v>
      </c>
      <c r="I10" s="399">
        <v>0.35</v>
      </c>
      <c r="J10" s="399">
        <v>0.35</v>
      </c>
      <c r="K10" s="399">
        <v>0.35</v>
      </c>
      <c r="L10" s="399">
        <v>0.35</v>
      </c>
      <c r="M10" s="399">
        <v>0.35</v>
      </c>
      <c r="N10" s="399">
        <v>0.35</v>
      </c>
      <c r="O10" s="399">
        <v>0.35</v>
      </c>
      <c r="P10" s="399">
        <v>0.35</v>
      </c>
      <c r="Q10" s="399">
        <v>0.35</v>
      </c>
      <c r="R10" s="399">
        <v>0.35</v>
      </c>
      <c r="S10" s="399">
        <v>0.35</v>
      </c>
      <c r="T10" s="399">
        <v>0.35</v>
      </c>
      <c r="U10" s="399">
        <v>0.35</v>
      </c>
    </row>
    <row r="11" spans="1:53" x14ac:dyDescent="0.25">
      <c r="A11" s="251"/>
      <c r="B11" s="251" t="s">
        <v>133</v>
      </c>
      <c r="C11" s="400" t="s">
        <v>134</v>
      </c>
      <c r="D11" s="401" t="s">
        <v>94</v>
      </c>
      <c r="E11" s="401" t="s">
        <v>127</v>
      </c>
      <c r="F11" s="402">
        <v>0.28199999999999997</v>
      </c>
      <c r="G11" s="402">
        <v>0.28199999999999997</v>
      </c>
      <c r="H11" s="402">
        <v>0.28199999999999997</v>
      </c>
      <c r="I11" s="402">
        <v>0.28199999999999997</v>
      </c>
      <c r="J11" s="402">
        <v>0.28199999999999997</v>
      </c>
      <c r="K11" s="402">
        <v>0.28199999999999997</v>
      </c>
      <c r="L11" s="402">
        <v>0.28199999999999997</v>
      </c>
      <c r="M11" s="402">
        <v>0.28199999999999997</v>
      </c>
      <c r="N11" s="402">
        <v>0.28199999999999997</v>
      </c>
      <c r="O11" s="402">
        <v>0.28199999999999997</v>
      </c>
      <c r="P11" s="402">
        <v>0.28199999999999997</v>
      </c>
      <c r="Q11" s="402">
        <v>0.28199999999999997</v>
      </c>
      <c r="R11" s="402">
        <v>0.28199999999999997</v>
      </c>
      <c r="S11" s="402">
        <v>0.28199999999999997</v>
      </c>
      <c r="T11" s="402">
        <v>7.3999999999999996E-2</v>
      </c>
      <c r="U11" s="402">
        <v>7.3999999999999996E-2</v>
      </c>
    </row>
    <row r="12" spans="1:53" x14ac:dyDescent="0.25">
      <c r="A12" s="251"/>
      <c r="B12" s="251"/>
      <c r="C12" s="247"/>
      <c r="D12" s="198" t="s">
        <v>95</v>
      </c>
      <c r="E12" s="198" t="s">
        <v>127</v>
      </c>
      <c r="F12" s="199">
        <v>0.28199999999999997</v>
      </c>
      <c r="G12" s="199">
        <v>0.28199999999999997</v>
      </c>
      <c r="H12" s="199">
        <v>0.28199999999999997</v>
      </c>
      <c r="I12" s="199">
        <v>0.28199999999999997</v>
      </c>
      <c r="J12" s="199">
        <v>0.28199999999999997</v>
      </c>
      <c r="K12" s="199">
        <v>0.28199999999999997</v>
      </c>
      <c r="L12" s="199">
        <v>0.28199999999999997</v>
      </c>
      <c r="M12" s="199">
        <v>0.28199999999999997</v>
      </c>
      <c r="N12" s="199">
        <v>0.28199999999999997</v>
      </c>
      <c r="O12" s="199">
        <v>0.28199999999999997</v>
      </c>
      <c r="P12" s="199">
        <v>0.28199999999999997</v>
      </c>
      <c r="Q12" s="199">
        <v>0.28199999999999997</v>
      </c>
      <c r="R12" s="199">
        <v>0.28199999999999997</v>
      </c>
      <c r="S12" s="199">
        <v>0.28199999999999997</v>
      </c>
      <c r="T12" s="199">
        <v>7.3999999999999996E-2</v>
      </c>
      <c r="U12" s="199">
        <v>7.3999999999999996E-2</v>
      </c>
    </row>
    <row r="13" spans="1:53" x14ac:dyDescent="0.25">
      <c r="A13" s="251"/>
      <c r="B13" s="251"/>
      <c r="C13" s="403"/>
      <c r="D13" s="398" t="s">
        <v>96</v>
      </c>
      <c r="E13" s="398" t="s">
        <v>127</v>
      </c>
      <c r="F13" s="399">
        <v>0.28199999999999997</v>
      </c>
      <c r="G13" s="399">
        <v>0.28199999999999997</v>
      </c>
      <c r="H13" s="399">
        <v>0.28199999999999997</v>
      </c>
      <c r="I13" s="399">
        <v>0.28199999999999997</v>
      </c>
      <c r="J13" s="399">
        <v>0.28199999999999997</v>
      </c>
      <c r="K13" s="399">
        <v>0.28199999999999997</v>
      </c>
      <c r="L13" s="399">
        <v>0.28199999999999997</v>
      </c>
      <c r="M13" s="399">
        <v>0.28199999999999997</v>
      </c>
      <c r="N13" s="399">
        <v>0.28199999999999997</v>
      </c>
      <c r="O13" s="399">
        <v>0.28199999999999997</v>
      </c>
      <c r="P13" s="399">
        <v>0.28199999999999997</v>
      </c>
      <c r="Q13" s="399">
        <v>0.28199999999999997</v>
      </c>
      <c r="R13" s="399">
        <v>0.28199999999999997</v>
      </c>
      <c r="S13" s="399">
        <v>0.28199999999999997</v>
      </c>
      <c r="T13" s="399">
        <v>0.28199999999999997</v>
      </c>
      <c r="U13" s="399">
        <v>0.28199999999999997</v>
      </c>
    </row>
    <row r="14" spans="1:53" s="49" customFormat="1" x14ac:dyDescent="0.25">
      <c r="A14" s="251"/>
      <c r="B14" s="245" t="s">
        <v>135</v>
      </c>
      <c r="C14" s="404" t="s">
        <v>135</v>
      </c>
      <c r="D14" s="405" t="s">
        <v>94</v>
      </c>
      <c r="E14" s="405" t="s">
        <v>136</v>
      </c>
      <c r="F14" s="396">
        <v>0.73</v>
      </c>
      <c r="G14" s="396">
        <v>0.73</v>
      </c>
      <c r="H14" s="396">
        <v>0.73</v>
      </c>
      <c r="I14" s="396">
        <v>0.73</v>
      </c>
      <c r="J14" s="396">
        <v>0.73</v>
      </c>
      <c r="K14" s="396">
        <v>0.73</v>
      </c>
      <c r="L14" s="396">
        <v>0.73</v>
      </c>
      <c r="M14" s="396">
        <v>0.73</v>
      </c>
      <c r="N14" s="396">
        <v>0.73</v>
      </c>
      <c r="O14" s="396">
        <v>0.73</v>
      </c>
      <c r="P14" s="396">
        <v>0.73</v>
      </c>
      <c r="Q14" s="396">
        <v>0.73</v>
      </c>
      <c r="R14" s="396">
        <v>0.73</v>
      </c>
      <c r="S14" s="396">
        <v>0.73</v>
      </c>
      <c r="T14" s="396">
        <v>0.73</v>
      </c>
      <c r="U14" s="396">
        <v>0.73</v>
      </c>
      <c r="V14" s="163"/>
      <c r="W14" s="163"/>
      <c r="X14" s="163"/>
      <c r="Y14" s="163"/>
      <c r="Z14" s="163"/>
      <c r="AA14" s="163"/>
      <c r="AB14" s="163"/>
      <c r="AC14" s="163"/>
      <c r="AD14" s="163"/>
      <c r="AE14" s="163"/>
      <c r="AF14" s="163"/>
      <c r="AG14" s="163"/>
      <c r="AH14" s="163"/>
      <c r="AI14" s="163"/>
      <c r="AJ14" s="163"/>
      <c r="AK14" s="163"/>
      <c r="AL14" s="163"/>
      <c r="AM14" s="163"/>
      <c r="AN14" s="163"/>
      <c r="AO14" s="163"/>
      <c r="AP14" s="163"/>
      <c r="AQ14" s="163"/>
      <c r="AR14" s="163"/>
      <c r="AS14" s="163"/>
      <c r="AT14" s="163"/>
      <c r="AU14" s="163"/>
      <c r="AV14" s="163"/>
      <c r="AW14" s="163"/>
      <c r="AX14" s="163"/>
      <c r="AY14" s="163"/>
      <c r="AZ14" s="163"/>
      <c r="BA14" s="163"/>
    </row>
    <row r="15" spans="1:53" s="49" customFormat="1" x14ac:dyDescent="0.25">
      <c r="A15" s="251"/>
      <c r="B15" s="245"/>
      <c r="C15" s="245"/>
      <c r="D15" s="201" t="s">
        <v>95</v>
      </c>
      <c r="E15" s="201" t="s">
        <v>136</v>
      </c>
      <c r="F15" s="199">
        <v>0.73</v>
      </c>
      <c r="G15" s="199">
        <v>0.73</v>
      </c>
      <c r="H15" s="199">
        <v>0.73</v>
      </c>
      <c r="I15" s="199">
        <v>0.73</v>
      </c>
      <c r="J15" s="199">
        <v>0.73</v>
      </c>
      <c r="K15" s="199">
        <v>0.73</v>
      </c>
      <c r="L15" s="199">
        <v>0.73</v>
      </c>
      <c r="M15" s="199">
        <v>0.73</v>
      </c>
      <c r="N15" s="199">
        <v>0.73</v>
      </c>
      <c r="O15" s="199">
        <v>0.73</v>
      </c>
      <c r="P15" s="199">
        <v>0.73</v>
      </c>
      <c r="Q15" s="199">
        <v>0.73</v>
      </c>
      <c r="R15" s="199">
        <v>0.73</v>
      </c>
      <c r="S15" s="199">
        <v>0.73</v>
      </c>
      <c r="T15" s="199">
        <v>0.73</v>
      </c>
      <c r="U15" s="199">
        <v>0.73</v>
      </c>
      <c r="V15" s="163"/>
      <c r="W15" s="163"/>
      <c r="X15" s="163"/>
      <c r="Y15" s="163"/>
      <c r="Z15" s="163"/>
      <c r="AA15" s="163"/>
      <c r="AB15" s="163"/>
      <c r="AC15" s="163"/>
      <c r="AD15" s="163"/>
      <c r="AE15" s="163"/>
      <c r="AF15" s="163"/>
      <c r="AG15" s="163"/>
      <c r="AH15" s="163"/>
      <c r="AI15" s="163"/>
      <c r="AJ15" s="163"/>
      <c r="AK15" s="163"/>
      <c r="AL15" s="163"/>
      <c r="AM15" s="163"/>
      <c r="AN15" s="163"/>
      <c r="AO15" s="163"/>
      <c r="AP15" s="163"/>
      <c r="AQ15" s="163"/>
      <c r="AR15" s="163"/>
      <c r="AS15" s="163"/>
      <c r="AT15" s="163"/>
      <c r="AU15" s="163"/>
      <c r="AV15" s="163"/>
      <c r="AW15" s="163"/>
      <c r="AX15" s="163"/>
      <c r="AY15" s="163"/>
      <c r="AZ15" s="163"/>
      <c r="BA15" s="163"/>
    </row>
    <row r="16" spans="1:53" s="49" customFormat="1" x14ac:dyDescent="0.25">
      <c r="A16" s="473"/>
      <c r="B16" s="474"/>
      <c r="C16" s="474"/>
      <c r="D16" s="475" t="s">
        <v>96</v>
      </c>
      <c r="E16" s="475" t="s">
        <v>136</v>
      </c>
      <c r="F16" s="476">
        <v>0.73</v>
      </c>
      <c r="G16" s="476">
        <v>0.73</v>
      </c>
      <c r="H16" s="476">
        <v>0.73</v>
      </c>
      <c r="I16" s="476">
        <v>0.73</v>
      </c>
      <c r="J16" s="476">
        <v>0.73</v>
      </c>
      <c r="K16" s="476">
        <v>0.73</v>
      </c>
      <c r="L16" s="476">
        <v>0.73</v>
      </c>
      <c r="M16" s="476">
        <v>0.73</v>
      </c>
      <c r="N16" s="476">
        <v>0.73</v>
      </c>
      <c r="O16" s="476">
        <v>0.73</v>
      </c>
      <c r="P16" s="476">
        <v>0.73</v>
      </c>
      <c r="Q16" s="476">
        <v>0.73</v>
      </c>
      <c r="R16" s="476">
        <v>0.73</v>
      </c>
      <c r="S16" s="476">
        <v>0.73</v>
      </c>
      <c r="T16" s="476">
        <v>0.73</v>
      </c>
      <c r="U16" s="476">
        <v>0.73</v>
      </c>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163"/>
      <c r="AU16" s="163"/>
      <c r="AV16" s="163"/>
      <c r="AW16" s="163"/>
      <c r="AX16" s="163"/>
      <c r="AY16" s="163"/>
      <c r="AZ16" s="163"/>
      <c r="BA16" s="163"/>
    </row>
    <row r="17" spans="1:53" ht="15.75" customHeight="1" x14ac:dyDescent="0.25">
      <c r="A17" s="477">
        <v>1980</v>
      </c>
      <c r="B17" s="478" t="s">
        <v>118</v>
      </c>
      <c r="C17" s="479" t="s">
        <v>131</v>
      </c>
      <c r="D17" s="417" t="s">
        <v>97</v>
      </c>
      <c r="E17" s="417" t="s">
        <v>127</v>
      </c>
      <c r="F17" s="418">
        <v>0.32200000000000001</v>
      </c>
      <c r="G17" s="418">
        <v>0.32200000000000001</v>
      </c>
      <c r="H17" s="418">
        <v>0.32200000000000001</v>
      </c>
      <c r="I17" s="418">
        <v>0.32200000000000001</v>
      </c>
      <c r="J17" s="418">
        <v>0.32200000000000001</v>
      </c>
      <c r="K17" s="418">
        <v>0.32200000000000001</v>
      </c>
      <c r="L17" s="418">
        <v>0.13700000000000001</v>
      </c>
      <c r="M17" s="418">
        <v>0.13700000000000001</v>
      </c>
      <c r="N17" s="418">
        <v>0.13700000000000001</v>
      </c>
      <c r="O17" s="418">
        <v>0.13700000000000001</v>
      </c>
      <c r="P17" s="418">
        <v>0.13700000000000001</v>
      </c>
      <c r="Q17" s="418">
        <v>0.13700000000000001</v>
      </c>
      <c r="R17" s="418">
        <v>0.107</v>
      </c>
      <c r="S17" s="418">
        <v>0.107</v>
      </c>
      <c r="T17" s="418">
        <v>0.107</v>
      </c>
      <c r="U17" s="480">
        <v>8.6999999999999994E-2</v>
      </c>
      <c r="W17" s="125">
        <f>F17-F5</f>
        <v>0</v>
      </c>
      <c r="X17" s="125">
        <f t="shared" ref="X17:AJ17" si="0">G17-G5</f>
        <v>0</v>
      </c>
      <c r="Y17" s="125">
        <f t="shared" si="0"/>
        <v>0</v>
      </c>
      <c r="Z17" s="125">
        <f t="shared" si="0"/>
        <v>0</v>
      </c>
      <c r="AA17" s="125">
        <f t="shared" si="0"/>
        <v>0</v>
      </c>
      <c r="AB17" s="125">
        <f t="shared" si="0"/>
        <v>0</v>
      </c>
      <c r="AC17" s="125">
        <f t="shared" si="0"/>
        <v>-0.185</v>
      </c>
      <c r="AD17" s="125">
        <f t="shared" si="0"/>
        <v>-0.185</v>
      </c>
      <c r="AE17" s="125">
        <f t="shared" si="0"/>
        <v>-0.185</v>
      </c>
      <c r="AF17" s="125">
        <f t="shared" si="0"/>
        <v>-0.185</v>
      </c>
      <c r="AG17" s="125">
        <f t="shared" si="0"/>
        <v>-0.185</v>
      </c>
      <c r="AH17" s="125">
        <f t="shared" si="0"/>
        <v>-0.185</v>
      </c>
      <c r="AI17" s="125">
        <f t="shared" si="0"/>
        <v>-0.21500000000000002</v>
      </c>
      <c r="AJ17" s="125">
        <f t="shared" si="0"/>
        <v>-0.21500000000000002</v>
      </c>
      <c r="AK17" s="125">
        <f t="shared" ref="AK17" si="1">T17-T5</f>
        <v>-3.0000000000000013E-2</v>
      </c>
      <c r="AL17" s="125">
        <f t="shared" ref="AL17" si="2">U17-U5</f>
        <v>-5.0000000000000017E-2</v>
      </c>
    </row>
    <row r="18" spans="1:53" x14ac:dyDescent="0.25">
      <c r="A18" s="252"/>
      <c r="B18" s="248"/>
      <c r="C18" s="249"/>
      <c r="D18" s="202" t="s">
        <v>95</v>
      </c>
      <c r="E18" s="202" t="s">
        <v>127</v>
      </c>
      <c r="F18" s="203">
        <v>0.32200000000000001</v>
      </c>
      <c r="G18" s="203">
        <v>0.32200000000000001</v>
      </c>
      <c r="H18" s="203">
        <v>0.32200000000000001</v>
      </c>
      <c r="I18" s="203">
        <v>0.32200000000000001</v>
      </c>
      <c r="J18" s="203">
        <v>0.32200000000000001</v>
      </c>
      <c r="K18" s="203">
        <v>0.32200000000000001</v>
      </c>
      <c r="L18" s="203">
        <v>0.13700000000000001</v>
      </c>
      <c r="M18" s="203">
        <v>0.13700000000000001</v>
      </c>
      <c r="N18" s="203">
        <v>0.13700000000000001</v>
      </c>
      <c r="O18" s="203">
        <v>0.13700000000000001</v>
      </c>
      <c r="P18" s="203">
        <v>0.13700000000000001</v>
      </c>
      <c r="Q18" s="203">
        <v>0.13700000000000001</v>
      </c>
      <c r="R18" s="203">
        <v>0.107</v>
      </c>
      <c r="S18" s="203">
        <v>0.107</v>
      </c>
      <c r="T18" s="203">
        <v>0.107</v>
      </c>
      <c r="U18" s="203">
        <v>8.6999999999999994E-2</v>
      </c>
      <c r="W18" s="125">
        <f t="shared" ref="W18:W28" si="3">F18-F6</f>
        <v>0</v>
      </c>
      <c r="X18" s="125">
        <f t="shared" ref="X18:X29" si="4">G18-G6</f>
        <v>0</v>
      </c>
      <c r="Y18" s="125">
        <f t="shared" ref="Y18:Y29" si="5">H18-H6</f>
        <v>0</v>
      </c>
      <c r="Z18" s="125">
        <f t="shared" ref="Z18:Z29" si="6">I18-I6</f>
        <v>0</v>
      </c>
      <c r="AA18" s="125">
        <f t="shared" ref="AA18:AA29" si="7">J18-J6</f>
        <v>0</v>
      </c>
      <c r="AB18" s="125">
        <f t="shared" ref="AB18:AB29" si="8">K18-K6</f>
        <v>0</v>
      </c>
      <c r="AC18" s="125">
        <f t="shared" ref="AC18:AC29" si="9">L18-L6</f>
        <v>-0.185</v>
      </c>
      <c r="AD18" s="125">
        <f t="shared" ref="AD18:AD29" si="10">M18-M6</f>
        <v>-0.185</v>
      </c>
      <c r="AE18" s="125">
        <f t="shared" ref="AE18:AE29" si="11">N18-N6</f>
        <v>-0.185</v>
      </c>
      <c r="AF18" s="125">
        <f t="shared" ref="AF18:AF29" si="12">O18-O6</f>
        <v>-0.185</v>
      </c>
      <c r="AG18" s="125">
        <f t="shared" ref="AG18:AG29" si="13">P18-P6</f>
        <v>-0.185</v>
      </c>
      <c r="AH18" s="125">
        <f t="shared" ref="AH18:AH29" si="14">Q18-Q6</f>
        <v>-0.185</v>
      </c>
      <c r="AI18" s="125">
        <f t="shared" ref="AI18:AI29" si="15">R18-R6</f>
        <v>-0.21500000000000002</v>
      </c>
      <c r="AJ18" s="125">
        <f t="shared" ref="AJ18:AJ29" si="16">S18-S6</f>
        <v>-0.21500000000000002</v>
      </c>
      <c r="AK18" s="125">
        <f t="shared" ref="AK18:AK29" si="17">T18-T6</f>
        <v>-3.0000000000000013E-2</v>
      </c>
      <c r="AL18" s="125">
        <f t="shared" ref="AL18:AL29" si="18">U18-U6</f>
        <v>-5.0000000000000017E-2</v>
      </c>
    </row>
    <row r="19" spans="1:53" x14ac:dyDescent="0.25">
      <c r="A19" s="252"/>
      <c r="B19" s="248"/>
      <c r="C19" s="409"/>
      <c r="D19" s="410" t="s">
        <v>96</v>
      </c>
      <c r="E19" s="410" t="s">
        <v>127</v>
      </c>
      <c r="F19" s="411">
        <v>0.32200000000000001</v>
      </c>
      <c r="G19" s="411">
        <v>0.32200000000000001</v>
      </c>
      <c r="H19" s="411">
        <v>0.32200000000000001</v>
      </c>
      <c r="I19" s="411">
        <v>0.32200000000000001</v>
      </c>
      <c r="J19" s="411">
        <v>0.32200000000000001</v>
      </c>
      <c r="K19" s="411">
        <v>0.32200000000000001</v>
      </c>
      <c r="L19" s="411">
        <v>0.32200000000000001</v>
      </c>
      <c r="M19" s="411">
        <v>0.32200000000000001</v>
      </c>
      <c r="N19" s="411">
        <v>0.32200000000000001</v>
      </c>
      <c r="O19" s="411">
        <v>0.32200000000000001</v>
      </c>
      <c r="P19" s="411">
        <v>0.32200000000000001</v>
      </c>
      <c r="Q19" s="411">
        <v>0.32200000000000001</v>
      </c>
      <c r="R19" s="411">
        <v>0.32200000000000001</v>
      </c>
      <c r="S19" s="411">
        <v>0.32200000000000001</v>
      </c>
      <c r="T19" s="411">
        <v>0.32200000000000001</v>
      </c>
      <c r="U19" s="411">
        <v>0.13700000000000001</v>
      </c>
      <c r="W19" s="125">
        <f t="shared" si="3"/>
        <v>0</v>
      </c>
      <c r="X19" s="125">
        <f t="shared" si="4"/>
        <v>0</v>
      </c>
      <c r="Y19" s="125">
        <f t="shared" si="5"/>
        <v>0</v>
      </c>
      <c r="Z19" s="125">
        <f t="shared" si="6"/>
        <v>0</v>
      </c>
      <c r="AA19" s="125">
        <f t="shared" si="7"/>
        <v>0</v>
      </c>
      <c r="AB19" s="125">
        <f t="shared" si="8"/>
        <v>0</v>
      </c>
      <c r="AC19" s="125">
        <f t="shared" si="9"/>
        <v>0</v>
      </c>
      <c r="AD19" s="125">
        <f t="shared" si="10"/>
        <v>0</v>
      </c>
      <c r="AE19" s="125">
        <f t="shared" si="11"/>
        <v>0</v>
      </c>
      <c r="AF19" s="125">
        <f t="shared" si="12"/>
        <v>0</v>
      </c>
      <c r="AG19" s="125">
        <f t="shared" si="13"/>
        <v>0</v>
      </c>
      <c r="AH19" s="125">
        <f t="shared" si="14"/>
        <v>0</v>
      </c>
      <c r="AI19" s="125">
        <f t="shared" si="15"/>
        <v>0</v>
      </c>
      <c r="AJ19" s="125">
        <f t="shared" si="16"/>
        <v>0</v>
      </c>
      <c r="AK19" s="125">
        <f t="shared" si="17"/>
        <v>0</v>
      </c>
      <c r="AL19" s="125">
        <f t="shared" si="18"/>
        <v>-0.185</v>
      </c>
    </row>
    <row r="20" spans="1:53" x14ac:dyDescent="0.25">
      <c r="A20" s="252"/>
      <c r="B20" s="248" t="s">
        <v>132</v>
      </c>
      <c r="C20" s="416" t="s">
        <v>132</v>
      </c>
      <c r="D20" s="417" t="s">
        <v>94</v>
      </c>
      <c r="E20" s="417" t="s">
        <v>127</v>
      </c>
      <c r="F20" s="418">
        <v>0.35</v>
      </c>
      <c r="G20" s="418">
        <v>0.35</v>
      </c>
      <c r="H20" s="418">
        <v>0.35</v>
      </c>
      <c r="I20" s="418">
        <v>7.8E-2</v>
      </c>
      <c r="J20" s="418">
        <v>7.8E-2</v>
      </c>
      <c r="K20" s="418">
        <v>7.8E-2</v>
      </c>
      <c r="L20" s="418">
        <v>7.8E-2</v>
      </c>
      <c r="M20" s="418">
        <v>7.8E-2</v>
      </c>
      <c r="N20" s="418">
        <v>7.8E-2</v>
      </c>
      <c r="O20" s="418">
        <v>7.8E-2</v>
      </c>
      <c r="P20" s="418">
        <v>7.8E-2</v>
      </c>
      <c r="Q20" s="418">
        <v>7.8E-2</v>
      </c>
      <c r="R20" s="418">
        <v>7.8E-2</v>
      </c>
      <c r="S20" s="418">
        <v>7.8E-2</v>
      </c>
      <c r="T20" s="418">
        <v>6.9000000000000006E-2</v>
      </c>
      <c r="U20" s="418">
        <v>6.9000000000000006E-2</v>
      </c>
      <c r="W20" s="125">
        <f t="shared" si="3"/>
        <v>0</v>
      </c>
      <c r="X20" s="125">
        <f t="shared" si="4"/>
        <v>0</v>
      </c>
      <c r="Y20" s="125">
        <f t="shared" si="5"/>
        <v>0</v>
      </c>
      <c r="Z20" s="125">
        <f t="shared" si="6"/>
        <v>-0.27199999999999996</v>
      </c>
      <c r="AA20" s="125">
        <f t="shared" si="7"/>
        <v>-0.27199999999999996</v>
      </c>
      <c r="AB20" s="125">
        <f t="shared" si="8"/>
        <v>-0.27199999999999996</v>
      </c>
      <c r="AC20" s="125">
        <f t="shared" si="9"/>
        <v>-0.27199999999999996</v>
      </c>
      <c r="AD20" s="125">
        <f t="shared" si="10"/>
        <v>-0.27199999999999996</v>
      </c>
      <c r="AE20" s="125">
        <f t="shared" si="11"/>
        <v>-0.27199999999999996</v>
      </c>
      <c r="AF20" s="125">
        <f t="shared" si="12"/>
        <v>-0.27199999999999996</v>
      </c>
      <c r="AG20" s="125">
        <f t="shared" si="13"/>
        <v>-0.27199999999999996</v>
      </c>
      <c r="AH20" s="125">
        <f t="shared" si="14"/>
        <v>-0.27199999999999996</v>
      </c>
      <c r="AI20" s="125">
        <f t="shared" si="15"/>
        <v>-0.27199999999999996</v>
      </c>
      <c r="AJ20" s="125">
        <f t="shared" si="16"/>
        <v>-0.27199999999999996</v>
      </c>
      <c r="AK20" s="125">
        <f t="shared" si="17"/>
        <v>-8.9999999999999941E-3</v>
      </c>
      <c r="AL20" s="125">
        <f t="shared" si="18"/>
        <v>-8.9999999999999941E-3</v>
      </c>
    </row>
    <row r="21" spans="1:53" x14ac:dyDescent="0.25">
      <c r="A21" s="252"/>
      <c r="B21" s="248"/>
      <c r="C21" s="250"/>
      <c r="D21" s="202" t="s">
        <v>95</v>
      </c>
      <c r="E21" s="202" t="s">
        <v>127</v>
      </c>
      <c r="F21" s="203">
        <v>0.35</v>
      </c>
      <c r="G21" s="203">
        <v>0.35</v>
      </c>
      <c r="H21" s="203">
        <v>0.35</v>
      </c>
      <c r="I21" s="203">
        <v>7.8E-2</v>
      </c>
      <c r="J21" s="203">
        <v>7.8E-2</v>
      </c>
      <c r="K21" s="203">
        <v>7.8E-2</v>
      </c>
      <c r="L21" s="203">
        <v>7.8E-2</v>
      </c>
      <c r="M21" s="203">
        <v>7.8E-2</v>
      </c>
      <c r="N21" s="203">
        <v>7.8E-2</v>
      </c>
      <c r="O21" s="203">
        <v>7.8E-2</v>
      </c>
      <c r="P21" s="203">
        <v>7.8E-2</v>
      </c>
      <c r="Q21" s="203">
        <v>7.8E-2</v>
      </c>
      <c r="R21" s="203">
        <v>7.8E-2</v>
      </c>
      <c r="S21" s="203">
        <v>7.8E-2</v>
      </c>
      <c r="T21" s="203">
        <v>6.9000000000000006E-2</v>
      </c>
      <c r="U21" s="203">
        <v>6.9000000000000006E-2</v>
      </c>
      <c r="W21" s="125">
        <f t="shared" si="3"/>
        <v>0</v>
      </c>
      <c r="X21" s="125">
        <f t="shared" si="4"/>
        <v>0</v>
      </c>
      <c r="Y21" s="125">
        <f t="shared" si="5"/>
        <v>0</v>
      </c>
      <c r="Z21" s="125">
        <f t="shared" si="6"/>
        <v>-0.27199999999999996</v>
      </c>
      <c r="AA21" s="125">
        <f t="shared" si="7"/>
        <v>-0.27199999999999996</v>
      </c>
      <c r="AB21" s="125">
        <f t="shared" si="8"/>
        <v>-0.27199999999999996</v>
      </c>
      <c r="AC21" s="125">
        <f t="shared" si="9"/>
        <v>-0.27199999999999996</v>
      </c>
      <c r="AD21" s="125">
        <f t="shared" si="10"/>
        <v>-0.27199999999999996</v>
      </c>
      <c r="AE21" s="125">
        <f t="shared" si="11"/>
        <v>-0.27199999999999996</v>
      </c>
      <c r="AF21" s="125">
        <f t="shared" si="12"/>
        <v>-0.27199999999999996</v>
      </c>
      <c r="AG21" s="125">
        <f t="shared" si="13"/>
        <v>-0.27199999999999996</v>
      </c>
      <c r="AH21" s="125">
        <f t="shared" si="14"/>
        <v>-0.27199999999999996</v>
      </c>
      <c r="AI21" s="125">
        <f t="shared" si="15"/>
        <v>-0.27199999999999996</v>
      </c>
      <c r="AJ21" s="125">
        <f t="shared" si="16"/>
        <v>-0.27199999999999996</v>
      </c>
      <c r="AK21" s="125">
        <f t="shared" si="17"/>
        <v>-8.9999999999999941E-3</v>
      </c>
      <c r="AL21" s="125">
        <f t="shared" si="18"/>
        <v>-8.9999999999999941E-3</v>
      </c>
    </row>
    <row r="22" spans="1:53" x14ac:dyDescent="0.25">
      <c r="A22" s="252"/>
      <c r="B22" s="248"/>
      <c r="C22" s="414"/>
      <c r="D22" s="410" t="s">
        <v>96</v>
      </c>
      <c r="E22" s="410" t="s">
        <v>127</v>
      </c>
      <c r="F22" s="411">
        <v>0.35</v>
      </c>
      <c r="G22" s="411">
        <v>0.35</v>
      </c>
      <c r="H22" s="411">
        <v>0.35</v>
      </c>
      <c r="I22" s="411">
        <v>0.35</v>
      </c>
      <c r="J22" s="411">
        <v>0.35</v>
      </c>
      <c r="K22" s="411">
        <v>0.35</v>
      </c>
      <c r="L22" s="411">
        <v>0.35</v>
      </c>
      <c r="M22" s="411">
        <v>0.35</v>
      </c>
      <c r="N22" s="411">
        <v>0.35</v>
      </c>
      <c r="O22" s="411">
        <v>0.35</v>
      </c>
      <c r="P22" s="411">
        <v>0.35</v>
      </c>
      <c r="Q22" s="411">
        <v>0.35</v>
      </c>
      <c r="R22" s="411">
        <v>0.35</v>
      </c>
      <c r="S22" s="411">
        <v>0.35</v>
      </c>
      <c r="T22" s="411">
        <v>7.8E-2</v>
      </c>
      <c r="U22" s="411">
        <v>7.8E-2</v>
      </c>
      <c r="W22" s="125">
        <f t="shared" si="3"/>
        <v>0</v>
      </c>
      <c r="X22" s="125">
        <f t="shared" si="4"/>
        <v>0</v>
      </c>
      <c r="Y22" s="125">
        <f t="shared" si="5"/>
        <v>0</v>
      </c>
      <c r="Z22" s="125">
        <f t="shared" si="6"/>
        <v>0</v>
      </c>
      <c r="AA22" s="125">
        <f t="shared" si="7"/>
        <v>0</v>
      </c>
      <c r="AB22" s="125">
        <f t="shared" si="8"/>
        <v>0</v>
      </c>
      <c r="AC22" s="125">
        <f t="shared" si="9"/>
        <v>0</v>
      </c>
      <c r="AD22" s="125">
        <f t="shared" si="10"/>
        <v>0</v>
      </c>
      <c r="AE22" s="125">
        <f t="shared" si="11"/>
        <v>0</v>
      </c>
      <c r="AF22" s="125">
        <f t="shared" si="12"/>
        <v>0</v>
      </c>
      <c r="AG22" s="125">
        <f t="shared" si="13"/>
        <v>0</v>
      </c>
      <c r="AH22" s="125">
        <f t="shared" si="14"/>
        <v>0</v>
      </c>
      <c r="AI22" s="125">
        <f t="shared" si="15"/>
        <v>0</v>
      </c>
      <c r="AJ22" s="125">
        <f t="shared" si="16"/>
        <v>0</v>
      </c>
      <c r="AK22" s="125">
        <f t="shared" si="17"/>
        <v>-0.27199999999999996</v>
      </c>
      <c r="AL22" s="125">
        <f t="shared" si="18"/>
        <v>-0.27199999999999996</v>
      </c>
    </row>
    <row r="23" spans="1:53" x14ac:dyDescent="0.25">
      <c r="A23" s="252"/>
      <c r="B23" s="252" t="s">
        <v>133</v>
      </c>
      <c r="C23" s="406" t="s">
        <v>134</v>
      </c>
      <c r="D23" s="407" t="s">
        <v>94</v>
      </c>
      <c r="E23" s="407" t="s">
        <v>127</v>
      </c>
      <c r="F23" s="408">
        <v>0.28199999999999997</v>
      </c>
      <c r="G23" s="408">
        <v>0.28199999999999997</v>
      </c>
      <c r="H23" s="408">
        <v>0.28199999999999997</v>
      </c>
      <c r="I23" s="408">
        <v>7.3999999999999996E-2</v>
      </c>
      <c r="J23" s="408">
        <v>7.3999999999999996E-2</v>
      </c>
      <c r="K23" s="408">
        <v>7.3999999999999996E-2</v>
      </c>
      <c r="L23" s="408">
        <v>7.3999999999999996E-2</v>
      </c>
      <c r="M23" s="408">
        <v>7.3999999999999996E-2</v>
      </c>
      <c r="N23" s="408">
        <v>7.3999999999999996E-2</v>
      </c>
      <c r="O23" s="408">
        <v>7.3999999999999996E-2</v>
      </c>
      <c r="P23" s="408">
        <v>7.3999999999999996E-2</v>
      </c>
      <c r="Q23" s="408">
        <v>7.3999999999999996E-2</v>
      </c>
      <c r="R23" s="408">
        <v>6.6000000000000003E-2</v>
      </c>
      <c r="S23" s="408">
        <v>6.6000000000000003E-2</v>
      </c>
      <c r="T23" s="408">
        <v>6.6000000000000003E-2</v>
      </c>
      <c r="U23" s="415">
        <v>6.6000000000000003E-2</v>
      </c>
      <c r="W23" s="125">
        <f t="shared" si="3"/>
        <v>0</v>
      </c>
      <c r="X23" s="125">
        <f t="shared" si="4"/>
        <v>0</v>
      </c>
      <c r="Y23" s="125">
        <f t="shared" si="5"/>
        <v>0</v>
      </c>
      <c r="Z23" s="125">
        <f t="shared" si="6"/>
        <v>-0.20799999999999996</v>
      </c>
      <c r="AA23" s="125">
        <f t="shared" si="7"/>
        <v>-0.20799999999999996</v>
      </c>
      <c r="AB23" s="125">
        <f t="shared" si="8"/>
        <v>-0.20799999999999996</v>
      </c>
      <c r="AC23" s="125">
        <f t="shared" si="9"/>
        <v>-0.20799999999999996</v>
      </c>
      <c r="AD23" s="125">
        <f t="shared" si="10"/>
        <v>-0.20799999999999996</v>
      </c>
      <c r="AE23" s="125">
        <f t="shared" si="11"/>
        <v>-0.20799999999999996</v>
      </c>
      <c r="AF23" s="125">
        <f t="shared" si="12"/>
        <v>-0.20799999999999996</v>
      </c>
      <c r="AG23" s="125">
        <f t="shared" si="13"/>
        <v>-0.20799999999999996</v>
      </c>
      <c r="AH23" s="125">
        <f t="shared" si="14"/>
        <v>-0.20799999999999996</v>
      </c>
      <c r="AI23" s="125">
        <f t="shared" si="15"/>
        <v>-0.21599999999999997</v>
      </c>
      <c r="AJ23" s="125">
        <f t="shared" si="16"/>
        <v>-0.21599999999999997</v>
      </c>
      <c r="AK23" s="125">
        <f t="shared" si="17"/>
        <v>-7.9999999999999932E-3</v>
      </c>
      <c r="AL23" s="125">
        <f t="shared" si="18"/>
        <v>-7.9999999999999932E-3</v>
      </c>
    </row>
    <row r="24" spans="1:53" x14ac:dyDescent="0.25">
      <c r="A24" s="252"/>
      <c r="B24" s="252"/>
      <c r="C24" s="250"/>
      <c r="D24" s="202" t="s">
        <v>95</v>
      </c>
      <c r="E24" s="202" t="s">
        <v>127</v>
      </c>
      <c r="F24" s="203">
        <v>0.28199999999999997</v>
      </c>
      <c r="G24" s="203">
        <v>0.28199999999999997</v>
      </c>
      <c r="H24" s="203">
        <v>0.28199999999999997</v>
      </c>
      <c r="I24" s="203">
        <v>7.3999999999999996E-2</v>
      </c>
      <c r="J24" s="203">
        <v>7.3999999999999996E-2</v>
      </c>
      <c r="K24" s="203">
        <v>7.3999999999999996E-2</v>
      </c>
      <c r="L24" s="203">
        <v>7.3999999999999996E-2</v>
      </c>
      <c r="M24" s="203">
        <v>7.3999999999999996E-2</v>
      </c>
      <c r="N24" s="203">
        <v>7.3999999999999996E-2</v>
      </c>
      <c r="O24" s="203">
        <v>7.3999999999999996E-2</v>
      </c>
      <c r="P24" s="203">
        <v>7.3999999999999996E-2</v>
      </c>
      <c r="Q24" s="203">
        <v>7.3999999999999996E-2</v>
      </c>
      <c r="R24" s="203">
        <v>6.6000000000000003E-2</v>
      </c>
      <c r="S24" s="203">
        <v>6.6000000000000003E-2</v>
      </c>
      <c r="T24" s="203">
        <v>6.6000000000000003E-2</v>
      </c>
      <c r="U24" s="203">
        <v>6.6000000000000003E-2</v>
      </c>
      <c r="W24" s="125">
        <f t="shared" si="3"/>
        <v>0</v>
      </c>
      <c r="X24" s="125">
        <f t="shared" si="4"/>
        <v>0</v>
      </c>
      <c r="Y24" s="125">
        <f t="shared" si="5"/>
        <v>0</v>
      </c>
      <c r="Z24" s="125">
        <f t="shared" si="6"/>
        <v>-0.20799999999999996</v>
      </c>
      <c r="AA24" s="125">
        <f t="shared" si="7"/>
        <v>-0.20799999999999996</v>
      </c>
      <c r="AB24" s="125">
        <f t="shared" si="8"/>
        <v>-0.20799999999999996</v>
      </c>
      <c r="AC24" s="125">
        <f t="shared" si="9"/>
        <v>-0.20799999999999996</v>
      </c>
      <c r="AD24" s="125">
        <f t="shared" si="10"/>
        <v>-0.20799999999999996</v>
      </c>
      <c r="AE24" s="125">
        <f t="shared" si="11"/>
        <v>-0.20799999999999996</v>
      </c>
      <c r="AF24" s="125">
        <f t="shared" si="12"/>
        <v>-0.20799999999999996</v>
      </c>
      <c r="AG24" s="125">
        <f t="shared" si="13"/>
        <v>-0.20799999999999996</v>
      </c>
      <c r="AH24" s="125">
        <f t="shared" si="14"/>
        <v>-0.20799999999999996</v>
      </c>
      <c r="AI24" s="125">
        <f t="shared" si="15"/>
        <v>-0.21599999999999997</v>
      </c>
      <c r="AJ24" s="125">
        <f t="shared" si="16"/>
        <v>-0.21599999999999997</v>
      </c>
      <c r="AK24" s="125">
        <f t="shared" si="17"/>
        <v>-7.9999999999999932E-3</v>
      </c>
      <c r="AL24" s="125">
        <f t="shared" si="18"/>
        <v>-7.9999999999999932E-3</v>
      </c>
    </row>
    <row r="25" spans="1:53" x14ac:dyDescent="0.25">
      <c r="A25" s="252"/>
      <c r="B25" s="252"/>
      <c r="C25" s="414"/>
      <c r="D25" s="410" t="s">
        <v>96</v>
      </c>
      <c r="E25" s="410" t="s">
        <v>127</v>
      </c>
      <c r="F25" s="411">
        <v>0.28199999999999997</v>
      </c>
      <c r="G25" s="411">
        <v>0.28199999999999997</v>
      </c>
      <c r="H25" s="411">
        <v>0.28199999999999997</v>
      </c>
      <c r="I25" s="411">
        <v>0.28199999999999997</v>
      </c>
      <c r="J25" s="411">
        <v>0.28199999999999997</v>
      </c>
      <c r="K25" s="411">
        <v>0.28199999999999997</v>
      </c>
      <c r="L25" s="411">
        <v>0.28199999999999997</v>
      </c>
      <c r="M25" s="411">
        <v>0.28199999999999997</v>
      </c>
      <c r="N25" s="411">
        <v>0.28199999999999997</v>
      </c>
      <c r="O25" s="411">
        <v>0.28199999999999997</v>
      </c>
      <c r="P25" s="411">
        <v>0.28199999999999997</v>
      </c>
      <c r="Q25" s="411">
        <v>0.28199999999999997</v>
      </c>
      <c r="R25" s="411">
        <v>0.28199999999999997</v>
      </c>
      <c r="S25" s="411">
        <v>0.28199999999999997</v>
      </c>
      <c r="T25" s="411">
        <v>7.3999999999999996E-2</v>
      </c>
      <c r="U25" s="411">
        <v>7.3999999999999996E-2</v>
      </c>
      <c r="W25" s="125">
        <f t="shared" si="3"/>
        <v>0</v>
      </c>
      <c r="X25" s="125">
        <f t="shared" si="4"/>
        <v>0</v>
      </c>
      <c r="Y25" s="125">
        <f t="shared" si="5"/>
        <v>0</v>
      </c>
      <c r="Z25" s="125">
        <f t="shared" si="6"/>
        <v>0</v>
      </c>
      <c r="AA25" s="125">
        <f t="shared" si="7"/>
        <v>0</v>
      </c>
      <c r="AB25" s="125">
        <f t="shared" si="8"/>
        <v>0</v>
      </c>
      <c r="AC25" s="125">
        <f t="shared" si="9"/>
        <v>0</v>
      </c>
      <c r="AD25" s="125">
        <f t="shared" si="10"/>
        <v>0</v>
      </c>
      <c r="AE25" s="125">
        <f t="shared" si="11"/>
        <v>0</v>
      </c>
      <c r="AF25" s="125">
        <f t="shared" si="12"/>
        <v>0</v>
      </c>
      <c r="AG25" s="125">
        <f t="shared" si="13"/>
        <v>0</v>
      </c>
      <c r="AH25" s="125">
        <f t="shared" si="14"/>
        <v>0</v>
      </c>
      <c r="AI25" s="125">
        <f t="shared" si="15"/>
        <v>0</v>
      </c>
      <c r="AJ25" s="125">
        <f t="shared" si="16"/>
        <v>0</v>
      </c>
      <c r="AK25" s="125">
        <f t="shared" si="17"/>
        <v>-0.20799999999999996</v>
      </c>
      <c r="AL25" s="125">
        <f t="shared" si="18"/>
        <v>-0.20799999999999996</v>
      </c>
    </row>
    <row r="26" spans="1:53" s="49" customFormat="1" x14ac:dyDescent="0.25">
      <c r="A26" s="252"/>
      <c r="B26" s="248" t="s">
        <v>135</v>
      </c>
      <c r="C26" s="412" t="s">
        <v>135</v>
      </c>
      <c r="D26" s="413" t="s">
        <v>94</v>
      </c>
      <c r="E26" s="413" t="s">
        <v>136</v>
      </c>
      <c r="F26" s="408">
        <v>0.73</v>
      </c>
      <c r="G26" s="408">
        <v>0.73</v>
      </c>
      <c r="H26" s="408">
        <v>0.73</v>
      </c>
      <c r="I26" s="408">
        <v>0.73</v>
      </c>
      <c r="J26" s="408">
        <v>0.73</v>
      </c>
      <c r="K26" s="408">
        <v>0.73</v>
      </c>
      <c r="L26" s="408">
        <v>0.73</v>
      </c>
      <c r="M26" s="408">
        <v>0.73</v>
      </c>
      <c r="N26" s="408">
        <v>0.73</v>
      </c>
      <c r="O26" s="408">
        <v>0.73</v>
      </c>
      <c r="P26" s="408">
        <v>0.73</v>
      </c>
      <c r="Q26" s="408">
        <v>0.73</v>
      </c>
      <c r="R26" s="408">
        <v>0.73</v>
      </c>
      <c r="S26" s="408">
        <v>0.73</v>
      </c>
      <c r="T26" s="408">
        <v>0.73</v>
      </c>
      <c r="U26" s="408">
        <v>0.73</v>
      </c>
      <c r="V26" s="163"/>
      <c r="W26" s="125">
        <f t="shared" si="3"/>
        <v>0</v>
      </c>
      <c r="X26" s="125">
        <f t="shared" si="4"/>
        <v>0</v>
      </c>
      <c r="Y26" s="125">
        <f t="shared" si="5"/>
        <v>0</v>
      </c>
      <c r="Z26" s="125">
        <f t="shared" si="6"/>
        <v>0</v>
      </c>
      <c r="AA26" s="125">
        <f t="shared" si="7"/>
        <v>0</v>
      </c>
      <c r="AB26" s="125">
        <f t="shared" si="8"/>
        <v>0</v>
      </c>
      <c r="AC26" s="125">
        <f t="shared" si="9"/>
        <v>0</v>
      </c>
      <c r="AD26" s="125">
        <f t="shared" si="10"/>
        <v>0</v>
      </c>
      <c r="AE26" s="125">
        <f t="shared" si="11"/>
        <v>0</v>
      </c>
      <c r="AF26" s="125">
        <f t="shared" si="12"/>
        <v>0</v>
      </c>
      <c r="AG26" s="125">
        <f t="shared" si="13"/>
        <v>0</v>
      </c>
      <c r="AH26" s="125">
        <f t="shared" si="14"/>
        <v>0</v>
      </c>
      <c r="AI26" s="125">
        <f t="shared" si="15"/>
        <v>0</v>
      </c>
      <c r="AJ26" s="125">
        <f t="shared" si="16"/>
        <v>0</v>
      </c>
      <c r="AK26" s="125">
        <f t="shared" si="17"/>
        <v>0</v>
      </c>
      <c r="AL26" s="125">
        <f t="shared" si="18"/>
        <v>0</v>
      </c>
      <c r="AM26" s="163"/>
      <c r="AN26" s="163"/>
      <c r="AO26" s="163"/>
      <c r="AP26" s="163"/>
      <c r="AQ26" s="163"/>
      <c r="AR26" s="163"/>
      <c r="AS26" s="163"/>
      <c r="AT26" s="163"/>
      <c r="AU26" s="163"/>
      <c r="AV26" s="163"/>
      <c r="AW26" s="163"/>
      <c r="AX26" s="163"/>
      <c r="AY26" s="163"/>
      <c r="AZ26" s="163"/>
      <c r="BA26" s="163"/>
    </row>
    <row r="27" spans="1:53" s="49" customFormat="1" x14ac:dyDescent="0.25">
      <c r="A27" s="252"/>
      <c r="B27" s="248"/>
      <c r="C27" s="248"/>
      <c r="D27" s="204" t="s">
        <v>95</v>
      </c>
      <c r="E27" s="204" t="s">
        <v>136</v>
      </c>
      <c r="F27" s="203">
        <v>0.73</v>
      </c>
      <c r="G27" s="203">
        <v>0.73</v>
      </c>
      <c r="H27" s="203">
        <v>0.73</v>
      </c>
      <c r="I27" s="203">
        <v>0.73</v>
      </c>
      <c r="J27" s="203">
        <v>0.73</v>
      </c>
      <c r="K27" s="203">
        <v>0.73</v>
      </c>
      <c r="L27" s="203">
        <v>0.73</v>
      </c>
      <c r="M27" s="203">
        <v>0.73</v>
      </c>
      <c r="N27" s="203">
        <v>0.73</v>
      </c>
      <c r="O27" s="203">
        <v>0.73</v>
      </c>
      <c r="P27" s="203">
        <v>0.73</v>
      </c>
      <c r="Q27" s="203">
        <v>0.73</v>
      </c>
      <c r="R27" s="203">
        <v>0.73</v>
      </c>
      <c r="S27" s="203">
        <v>0.73</v>
      </c>
      <c r="T27" s="203">
        <v>0.73</v>
      </c>
      <c r="U27" s="203">
        <v>0.73</v>
      </c>
      <c r="V27" s="163"/>
      <c r="W27" s="125">
        <f t="shared" si="3"/>
        <v>0</v>
      </c>
      <c r="X27" s="125">
        <f t="shared" si="4"/>
        <v>0</v>
      </c>
      <c r="Y27" s="125">
        <f t="shared" si="5"/>
        <v>0</v>
      </c>
      <c r="Z27" s="125">
        <f t="shared" si="6"/>
        <v>0</v>
      </c>
      <c r="AA27" s="125">
        <f t="shared" si="7"/>
        <v>0</v>
      </c>
      <c r="AB27" s="125">
        <f t="shared" si="8"/>
        <v>0</v>
      </c>
      <c r="AC27" s="125">
        <f t="shared" si="9"/>
        <v>0</v>
      </c>
      <c r="AD27" s="125">
        <f t="shared" si="10"/>
        <v>0</v>
      </c>
      <c r="AE27" s="125">
        <f t="shared" si="11"/>
        <v>0</v>
      </c>
      <c r="AF27" s="125">
        <f t="shared" si="12"/>
        <v>0</v>
      </c>
      <c r="AG27" s="125">
        <f t="shared" si="13"/>
        <v>0</v>
      </c>
      <c r="AH27" s="125">
        <f t="shared" si="14"/>
        <v>0</v>
      </c>
      <c r="AI27" s="125">
        <f t="shared" si="15"/>
        <v>0</v>
      </c>
      <c r="AJ27" s="125">
        <f t="shared" si="16"/>
        <v>0</v>
      </c>
      <c r="AK27" s="125">
        <f t="shared" si="17"/>
        <v>0</v>
      </c>
      <c r="AL27" s="125">
        <f t="shared" si="18"/>
        <v>0</v>
      </c>
      <c r="AM27" s="163"/>
      <c r="AN27" s="163"/>
      <c r="AO27" s="163"/>
      <c r="AP27" s="163"/>
      <c r="AQ27" s="163"/>
      <c r="AR27" s="163"/>
      <c r="AS27" s="163"/>
      <c r="AT27" s="163"/>
      <c r="AU27" s="163"/>
      <c r="AV27" s="163"/>
      <c r="AW27" s="163"/>
      <c r="AX27" s="163"/>
      <c r="AY27" s="163"/>
      <c r="AZ27" s="163"/>
      <c r="BA27" s="163"/>
    </row>
    <row r="28" spans="1:53" s="49" customFormat="1" x14ac:dyDescent="0.25">
      <c r="A28" s="481"/>
      <c r="B28" s="482"/>
      <c r="C28" s="482"/>
      <c r="D28" s="483" t="s">
        <v>96</v>
      </c>
      <c r="E28" s="483" t="s">
        <v>136</v>
      </c>
      <c r="F28" s="411">
        <v>0.73</v>
      </c>
      <c r="G28" s="411">
        <v>0.73</v>
      </c>
      <c r="H28" s="411">
        <v>0.73</v>
      </c>
      <c r="I28" s="411">
        <v>0.73</v>
      </c>
      <c r="J28" s="411">
        <v>0.73</v>
      </c>
      <c r="K28" s="411">
        <v>0.73</v>
      </c>
      <c r="L28" s="411">
        <v>0.73</v>
      </c>
      <c r="M28" s="411">
        <v>0.73</v>
      </c>
      <c r="N28" s="411">
        <v>0.73</v>
      </c>
      <c r="O28" s="411">
        <v>0.73</v>
      </c>
      <c r="P28" s="411">
        <v>0.73</v>
      </c>
      <c r="Q28" s="411">
        <v>0.73</v>
      </c>
      <c r="R28" s="411">
        <v>0.73</v>
      </c>
      <c r="S28" s="411">
        <v>0.73</v>
      </c>
      <c r="T28" s="411">
        <v>0.73</v>
      </c>
      <c r="U28" s="411">
        <v>0.73</v>
      </c>
      <c r="V28" s="163"/>
      <c r="W28" s="125">
        <f t="shared" si="3"/>
        <v>0</v>
      </c>
      <c r="X28" s="125">
        <f t="shared" si="4"/>
        <v>0</v>
      </c>
      <c r="Y28" s="125">
        <f t="shared" si="5"/>
        <v>0</v>
      </c>
      <c r="Z28" s="125">
        <f t="shared" si="6"/>
        <v>0</v>
      </c>
      <c r="AA28" s="125">
        <f t="shared" si="7"/>
        <v>0</v>
      </c>
      <c r="AB28" s="125">
        <f t="shared" si="8"/>
        <v>0</v>
      </c>
      <c r="AC28" s="125">
        <f t="shared" si="9"/>
        <v>0</v>
      </c>
      <c r="AD28" s="125">
        <f t="shared" si="10"/>
        <v>0</v>
      </c>
      <c r="AE28" s="125">
        <f t="shared" si="11"/>
        <v>0</v>
      </c>
      <c r="AF28" s="125">
        <f t="shared" si="12"/>
        <v>0</v>
      </c>
      <c r="AG28" s="125">
        <f t="shared" si="13"/>
        <v>0</v>
      </c>
      <c r="AH28" s="125">
        <f t="shared" si="14"/>
        <v>0</v>
      </c>
      <c r="AI28" s="125">
        <f t="shared" si="15"/>
        <v>0</v>
      </c>
      <c r="AJ28" s="125">
        <f t="shared" si="16"/>
        <v>0</v>
      </c>
      <c r="AK28" s="125">
        <f t="shared" si="17"/>
        <v>0</v>
      </c>
      <c r="AL28" s="125">
        <f t="shared" si="18"/>
        <v>0</v>
      </c>
      <c r="AM28" s="163"/>
      <c r="AN28" s="163"/>
      <c r="AO28" s="163"/>
      <c r="AP28" s="163"/>
      <c r="AQ28" s="163"/>
      <c r="AR28" s="163"/>
      <c r="AS28" s="163"/>
      <c r="AT28" s="163"/>
      <c r="AU28" s="163"/>
      <c r="AV28" s="163"/>
      <c r="AW28" s="163"/>
      <c r="AX28" s="163"/>
      <c r="AY28" s="163"/>
      <c r="AZ28" s="163"/>
      <c r="BA28" s="163"/>
    </row>
    <row r="29" spans="1:53" ht="15.75" customHeight="1" x14ac:dyDescent="0.25">
      <c r="A29" s="467">
        <v>2004</v>
      </c>
      <c r="B29" s="468" t="s">
        <v>118</v>
      </c>
      <c r="C29" s="469" t="s">
        <v>131</v>
      </c>
      <c r="D29" s="429" t="s">
        <v>97</v>
      </c>
      <c r="E29" s="429" t="s">
        <v>127</v>
      </c>
      <c r="F29" s="430">
        <v>0.32200000000000001</v>
      </c>
      <c r="G29" s="430">
        <v>0.13700000000000001</v>
      </c>
      <c r="H29" s="430">
        <v>0.13700000000000001</v>
      </c>
      <c r="I29" s="430">
        <v>0.107</v>
      </c>
      <c r="J29" s="430">
        <v>0.107</v>
      </c>
      <c r="K29" s="430">
        <v>0.107</v>
      </c>
      <c r="L29" s="430">
        <v>0.107</v>
      </c>
      <c r="M29" s="430">
        <v>0.107</v>
      </c>
      <c r="N29" s="430">
        <v>0.107</v>
      </c>
      <c r="O29" s="430">
        <v>8.6999999999999994E-2</v>
      </c>
      <c r="P29" s="430">
        <v>8.6999999999999994E-2</v>
      </c>
      <c r="Q29" s="430">
        <v>8.6999999999999994E-2</v>
      </c>
      <c r="R29" s="430">
        <v>8.6999999999999994E-2</v>
      </c>
      <c r="S29" s="430">
        <v>8.6999999999999994E-2</v>
      </c>
      <c r="T29" s="430">
        <v>8.6999999999999994E-2</v>
      </c>
      <c r="U29" s="430">
        <v>6.4000000000000001E-2</v>
      </c>
      <c r="W29" s="125">
        <f>F29-F17</f>
        <v>0</v>
      </c>
      <c r="X29" s="125">
        <f t="shared" si="4"/>
        <v>-0.185</v>
      </c>
      <c r="Y29" s="125">
        <f t="shared" si="5"/>
        <v>-0.185</v>
      </c>
      <c r="Z29" s="125">
        <f t="shared" si="6"/>
        <v>-0.21500000000000002</v>
      </c>
      <c r="AA29" s="125">
        <f t="shared" si="7"/>
        <v>-0.21500000000000002</v>
      </c>
      <c r="AB29" s="125">
        <f t="shared" si="8"/>
        <v>-0.21500000000000002</v>
      </c>
      <c r="AC29" s="125">
        <f t="shared" si="9"/>
        <v>-3.0000000000000013E-2</v>
      </c>
      <c r="AD29" s="125">
        <f t="shared" si="10"/>
        <v>-3.0000000000000013E-2</v>
      </c>
      <c r="AE29" s="125">
        <f t="shared" si="11"/>
        <v>-3.0000000000000013E-2</v>
      </c>
      <c r="AF29" s="125">
        <f t="shared" si="12"/>
        <v>-5.0000000000000017E-2</v>
      </c>
      <c r="AG29" s="125">
        <f t="shared" si="13"/>
        <v>-5.0000000000000017E-2</v>
      </c>
      <c r="AH29" s="125">
        <f t="shared" si="14"/>
        <v>-5.0000000000000017E-2</v>
      </c>
      <c r="AI29" s="125">
        <f t="shared" si="15"/>
        <v>-2.0000000000000004E-2</v>
      </c>
      <c r="AJ29" s="125">
        <f t="shared" si="16"/>
        <v>-2.0000000000000004E-2</v>
      </c>
      <c r="AK29" s="125">
        <f t="shared" si="17"/>
        <v>-2.0000000000000004E-2</v>
      </c>
      <c r="AL29" s="125">
        <f t="shared" si="18"/>
        <v>-2.2999999999999993E-2</v>
      </c>
    </row>
    <row r="30" spans="1:53" x14ac:dyDescent="0.25">
      <c r="A30" s="354"/>
      <c r="B30" s="345"/>
      <c r="C30" s="355"/>
      <c r="D30" s="347" t="s">
        <v>95</v>
      </c>
      <c r="E30" s="347" t="s">
        <v>127</v>
      </c>
      <c r="F30" s="338">
        <v>0.32200000000000001</v>
      </c>
      <c r="G30" s="338">
        <v>0.107</v>
      </c>
      <c r="H30" s="338">
        <v>0.107</v>
      </c>
      <c r="I30" s="338">
        <v>8.6999999999999994E-2</v>
      </c>
      <c r="J30" s="338">
        <v>8.6999999999999994E-2</v>
      </c>
      <c r="K30" s="338">
        <v>8.6999999999999994E-2</v>
      </c>
      <c r="L30" s="338">
        <v>8.6999999999999994E-2</v>
      </c>
      <c r="M30" s="338">
        <v>8.6999999999999994E-2</v>
      </c>
      <c r="N30" s="338">
        <v>8.6999999999999994E-2</v>
      </c>
      <c r="O30" s="338">
        <v>7.3999999999999996E-2</v>
      </c>
      <c r="P30" s="338">
        <v>7.3999999999999996E-2</v>
      </c>
      <c r="Q30" s="338">
        <v>7.3999999999999996E-2</v>
      </c>
      <c r="R30" s="338">
        <v>6.4000000000000001E-2</v>
      </c>
      <c r="S30" s="338">
        <v>6.4000000000000001E-2</v>
      </c>
      <c r="T30" s="338">
        <v>6.4000000000000001E-2</v>
      </c>
      <c r="U30" s="338">
        <v>5.7000000000000002E-2</v>
      </c>
      <c r="W30" s="125">
        <f t="shared" ref="W30:W40" si="19">F30-F18</f>
        <v>0</v>
      </c>
      <c r="X30" s="125">
        <f t="shared" ref="X30:X64" si="20">G30-G18</f>
        <v>-0.21500000000000002</v>
      </c>
      <c r="Y30" s="125">
        <f t="shared" ref="Y30:Y64" si="21">H30-H18</f>
        <v>-0.21500000000000002</v>
      </c>
      <c r="Z30" s="125">
        <f t="shared" ref="Z30:Z64" si="22">I30-I18</f>
        <v>-0.23500000000000001</v>
      </c>
      <c r="AA30" s="125">
        <f t="shared" ref="AA30:AA64" si="23">J30-J18</f>
        <v>-0.23500000000000001</v>
      </c>
      <c r="AB30" s="125">
        <f t="shared" ref="AB30:AB64" si="24">K30-K18</f>
        <v>-0.23500000000000001</v>
      </c>
      <c r="AC30" s="125">
        <f t="shared" ref="AC30:AC64" si="25">L30-L18</f>
        <v>-5.0000000000000017E-2</v>
      </c>
      <c r="AD30" s="125">
        <f t="shared" ref="AD30:AD64" si="26">M30-M18</f>
        <v>-5.0000000000000017E-2</v>
      </c>
      <c r="AE30" s="125">
        <f t="shared" ref="AE30:AE64" si="27">N30-N18</f>
        <v>-5.0000000000000017E-2</v>
      </c>
      <c r="AF30" s="125">
        <f t="shared" ref="AF30:AF64" si="28">O30-O18</f>
        <v>-6.3000000000000014E-2</v>
      </c>
      <c r="AG30" s="125">
        <f t="shared" ref="AG30:AG64" si="29">P30-P18</f>
        <v>-6.3000000000000014E-2</v>
      </c>
      <c r="AH30" s="125">
        <f t="shared" ref="AH30:AH64" si="30">Q30-Q18</f>
        <v>-6.3000000000000014E-2</v>
      </c>
      <c r="AI30" s="125">
        <f t="shared" ref="AI30:AI64" si="31">R30-R18</f>
        <v>-4.2999999999999997E-2</v>
      </c>
      <c r="AJ30" s="125">
        <f t="shared" ref="AJ30:AJ64" si="32">S30-S18</f>
        <v>-4.2999999999999997E-2</v>
      </c>
      <c r="AK30" s="125">
        <f t="shared" ref="AK30:AK64" si="33">T30-T18</f>
        <v>-4.2999999999999997E-2</v>
      </c>
      <c r="AL30" s="125">
        <f t="shared" ref="AL30:AL64" si="34">U30-U18</f>
        <v>-2.9999999999999992E-2</v>
      </c>
    </row>
    <row r="31" spans="1:53" x14ac:dyDescent="0.25">
      <c r="A31" s="354"/>
      <c r="B31" s="345"/>
      <c r="C31" s="425"/>
      <c r="D31" s="423" t="s">
        <v>96</v>
      </c>
      <c r="E31" s="423" t="s">
        <v>127</v>
      </c>
      <c r="F31" s="424">
        <v>0.32200000000000001</v>
      </c>
      <c r="G31" s="424">
        <v>0.32200000000000001</v>
      </c>
      <c r="H31" s="424">
        <v>0.32200000000000001</v>
      </c>
      <c r="I31" s="424">
        <v>0.32200000000000001</v>
      </c>
      <c r="J31" s="424">
        <v>0.32200000000000001</v>
      </c>
      <c r="K31" s="424">
        <v>0.32200000000000001</v>
      </c>
      <c r="L31" s="424">
        <v>0.32200000000000001</v>
      </c>
      <c r="M31" s="424">
        <v>0.32200000000000001</v>
      </c>
      <c r="N31" s="424">
        <v>0.32200000000000001</v>
      </c>
      <c r="O31" s="424">
        <v>0.32200000000000001</v>
      </c>
      <c r="P31" s="424">
        <v>0.32200000000000001</v>
      </c>
      <c r="Q31" s="424">
        <v>0.32200000000000001</v>
      </c>
      <c r="R31" s="424">
        <v>0.32200000000000001</v>
      </c>
      <c r="S31" s="424">
        <v>0.32200000000000001</v>
      </c>
      <c r="T31" s="424">
        <v>0.13700000000000001</v>
      </c>
      <c r="U31" s="424">
        <v>0.13700000000000001</v>
      </c>
      <c r="W31" s="125">
        <f t="shared" si="19"/>
        <v>0</v>
      </c>
      <c r="X31" s="125">
        <f t="shared" si="20"/>
        <v>0</v>
      </c>
      <c r="Y31" s="125">
        <f t="shared" si="21"/>
        <v>0</v>
      </c>
      <c r="Z31" s="125">
        <f t="shared" si="22"/>
        <v>0</v>
      </c>
      <c r="AA31" s="125">
        <f t="shared" si="23"/>
        <v>0</v>
      </c>
      <c r="AB31" s="125">
        <f t="shared" si="24"/>
        <v>0</v>
      </c>
      <c r="AC31" s="125">
        <f t="shared" si="25"/>
        <v>0</v>
      </c>
      <c r="AD31" s="125">
        <f t="shared" si="26"/>
        <v>0</v>
      </c>
      <c r="AE31" s="125">
        <f t="shared" si="27"/>
        <v>0</v>
      </c>
      <c r="AF31" s="125">
        <f t="shared" si="28"/>
        <v>0</v>
      </c>
      <c r="AG31" s="125">
        <f t="shared" si="29"/>
        <v>0</v>
      </c>
      <c r="AH31" s="125">
        <f t="shared" si="30"/>
        <v>0</v>
      </c>
      <c r="AI31" s="125">
        <f t="shared" si="31"/>
        <v>0</v>
      </c>
      <c r="AJ31" s="125">
        <f t="shared" si="32"/>
        <v>0</v>
      </c>
      <c r="AK31" s="125">
        <f t="shared" si="33"/>
        <v>-0.185</v>
      </c>
      <c r="AL31" s="125">
        <f t="shared" si="34"/>
        <v>0</v>
      </c>
    </row>
    <row r="32" spans="1:53" x14ac:dyDescent="0.25">
      <c r="A32" s="354"/>
      <c r="B32" s="345" t="s">
        <v>132</v>
      </c>
      <c r="C32" s="419" t="s">
        <v>132</v>
      </c>
      <c r="D32" s="420" t="s">
        <v>94</v>
      </c>
      <c r="E32" s="420" t="s">
        <v>127</v>
      </c>
      <c r="F32" s="421">
        <v>0.35</v>
      </c>
      <c r="G32" s="421">
        <v>5.1999999999999998E-2</v>
      </c>
      <c r="H32" s="421">
        <v>5.1999999999999998E-2</v>
      </c>
      <c r="I32" s="421">
        <v>5.1999999999999998E-2</v>
      </c>
      <c r="J32" s="421">
        <v>5.1999999999999998E-2</v>
      </c>
      <c r="K32" s="421">
        <v>5.1999999999999998E-2</v>
      </c>
      <c r="L32" s="421">
        <v>5.1999999999999998E-2</v>
      </c>
      <c r="M32" s="421">
        <v>5.1999999999999998E-2</v>
      </c>
      <c r="N32" s="421">
        <v>5.1999999999999998E-2</v>
      </c>
      <c r="O32" s="421">
        <v>5.1999999999999998E-2</v>
      </c>
      <c r="P32" s="421">
        <v>5.1999999999999998E-2</v>
      </c>
      <c r="Q32" s="421">
        <v>5.1999999999999998E-2</v>
      </c>
      <c r="R32" s="421">
        <v>3.7999999999999999E-2</v>
      </c>
      <c r="S32" s="421">
        <v>3.7999999999999999E-2</v>
      </c>
      <c r="T32" s="421">
        <v>3.7999999999999999E-2</v>
      </c>
      <c r="U32" s="421">
        <v>3.7999999999999999E-2</v>
      </c>
      <c r="W32" s="125">
        <f t="shared" si="19"/>
        <v>0</v>
      </c>
      <c r="X32" s="125">
        <f t="shared" si="20"/>
        <v>-0.29799999999999999</v>
      </c>
      <c r="Y32" s="125">
        <f t="shared" si="21"/>
        <v>-0.29799999999999999</v>
      </c>
      <c r="Z32" s="125">
        <f t="shared" si="22"/>
        <v>-2.6000000000000002E-2</v>
      </c>
      <c r="AA32" s="125">
        <f t="shared" si="23"/>
        <v>-2.6000000000000002E-2</v>
      </c>
      <c r="AB32" s="125">
        <f t="shared" si="24"/>
        <v>-2.6000000000000002E-2</v>
      </c>
      <c r="AC32" s="125">
        <f t="shared" si="25"/>
        <v>-2.6000000000000002E-2</v>
      </c>
      <c r="AD32" s="125">
        <f t="shared" si="26"/>
        <v>-2.6000000000000002E-2</v>
      </c>
      <c r="AE32" s="125">
        <f t="shared" si="27"/>
        <v>-2.6000000000000002E-2</v>
      </c>
      <c r="AF32" s="125">
        <f t="shared" si="28"/>
        <v>-2.6000000000000002E-2</v>
      </c>
      <c r="AG32" s="125">
        <f t="shared" si="29"/>
        <v>-2.6000000000000002E-2</v>
      </c>
      <c r="AH32" s="125">
        <f t="shared" si="30"/>
        <v>-2.6000000000000002E-2</v>
      </c>
      <c r="AI32" s="125">
        <f t="shared" si="31"/>
        <v>-0.04</v>
      </c>
      <c r="AJ32" s="125">
        <f t="shared" si="32"/>
        <v>-0.04</v>
      </c>
      <c r="AK32" s="125">
        <f t="shared" si="33"/>
        <v>-3.1000000000000007E-2</v>
      </c>
      <c r="AL32" s="125">
        <f t="shared" si="34"/>
        <v>-3.1000000000000007E-2</v>
      </c>
    </row>
    <row r="33" spans="1:53" x14ac:dyDescent="0.25">
      <c r="A33" s="354"/>
      <c r="B33" s="345"/>
      <c r="C33" s="346"/>
      <c r="D33" s="347" t="s">
        <v>95</v>
      </c>
      <c r="E33" s="347" t="s">
        <v>127</v>
      </c>
      <c r="F33" s="338">
        <v>0.35</v>
      </c>
      <c r="G33" s="338">
        <v>5.1999999999999998E-2</v>
      </c>
      <c r="H33" s="338">
        <v>5.1999999999999998E-2</v>
      </c>
      <c r="I33" s="338">
        <v>5.1999999999999998E-2</v>
      </c>
      <c r="J33" s="338">
        <v>5.1999999999999998E-2</v>
      </c>
      <c r="K33" s="338">
        <v>5.1999999999999998E-2</v>
      </c>
      <c r="L33" s="338">
        <v>3.7999999999999999E-2</v>
      </c>
      <c r="M33" s="338">
        <v>3.7999999999999999E-2</v>
      </c>
      <c r="N33" s="338">
        <v>3.7999999999999999E-2</v>
      </c>
      <c r="O33" s="338">
        <v>3.7999999999999999E-2</v>
      </c>
      <c r="P33" s="338">
        <v>3.7999999999999999E-2</v>
      </c>
      <c r="Q33" s="338">
        <v>3.7999999999999999E-2</v>
      </c>
      <c r="R33" s="338">
        <v>3.7999999999999999E-2</v>
      </c>
      <c r="S33" s="338">
        <v>3.7999999999999999E-2</v>
      </c>
      <c r="T33" s="338">
        <v>3.7999999999999999E-2</v>
      </c>
      <c r="U33" s="338">
        <v>3.2000000000000001E-2</v>
      </c>
      <c r="W33" s="125">
        <f t="shared" si="19"/>
        <v>0</v>
      </c>
      <c r="X33" s="125">
        <f t="shared" si="20"/>
        <v>-0.29799999999999999</v>
      </c>
      <c r="Y33" s="125">
        <f t="shared" si="21"/>
        <v>-0.29799999999999999</v>
      </c>
      <c r="Z33" s="125">
        <f t="shared" si="22"/>
        <v>-2.6000000000000002E-2</v>
      </c>
      <c r="AA33" s="125">
        <f t="shared" si="23"/>
        <v>-2.6000000000000002E-2</v>
      </c>
      <c r="AB33" s="125">
        <f t="shared" si="24"/>
        <v>-2.6000000000000002E-2</v>
      </c>
      <c r="AC33" s="125">
        <f t="shared" si="25"/>
        <v>-0.04</v>
      </c>
      <c r="AD33" s="125">
        <f t="shared" si="26"/>
        <v>-0.04</v>
      </c>
      <c r="AE33" s="125">
        <f t="shared" si="27"/>
        <v>-0.04</v>
      </c>
      <c r="AF33" s="125">
        <f t="shared" si="28"/>
        <v>-0.04</v>
      </c>
      <c r="AG33" s="125">
        <f t="shared" si="29"/>
        <v>-0.04</v>
      </c>
      <c r="AH33" s="125">
        <f t="shared" si="30"/>
        <v>-0.04</v>
      </c>
      <c r="AI33" s="125">
        <f t="shared" si="31"/>
        <v>-0.04</v>
      </c>
      <c r="AJ33" s="125">
        <f t="shared" si="32"/>
        <v>-0.04</v>
      </c>
      <c r="AK33" s="125">
        <f t="shared" si="33"/>
        <v>-3.1000000000000007E-2</v>
      </c>
      <c r="AL33" s="125">
        <f t="shared" si="34"/>
        <v>-3.7000000000000005E-2</v>
      </c>
    </row>
    <row r="34" spans="1:53" x14ac:dyDescent="0.25">
      <c r="A34" s="354"/>
      <c r="B34" s="345"/>
      <c r="C34" s="422"/>
      <c r="D34" s="423" t="s">
        <v>96</v>
      </c>
      <c r="E34" s="423" t="s">
        <v>127</v>
      </c>
      <c r="F34" s="424">
        <v>0.35</v>
      </c>
      <c r="G34" s="424">
        <v>0.35</v>
      </c>
      <c r="H34" s="424">
        <v>0.35</v>
      </c>
      <c r="I34" s="424">
        <v>6.9000000000000006E-2</v>
      </c>
      <c r="J34" s="424">
        <v>6.9000000000000006E-2</v>
      </c>
      <c r="K34" s="424">
        <v>6.9000000000000006E-2</v>
      </c>
      <c r="L34" s="424">
        <v>6.9000000000000006E-2</v>
      </c>
      <c r="M34" s="424">
        <v>6.9000000000000006E-2</v>
      </c>
      <c r="N34" s="424">
        <v>6.9000000000000006E-2</v>
      </c>
      <c r="O34" s="424">
        <v>6.9000000000000006E-2</v>
      </c>
      <c r="P34" s="424">
        <v>6.9000000000000006E-2</v>
      </c>
      <c r="Q34" s="424">
        <v>6.9000000000000006E-2</v>
      </c>
      <c r="R34" s="424">
        <v>6.9000000000000006E-2</v>
      </c>
      <c r="S34" s="424">
        <v>6.9000000000000006E-2</v>
      </c>
      <c r="T34" s="424">
        <v>5.1999999999999998E-2</v>
      </c>
      <c r="U34" s="424">
        <v>5.1999999999999998E-2</v>
      </c>
      <c r="W34" s="125">
        <f t="shared" si="19"/>
        <v>0</v>
      </c>
      <c r="X34" s="125">
        <f t="shared" si="20"/>
        <v>0</v>
      </c>
      <c r="Y34" s="125">
        <f t="shared" si="21"/>
        <v>0</v>
      </c>
      <c r="Z34" s="125">
        <f t="shared" si="22"/>
        <v>-0.28099999999999997</v>
      </c>
      <c r="AA34" s="125">
        <f t="shared" si="23"/>
        <v>-0.28099999999999997</v>
      </c>
      <c r="AB34" s="125">
        <f t="shared" si="24"/>
        <v>-0.28099999999999997</v>
      </c>
      <c r="AC34" s="125">
        <f t="shared" si="25"/>
        <v>-0.28099999999999997</v>
      </c>
      <c r="AD34" s="125">
        <f t="shared" si="26"/>
        <v>-0.28099999999999997</v>
      </c>
      <c r="AE34" s="125">
        <f t="shared" si="27"/>
        <v>-0.28099999999999997</v>
      </c>
      <c r="AF34" s="125">
        <f t="shared" si="28"/>
        <v>-0.28099999999999997</v>
      </c>
      <c r="AG34" s="125">
        <f t="shared" si="29"/>
        <v>-0.28099999999999997</v>
      </c>
      <c r="AH34" s="125">
        <f t="shared" si="30"/>
        <v>-0.28099999999999997</v>
      </c>
      <c r="AI34" s="125">
        <f t="shared" si="31"/>
        <v>-0.28099999999999997</v>
      </c>
      <c r="AJ34" s="125">
        <f t="shared" si="32"/>
        <v>-0.28099999999999997</v>
      </c>
      <c r="AK34" s="125">
        <f t="shared" si="33"/>
        <v>-2.6000000000000002E-2</v>
      </c>
      <c r="AL34" s="125">
        <f t="shared" si="34"/>
        <v>-2.6000000000000002E-2</v>
      </c>
    </row>
    <row r="35" spans="1:53" x14ac:dyDescent="0.25">
      <c r="A35" s="354"/>
      <c r="B35" s="354" t="s">
        <v>133</v>
      </c>
      <c r="C35" s="428" t="s">
        <v>134</v>
      </c>
      <c r="D35" s="429" t="s">
        <v>94</v>
      </c>
      <c r="E35" s="429" t="s">
        <v>127</v>
      </c>
      <c r="F35" s="430">
        <v>0.28199999999999997</v>
      </c>
      <c r="G35" s="430">
        <v>5.0999999999999997E-2</v>
      </c>
      <c r="H35" s="430">
        <v>5.0999999999999997E-2</v>
      </c>
      <c r="I35" s="430">
        <v>5.0999999999999997E-2</v>
      </c>
      <c r="J35" s="430">
        <v>5.0999999999999997E-2</v>
      </c>
      <c r="K35" s="430">
        <v>5.0999999999999997E-2</v>
      </c>
      <c r="L35" s="430">
        <v>5.0999999999999997E-2</v>
      </c>
      <c r="M35" s="430">
        <v>5.0999999999999997E-2</v>
      </c>
      <c r="N35" s="430">
        <v>5.0999999999999997E-2</v>
      </c>
      <c r="O35" s="430">
        <v>3.3000000000000002E-2</v>
      </c>
      <c r="P35" s="430">
        <v>3.3000000000000002E-2</v>
      </c>
      <c r="Q35" s="430">
        <v>3.3000000000000002E-2</v>
      </c>
      <c r="R35" s="430">
        <v>3.3000000000000002E-2</v>
      </c>
      <c r="S35" s="430">
        <v>3.3000000000000002E-2</v>
      </c>
      <c r="T35" s="430">
        <v>3.3000000000000002E-2</v>
      </c>
      <c r="U35" s="430">
        <v>3.3000000000000002E-2</v>
      </c>
      <c r="W35" s="125">
        <f t="shared" si="19"/>
        <v>0</v>
      </c>
      <c r="X35" s="125">
        <f t="shared" si="20"/>
        <v>-0.23099999999999998</v>
      </c>
      <c r="Y35" s="125">
        <f t="shared" si="21"/>
        <v>-0.23099999999999998</v>
      </c>
      <c r="Z35" s="125">
        <f t="shared" si="22"/>
        <v>-2.3E-2</v>
      </c>
      <c r="AA35" s="125">
        <f t="shared" si="23"/>
        <v>-2.3E-2</v>
      </c>
      <c r="AB35" s="125">
        <f t="shared" si="24"/>
        <v>-2.3E-2</v>
      </c>
      <c r="AC35" s="125">
        <f t="shared" si="25"/>
        <v>-2.3E-2</v>
      </c>
      <c r="AD35" s="125">
        <f t="shared" si="26"/>
        <v>-2.3E-2</v>
      </c>
      <c r="AE35" s="125">
        <f t="shared" si="27"/>
        <v>-2.3E-2</v>
      </c>
      <c r="AF35" s="125">
        <f t="shared" si="28"/>
        <v>-4.0999999999999995E-2</v>
      </c>
      <c r="AG35" s="125">
        <f t="shared" si="29"/>
        <v>-4.0999999999999995E-2</v>
      </c>
      <c r="AH35" s="125">
        <f t="shared" si="30"/>
        <v>-4.0999999999999995E-2</v>
      </c>
      <c r="AI35" s="125">
        <f t="shared" si="31"/>
        <v>-3.3000000000000002E-2</v>
      </c>
      <c r="AJ35" s="125">
        <f t="shared" si="32"/>
        <v>-3.3000000000000002E-2</v>
      </c>
      <c r="AK35" s="125">
        <f t="shared" si="33"/>
        <v>-3.3000000000000002E-2</v>
      </c>
      <c r="AL35" s="125">
        <f t="shared" si="34"/>
        <v>-3.3000000000000002E-2</v>
      </c>
    </row>
    <row r="36" spans="1:53" x14ac:dyDescent="0.25">
      <c r="A36" s="354"/>
      <c r="B36" s="354"/>
      <c r="C36" s="346"/>
      <c r="D36" s="347" t="s">
        <v>95</v>
      </c>
      <c r="E36" s="347" t="s">
        <v>127</v>
      </c>
      <c r="F36" s="338">
        <v>0.28199999999999997</v>
      </c>
      <c r="G36" s="338">
        <v>5.0999999999999997E-2</v>
      </c>
      <c r="H36" s="338">
        <v>5.0999999999999997E-2</v>
      </c>
      <c r="I36" s="338">
        <v>3.3000000000000002E-2</v>
      </c>
      <c r="J36" s="338">
        <v>3.3000000000000002E-2</v>
      </c>
      <c r="K36" s="338">
        <v>3.3000000000000002E-2</v>
      </c>
      <c r="L36" s="338">
        <v>3.3000000000000002E-2</v>
      </c>
      <c r="M36" s="338">
        <v>3.3000000000000002E-2</v>
      </c>
      <c r="N36" s="338">
        <v>3.3000000000000002E-2</v>
      </c>
      <c r="O36" s="338">
        <v>3.3000000000000002E-2</v>
      </c>
      <c r="P36" s="338">
        <v>3.3000000000000002E-2</v>
      </c>
      <c r="Q36" s="338">
        <v>3.3000000000000002E-2</v>
      </c>
      <c r="R36" s="338">
        <v>3.3000000000000002E-2</v>
      </c>
      <c r="S36" s="338">
        <v>3.3000000000000002E-2</v>
      </c>
      <c r="T36" s="338">
        <v>3.3000000000000002E-2</v>
      </c>
      <c r="U36" s="338">
        <v>3.3000000000000002E-2</v>
      </c>
      <c r="W36" s="125">
        <f t="shared" si="19"/>
        <v>0</v>
      </c>
      <c r="X36" s="125">
        <f t="shared" si="20"/>
        <v>-0.23099999999999998</v>
      </c>
      <c r="Y36" s="125">
        <f t="shared" si="21"/>
        <v>-0.23099999999999998</v>
      </c>
      <c r="Z36" s="125">
        <f t="shared" si="22"/>
        <v>-4.0999999999999995E-2</v>
      </c>
      <c r="AA36" s="125">
        <f t="shared" si="23"/>
        <v>-4.0999999999999995E-2</v>
      </c>
      <c r="AB36" s="125">
        <f t="shared" si="24"/>
        <v>-4.0999999999999995E-2</v>
      </c>
      <c r="AC36" s="125">
        <f t="shared" si="25"/>
        <v>-4.0999999999999995E-2</v>
      </c>
      <c r="AD36" s="125">
        <f t="shared" si="26"/>
        <v>-4.0999999999999995E-2</v>
      </c>
      <c r="AE36" s="125">
        <f t="shared" si="27"/>
        <v>-4.0999999999999995E-2</v>
      </c>
      <c r="AF36" s="125">
        <f t="shared" si="28"/>
        <v>-4.0999999999999995E-2</v>
      </c>
      <c r="AG36" s="125">
        <f t="shared" si="29"/>
        <v>-4.0999999999999995E-2</v>
      </c>
      <c r="AH36" s="125">
        <f t="shared" si="30"/>
        <v>-4.0999999999999995E-2</v>
      </c>
      <c r="AI36" s="125">
        <f t="shared" si="31"/>
        <v>-3.3000000000000002E-2</v>
      </c>
      <c r="AJ36" s="125">
        <f t="shared" si="32"/>
        <v>-3.3000000000000002E-2</v>
      </c>
      <c r="AK36" s="125">
        <f t="shared" si="33"/>
        <v>-3.3000000000000002E-2</v>
      </c>
      <c r="AL36" s="125">
        <f t="shared" si="34"/>
        <v>-3.3000000000000002E-2</v>
      </c>
    </row>
    <row r="37" spans="1:53" x14ac:dyDescent="0.25">
      <c r="A37" s="354"/>
      <c r="B37" s="354"/>
      <c r="C37" s="422"/>
      <c r="D37" s="423" t="s">
        <v>96</v>
      </c>
      <c r="E37" s="423" t="s">
        <v>127</v>
      </c>
      <c r="F37" s="424">
        <v>0.28199999999999997</v>
      </c>
      <c r="G37" s="424">
        <v>0.28199999999999997</v>
      </c>
      <c r="H37" s="424">
        <v>0.28199999999999997</v>
      </c>
      <c r="I37" s="424">
        <v>0.28199999999999997</v>
      </c>
      <c r="J37" s="424">
        <v>0.28199999999999997</v>
      </c>
      <c r="K37" s="424">
        <v>0.28199999999999997</v>
      </c>
      <c r="L37" s="424">
        <v>6.6000000000000003E-2</v>
      </c>
      <c r="M37" s="424">
        <v>6.6000000000000003E-2</v>
      </c>
      <c r="N37" s="424">
        <v>6.6000000000000003E-2</v>
      </c>
      <c r="O37" s="424">
        <v>6.6000000000000003E-2</v>
      </c>
      <c r="P37" s="424">
        <v>6.6000000000000003E-2</v>
      </c>
      <c r="Q37" s="424">
        <v>6.6000000000000003E-2</v>
      </c>
      <c r="R37" s="424">
        <v>6.6000000000000003E-2</v>
      </c>
      <c r="S37" s="424">
        <v>6.6000000000000003E-2</v>
      </c>
      <c r="T37" s="424">
        <v>6.6000000000000003E-2</v>
      </c>
      <c r="U37" s="424">
        <v>5.0999999999999997E-2</v>
      </c>
      <c r="W37" s="125">
        <f t="shared" si="19"/>
        <v>0</v>
      </c>
      <c r="X37" s="125">
        <f t="shared" si="20"/>
        <v>0</v>
      </c>
      <c r="Y37" s="125">
        <f t="shared" si="21"/>
        <v>0</v>
      </c>
      <c r="Z37" s="125">
        <f t="shared" si="22"/>
        <v>0</v>
      </c>
      <c r="AA37" s="125">
        <f t="shared" si="23"/>
        <v>0</v>
      </c>
      <c r="AB37" s="125">
        <f t="shared" si="24"/>
        <v>0</v>
      </c>
      <c r="AC37" s="125">
        <f t="shared" si="25"/>
        <v>-0.21599999999999997</v>
      </c>
      <c r="AD37" s="125">
        <f t="shared" si="26"/>
        <v>-0.21599999999999997</v>
      </c>
      <c r="AE37" s="125">
        <f t="shared" si="27"/>
        <v>-0.21599999999999997</v>
      </c>
      <c r="AF37" s="125">
        <f t="shared" si="28"/>
        <v>-0.21599999999999997</v>
      </c>
      <c r="AG37" s="125">
        <f t="shared" si="29"/>
        <v>-0.21599999999999997</v>
      </c>
      <c r="AH37" s="125">
        <f t="shared" si="30"/>
        <v>-0.21599999999999997</v>
      </c>
      <c r="AI37" s="125">
        <f t="shared" si="31"/>
        <v>-0.21599999999999997</v>
      </c>
      <c r="AJ37" s="125">
        <f t="shared" si="32"/>
        <v>-0.21599999999999997</v>
      </c>
      <c r="AK37" s="125">
        <f t="shared" si="33"/>
        <v>-7.9999999999999932E-3</v>
      </c>
      <c r="AL37" s="125">
        <f t="shared" si="34"/>
        <v>-2.3E-2</v>
      </c>
    </row>
    <row r="38" spans="1:53" s="49" customFormat="1" x14ac:dyDescent="0.25">
      <c r="A38" s="354"/>
      <c r="B38" s="345" t="s">
        <v>135</v>
      </c>
      <c r="C38" s="426" t="s">
        <v>135</v>
      </c>
      <c r="D38" s="427" t="s">
        <v>94</v>
      </c>
      <c r="E38" s="427" t="s">
        <v>136</v>
      </c>
      <c r="F38" s="421">
        <v>0.73</v>
      </c>
      <c r="G38" s="421">
        <v>0.73</v>
      </c>
      <c r="H38" s="421">
        <v>0.73</v>
      </c>
      <c r="I38" s="421">
        <v>0.73</v>
      </c>
      <c r="J38" s="421">
        <v>0.73</v>
      </c>
      <c r="K38" s="421">
        <v>0.73</v>
      </c>
      <c r="L38" s="421">
        <v>0.73</v>
      </c>
      <c r="M38" s="421">
        <v>0.73</v>
      </c>
      <c r="N38" s="421">
        <v>0.73</v>
      </c>
      <c r="O38" s="421">
        <v>0.73</v>
      </c>
      <c r="P38" s="421">
        <v>0.73</v>
      </c>
      <c r="Q38" s="421">
        <v>0.73</v>
      </c>
      <c r="R38" s="421">
        <v>0.73</v>
      </c>
      <c r="S38" s="421">
        <v>0.73</v>
      </c>
      <c r="T38" s="421">
        <v>0.73</v>
      </c>
      <c r="U38" s="421">
        <v>0.54</v>
      </c>
      <c r="V38" s="163"/>
      <c r="W38" s="125">
        <f t="shared" si="19"/>
        <v>0</v>
      </c>
      <c r="X38" s="125">
        <f t="shared" si="20"/>
        <v>0</v>
      </c>
      <c r="Y38" s="125">
        <f t="shared" si="21"/>
        <v>0</v>
      </c>
      <c r="Z38" s="125">
        <f t="shared" si="22"/>
        <v>0</v>
      </c>
      <c r="AA38" s="125">
        <f t="shared" si="23"/>
        <v>0</v>
      </c>
      <c r="AB38" s="125">
        <f t="shared" si="24"/>
        <v>0</v>
      </c>
      <c r="AC38" s="125">
        <f t="shared" si="25"/>
        <v>0</v>
      </c>
      <c r="AD38" s="125">
        <f t="shared" si="26"/>
        <v>0</v>
      </c>
      <c r="AE38" s="125">
        <f t="shared" si="27"/>
        <v>0</v>
      </c>
      <c r="AF38" s="125">
        <f t="shared" si="28"/>
        <v>0</v>
      </c>
      <c r="AG38" s="125">
        <f t="shared" si="29"/>
        <v>0</v>
      </c>
      <c r="AH38" s="125">
        <f t="shared" si="30"/>
        <v>0</v>
      </c>
      <c r="AI38" s="125">
        <f t="shared" si="31"/>
        <v>0</v>
      </c>
      <c r="AJ38" s="125">
        <f t="shared" si="32"/>
        <v>0</v>
      </c>
      <c r="AK38" s="125">
        <f t="shared" si="33"/>
        <v>0</v>
      </c>
      <c r="AL38" s="125">
        <f t="shared" si="34"/>
        <v>-0.18999999999999995</v>
      </c>
      <c r="AM38" s="163"/>
      <c r="AN38" s="163"/>
      <c r="AO38" s="163"/>
      <c r="AP38" s="163"/>
      <c r="AQ38" s="163"/>
      <c r="AR38" s="163"/>
      <c r="AS38" s="163"/>
      <c r="AT38" s="163"/>
      <c r="AU38" s="163"/>
      <c r="AV38" s="163"/>
      <c r="AW38" s="163"/>
      <c r="AX38" s="163"/>
      <c r="AY38" s="163"/>
      <c r="AZ38" s="163"/>
      <c r="BA38" s="163"/>
    </row>
    <row r="39" spans="1:53" s="49" customFormat="1" x14ac:dyDescent="0.25">
      <c r="A39" s="354"/>
      <c r="B39" s="345"/>
      <c r="C39" s="345"/>
      <c r="D39" s="356" t="s">
        <v>95</v>
      </c>
      <c r="E39" s="356" t="s">
        <v>136</v>
      </c>
      <c r="F39" s="338">
        <v>0.73</v>
      </c>
      <c r="G39" s="338">
        <v>0.73</v>
      </c>
      <c r="H39" s="338">
        <v>0.73</v>
      </c>
      <c r="I39" s="338">
        <v>0.73</v>
      </c>
      <c r="J39" s="338">
        <v>0.73</v>
      </c>
      <c r="K39" s="338">
        <v>0.73</v>
      </c>
      <c r="L39" s="338">
        <v>0.73</v>
      </c>
      <c r="M39" s="338">
        <v>0.73</v>
      </c>
      <c r="N39" s="338">
        <v>0.73</v>
      </c>
      <c r="O39" s="338">
        <v>0.73</v>
      </c>
      <c r="P39" s="338">
        <v>0.73</v>
      </c>
      <c r="Q39" s="338">
        <v>0.73</v>
      </c>
      <c r="R39" s="338">
        <v>0.73</v>
      </c>
      <c r="S39" s="338">
        <v>0.73</v>
      </c>
      <c r="T39" s="338">
        <v>0.54</v>
      </c>
      <c r="U39" s="338">
        <v>0.52</v>
      </c>
      <c r="V39" s="163"/>
      <c r="W39" s="125">
        <f t="shared" si="19"/>
        <v>0</v>
      </c>
      <c r="X39" s="125">
        <f t="shared" si="20"/>
        <v>0</v>
      </c>
      <c r="Y39" s="125">
        <f t="shared" si="21"/>
        <v>0</v>
      </c>
      <c r="Z39" s="125">
        <f t="shared" si="22"/>
        <v>0</v>
      </c>
      <c r="AA39" s="125">
        <f t="shared" si="23"/>
        <v>0</v>
      </c>
      <c r="AB39" s="125">
        <f t="shared" si="24"/>
        <v>0</v>
      </c>
      <c r="AC39" s="125">
        <f t="shared" si="25"/>
        <v>0</v>
      </c>
      <c r="AD39" s="125">
        <f t="shared" si="26"/>
        <v>0</v>
      </c>
      <c r="AE39" s="125">
        <f t="shared" si="27"/>
        <v>0</v>
      </c>
      <c r="AF39" s="125">
        <f t="shared" si="28"/>
        <v>0</v>
      </c>
      <c r="AG39" s="125">
        <f t="shared" si="29"/>
        <v>0</v>
      </c>
      <c r="AH39" s="125">
        <f t="shared" si="30"/>
        <v>0</v>
      </c>
      <c r="AI39" s="125">
        <f t="shared" si="31"/>
        <v>0</v>
      </c>
      <c r="AJ39" s="125">
        <f t="shared" si="32"/>
        <v>0</v>
      </c>
      <c r="AK39" s="125">
        <f t="shared" si="33"/>
        <v>-0.18999999999999995</v>
      </c>
      <c r="AL39" s="125">
        <f t="shared" si="34"/>
        <v>-0.20999999999999996</v>
      </c>
      <c r="AM39" s="163"/>
      <c r="AN39" s="163"/>
      <c r="AO39" s="163"/>
      <c r="AP39" s="163"/>
      <c r="AQ39" s="163"/>
      <c r="AR39" s="163"/>
      <c r="AS39" s="163"/>
      <c r="AT39" s="163"/>
      <c r="AU39" s="163"/>
      <c r="AV39" s="163"/>
      <c r="AW39" s="163"/>
      <c r="AX39" s="163"/>
      <c r="AY39" s="163"/>
      <c r="AZ39" s="163"/>
      <c r="BA39" s="163"/>
    </row>
    <row r="40" spans="1:53" s="49" customFormat="1" x14ac:dyDescent="0.25">
      <c r="A40" s="470"/>
      <c r="B40" s="471"/>
      <c r="C40" s="471"/>
      <c r="D40" s="472" t="s">
        <v>96</v>
      </c>
      <c r="E40" s="472" t="s">
        <v>136</v>
      </c>
      <c r="F40" s="424">
        <v>0.73</v>
      </c>
      <c r="G40" s="424">
        <v>0.73</v>
      </c>
      <c r="H40" s="424">
        <v>0.73</v>
      </c>
      <c r="I40" s="424">
        <v>0.73</v>
      </c>
      <c r="J40" s="424">
        <v>0.73</v>
      </c>
      <c r="K40" s="424">
        <v>0.73</v>
      </c>
      <c r="L40" s="424">
        <v>0.73</v>
      </c>
      <c r="M40" s="424">
        <v>0.73</v>
      </c>
      <c r="N40" s="424">
        <v>0.73</v>
      </c>
      <c r="O40" s="424">
        <v>0.73</v>
      </c>
      <c r="P40" s="424">
        <v>0.73</v>
      </c>
      <c r="Q40" s="424">
        <v>0.73</v>
      </c>
      <c r="R40" s="424">
        <v>0.73</v>
      </c>
      <c r="S40" s="424">
        <v>0.73</v>
      </c>
      <c r="T40" s="424">
        <v>0.73</v>
      </c>
      <c r="U40" s="424">
        <v>0.73</v>
      </c>
      <c r="V40" s="163"/>
      <c r="W40" s="125">
        <f t="shared" si="19"/>
        <v>0</v>
      </c>
      <c r="X40" s="125">
        <f t="shared" si="20"/>
        <v>0</v>
      </c>
      <c r="Y40" s="125">
        <f t="shared" si="21"/>
        <v>0</v>
      </c>
      <c r="Z40" s="125">
        <f t="shared" si="22"/>
        <v>0</v>
      </c>
      <c r="AA40" s="125">
        <f t="shared" si="23"/>
        <v>0</v>
      </c>
      <c r="AB40" s="125">
        <f t="shared" si="24"/>
        <v>0</v>
      </c>
      <c r="AC40" s="125">
        <f t="shared" si="25"/>
        <v>0</v>
      </c>
      <c r="AD40" s="125">
        <f t="shared" si="26"/>
        <v>0</v>
      </c>
      <c r="AE40" s="125">
        <f t="shared" si="27"/>
        <v>0</v>
      </c>
      <c r="AF40" s="125">
        <f t="shared" si="28"/>
        <v>0</v>
      </c>
      <c r="AG40" s="125">
        <f t="shared" si="29"/>
        <v>0</v>
      </c>
      <c r="AH40" s="125">
        <f t="shared" si="30"/>
        <v>0</v>
      </c>
      <c r="AI40" s="125">
        <f t="shared" si="31"/>
        <v>0</v>
      </c>
      <c r="AJ40" s="125">
        <f t="shared" si="32"/>
        <v>0</v>
      </c>
      <c r="AK40" s="125">
        <f t="shared" si="33"/>
        <v>0</v>
      </c>
      <c r="AL40" s="125">
        <f t="shared" si="34"/>
        <v>0</v>
      </c>
      <c r="AM40" s="163"/>
      <c r="AN40" s="163"/>
      <c r="AO40" s="163"/>
      <c r="AP40" s="163"/>
      <c r="AQ40" s="163"/>
      <c r="AR40" s="163"/>
      <c r="AS40" s="163"/>
      <c r="AT40" s="163"/>
      <c r="AU40" s="163"/>
      <c r="AV40" s="163"/>
      <c r="AW40" s="163"/>
      <c r="AX40" s="163"/>
      <c r="AY40" s="163"/>
      <c r="AZ40" s="163"/>
      <c r="BA40" s="163"/>
    </row>
    <row r="41" spans="1:53" ht="15.75" customHeight="1" x14ac:dyDescent="0.25">
      <c r="A41" s="465">
        <v>2010</v>
      </c>
      <c r="B41" s="446" t="s">
        <v>118</v>
      </c>
      <c r="C41" s="466" t="s">
        <v>131</v>
      </c>
      <c r="D41" s="431" t="s">
        <v>97</v>
      </c>
      <c r="E41" s="431" t="s">
        <v>127</v>
      </c>
      <c r="F41" s="432">
        <v>0.32200000000000001</v>
      </c>
      <c r="G41" s="432">
        <v>0.107</v>
      </c>
      <c r="H41" s="432">
        <v>0.107</v>
      </c>
      <c r="I41" s="432">
        <v>0.107</v>
      </c>
      <c r="J41" s="432">
        <v>0.107</v>
      </c>
      <c r="K41" s="432">
        <v>0.107</v>
      </c>
      <c r="L41" s="432">
        <v>8.6999999999999994E-2</v>
      </c>
      <c r="M41" s="432">
        <v>8.6999999999999994E-2</v>
      </c>
      <c r="N41" s="432">
        <v>8.6999999999999994E-2</v>
      </c>
      <c r="O41" s="432">
        <v>7.3999999999999996E-2</v>
      </c>
      <c r="P41" s="432">
        <v>7.3999999999999996E-2</v>
      </c>
      <c r="Q41" s="432">
        <v>7.3999999999999996E-2</v>
      </c>
      <c r="R41" s="432">
        <v>6.4000000000000001E-2</v>
      </c>
      <c r="S41" s="432">
        <v>6.4000000000000001E-2</v>
      </c>
      <c r="T41" s="432">
        <v>6.4000000000000001E-2</v>
      </c>
      <c r="U41" s="432">
        <v>5.7000000000000002E-2</v>
      </c>
      <c r="W41" s="125">
        <f>F41-F29</f>
        <v>0</v>
      </c>
      <c r="X41" s="125">
        <f t="shared" si="20"/>
        <v>-3.0000000000000013E-2</v>
      </c>
      <c r="Y41" s="125">
        <f t="shared" si="21"/>
        <v>-3.0000000000000013E-2</v>
      </c>
      <c r="Z41" s="125">
        <f t="shared" si="22"/>
        <v>0</v>
      </c>
      <c r="AA41" s="125">
        <f t="shared" si="23"/>
        <v>0</v>
      </c>
      <c r="AB41" s="125">
        <f t="shared" si="24"/>
        <v>0</v>
      </c>
      <c r="AC41" s="125">
        <f t="shared" si="25"/>
        <v>-2.0000000000000004E-2</v>
      </c>
      <c r="AD41" s="125">
        <f t="shared" si="26"/>
        <v>-2.0000000000000004E-2</v>
      </c>
      <c r="AE41" s="125">
        <f t="shared" si="27"/>
        <v>-2.0000000000000004E-2</v>
      </c>
      <c r="AF41" s="125">
        <f t="shared" si="28"/>
        <v>-1.2999999999999998E-2</v>
      </c>
      <c r="AG41" s="125">
        <f t="shared" si="29"/>
        <v>-1.2999999999999998E-2</v>
      </c>
      <c r="AH41" s="125">
        <f t="shared" si="30"/>
        <v>-1.2999999999999998E-2</v>
      </c>
      <c r="AI41" s="125">
        <f t="shared" si="31"/>
        <v>-2.2999999999999993E-2</v>
      </c>
      <c r="AJ41" s="125">
        <f t="shared" si="32"/>
        <v>-2.2999999999999993E-2</v>
      </c>
      <c r="AK41" s="125">
        <f t="shared" si="33"/>
        <v>-2.2999999999999993E-2</v>
      </c>
      <c r="AL41" s="125">
        <f t="shared" si="34"/>
        <v>-6.9999999999999993E-3</v>
      </c>
    </row>
    <row r="42" spans="1:53" x14ac:dyDescent="0.25">
      <c r="A42" s="339"/>
      <c r="B42" s="340"/>
      <c r="C42" s="341"/>
      <c r="D42" s="342" t="s">
        <v>95</v>
      </c>
      <c r="E42" s="342" t="s">
        <v>127</v>
      </c>
      <c r="F42" s="337">
        <v>0.32200000000000001</v>
      </c>
      <c r="G42" s="337">
        <v>8.6999999999999994E-2</v>
      </c>
      <c r="H42" s="337">
        <v>8.6999999999999994E-2</v>
      </c>
      <c r="I42" s="337">
        <v>8.6999999999999994E-2</v>
      </c>
      <c r="J42" s="337">
        <v>8.6999999999999994E-2</v>
      </c>
      <c r="K42" s="337">
        <v>8.6999999999999994E-2</v>
      </c>
      <c r="L42" s="337">
        <v>7.3999999999999996E-2</v>
      </c>
      <c r="M42" s="337">
        <v>7.3999999999999996E-2</v>
      </c>
      <c r="N42" s="337">
        <v>7.3999999999999996E-2</v>
      </c>
      <c r="O42" s="337">
        <v>7.3999999999999996E-2</v>
      </c>
      <c r="P42" s="337">
        <v>6.4000000000000001E-2</v>
      </c>
      <c r="Q42" s="337">
        <v>6.4000000000000001E-2</v>
      </c>
      <c r="R42" s="337">
        <v>5.7000000000000002E-2</v>
      </c>
      <c r="S42" s="337">
        <v>5.7000000000000002E-2</v>
      </c>
      <c r="T42" s="337">
        <v>5.0999999999999997E-2</v>
      </c>
      <c r="U42" s="337">
        <v>5.0999999999999997E-2</v>
      </c>
      <c r="W42" s="125">
        <f t="shared" ref="W42:W52" si="35">F42-F30</f>
        <v>0</v>
      </c>
      <c r="X42" s="125">
        <f t="shared" si="20"/>
        <v>-2.0000000000000004E-2</v>
      </c>
      <c r="Y42" s="125">
        <f t="shared" si="21"/>
        <v>-2.0000000000000004E-2</v>
      </c>
      <c r="Z42" s="125">
        <f t="shared" si="22"/>
        <v>0</v>
      </c>
      <c r="AA42" s="125">
        <f t="shared" si="23"/>
        <v>0</v>
      </c>
      <c r="AB42" s="125">
        <f t="shared" si="24"/>
        <v>0</v>
      </c>
      <c r="AC42" s="125">
        <f t="shared" si="25"/>
        <v>-1.2999999999999998E-2</v>
      </c>
      <c r="AD42" s="125">
        <f t="shared" si="26"/>
        <v>-1.2999999999999998E-2</v>
      </c>
      <c r="AE42" s="125">
        <f t="shared" si="27"/>
        <v>-1.2999999999999998E-2</v>
      </c>
      <c r="AF42" s="125">
        <f t="shared" si="28"/>
        <v>0</v>
      </c>
      <c r="AG42" s="125">
        <f t="shared" si="29"/>
        <v>-9.999999999999995E-3</v>
      </c>
      <c r="AH42" s="125">
        <f t="shared" si="30"/>
        <v>-9.999999999999995E-3</v>
      </c>
      <c r="AI42" s="125">
        <f t="shared" si="31"/>
        <v>-6.9999999999999993E-3</v>
      </c>
      <c r="AJ42" s="125">
        <f t="shared" si="32"/>
        <v>-6.9999999999999993E-3</v>
      </c>
      <c r="AK42" s="125">
        <f t="shared" si="33"/>
        <v>-1.3000000000000005E-2</v>
      </c>
      <c r="AL42" s="125">
        <f t="shared" si="34"/>
        <v>-6.0000000000000053E-3</v>
      </c>
    </row>
    <row r="43" spans="1:53" x14ac:dyDescent="0.25">
      <c r="A43" s="339"/>
      <c r="B43" s="340"/>
      <c r="C43" s="433"/>
      <c r="D43" s="434" t="s">
        <v>96</v>
      </c>
      <c r="E43" s="434" t="s">
        <v>127</v>
      </c>
      <c r="F43" s="435">
        <v>0.32200000000000001</v>
      </c>
      <c r="G43" s="435">
        <v>0.32200000000000001</v>
      </c>
      <c r="H43" s="435">
        <v>0.32200000000000001</v>
      </c>
      <c r="I43" s="435">
        <v>0.32200000000000001</v>
      </c>
      <c r="J43" s="435">
        <v>0.32200000000000001</v>
      </c>
      <c r="K43" s="435">
        <v>0.32200000000000001</v>
      </c>
      <c r="L43" s="435">
        <v>0.13700000000000001</v>
      </c>
      <c r="M43" s="435">
        <v>0.13700000000000001</v>
      </c>
      <c r="N43" s="435">
        <v>0.13700000000000001</v>
      </c>
      <c r="O43" s="435">
        <v>0.13700000000000001</v>
      </c>
      <c r="P43" s="435">
        <v>0.13700000000000001</v>
      </c>
      <c r="Q43" s="435">
        <v>0.13700000000000001</v>
      </c>
      <c r="R43" s="435">
        <v>0.13700000000000001</v>
      </c>
      <c r="S43" s="435">
        <v>0.13700000000000001</v>
      </c>
      <c r="T43" s="435">
        <v>0.107</v>
      </c>
      <c r="U43" s="435">
        <v>8.6999999999999994E-2</v>
      </c>
      <c r="W43" s="125">
        <f t="shared" si="35"/>
        <v>0</v>
      </c>
      <c r="X43" s="125">
        <f t="shared" si="20"/>
        <v>0</v>
      </c>
      <c r="Y43" s="125">
        <f t="shared" si="21"/>
        <v>0</v>
      </c>
      <c r="Z43" s="125">
        <f t="shared" si="22"/>
        <v>0</v>
      </c>
      <c r="AA43" s="125">
        <f t="shared" si="23"/>
        <v>0</v>
      </c>
      <c r="AB43" s="125">
        <f t="shared" si="24"/>
        <v>0</v>
      </c>
      <c r="AC43" s="125">
        <f t="shared" si="25"/>
        <v>-0.185</v>
      </c>
      <c r="AD43" s="125">
        <f t="shared" si="26"/>
        <v>-0.185</v>
      </c>
      <c r="AE43" s="125">
        <f t="shared" si="27"/>
        <v>-0.185</v>
      </c>
      <c r="AF43" s="125">
        <f t="shared" si="28"/>
        <v>-0.185</v>
      </c>
      <c r="AG43" s="125">
        <f t="shared" si="29"/>
        <v>-0.185</v>
      </c>
      <c r="AH43" s="125">
        <f t="shared" si="30"/>
        <v>-0.185</v>
      </c>
      <c r="AI43" s="125">
        <f t="shared" si="31"/>
        <v>-0.185</v>
      </c>
      <c r="AJ43" s="125">
        <f t="shared" si="32"/>
        <v>-0.185</v>
      </c>
      <c r="AK43" s="125">
        <f t="shared" si="33"/>
        <v>-3.0000000000000013E-2</v>
      </c>
      <c r="AL43" s="125">
        <f t="shared" si="34"/>
        <v>-5.0000000000000017E-2</v>
      </c>
    </row>
    <row r="44" spans="1:53" x14ac:dyDescent="0.25">
      <c r="A44" s="339"/>
      <c r="B44" s="340" t="s">
        <v>132</v>
      </c>
      <c r="C44" s="436" t="s">
        <v>132</v>
      </c>
      <c r="D44" s="437" t="s">
        <v>94</v>
      </c>
      <c r="E44" s="437" t="s">
        <v>127</v>
      </c>
      <c r="F44" s="438">
        <v>0.35</v>
      </c>
      <c r="G44" s="438">
        <v>5.1999999999999998E-2</v>
      </c>
      <c r="H44" s="438">
        <v>5.1999999999999998E-2</v>
      </c>
      <c r="I44" s="438">
        <v>5.1999999999999998E-2</v>
      </c>
      <c r="J44" s="438">
        <v>5.1999999999999998E-2</v>
      </c>
      <c r="K44" s="438">
        <v>5.1999999999999998E-2</v>
      </c>
      <c r="L44" s="438">
        <v>3.7999999999999999E-2</v>
      </c>
      <c r="M44" s="438">
        <v>3.7999999999999999E-2</v>
      </c>
      <c r="N44" s="438">
        <v>3.7999999999999999E-2</v>
      </c>
      <c r="O44" s="438">
        <v>3.7999999999999999E-2</v>
      </c>
      <c r="P44" s="438">
        <v>3.7999999999999999E-2</v>
      </c>
      <c r="Q44" s="438">
        <v>3.7999999999999999E-2</v>
      </c>
      <c r="R44" s="438">
        <v>3.7999999999999999E-2</v>
      </c>
      <c r="S44" s="438">
        <v>3.7999999999999999E-2</v>
      </c>
      <c r="T44" s="438">
        <v>3.7999999999999999E-2</v>
      </c>
      <c r="U44" s="438">
        <v>3.2000000000000001E-2</v>
      </c>
      <c r="W44" s="125">
        <f t="shared" si="35"/>
        <v>0</v>
      </c>
      <c r="X44" s="125">
        <f t="shared" si="20"/>
        <v>0</v>
      </c>
      <c r="Y44" s="125">
        <f t="shared" si="21"/>
        <v>0</v>
      </c>
      <c r="Z44" s="125">
        <f t="shared" si="22"/>
        <v>0</v>
      </c>
      <c r="AA44" s="125">
        <f t="shared" si="23"/>
        <v>0</v>
      </c>
      <c r="AB44" s="125">
        <f t="shared" si="24"/>
        <v>0</v>
      </c>
      <c r="AC44" s="125">
        <f t="shared" si="25"/>
        <v>-1.3999999999999999E-2</v>
      </c>
      <c r="AD44" s="125">
        <f t="shared" si="26"/>
        <v>-1.3999999999999999E-2</v>
      </c>
      <c r="AE44" s="125">
        <f t="shared" si="27"/>
        <v>-1.3999999999999999E-2</v>
      </c>
      <c r="AF44" s="125">
        <f t="shared" si="28"/>
        <v>-1.3999999999999999E-2</v>
      </c>
      <c r="AG44" s="125">
        <f t="shared" si="29"/>
        <v>-1.3999999999999999E-2</v>
      </c>
      <c r="AH44" s="125">
        <f t="shared" si="30"/>
        <v>-1.3999999999999999E-2</v>
      </c>
      <c r="AI44" s="125">
        <f t="shared" si="31"/>
        <v>0</v>
      </c>
      <c r="AJ44" s="125">
        <f t="shared" si="32"/>
        <v>0</v>
      </c>
      <c r="AK44" s="125">
        <f t="shared" si="33"/>
        <v>0</v>
      </c>
      <c r="AL44" s="125">
        <f t="shared" si="34"/>
        <v>-5.9999999999999984E-3</v>
      </c>
    </row>
    <row r="45" spans="1:53" x14ac:dyDescent="0.25">
      <c r="A45" s="339"/>
      <c r="B45" s="340"/>
      <c r="C45" s="343"/>
      <c r="D45" s="342" t="s">
        <v>95</v>
      </c>
      <c r="E45" s="342" t="s">
        <v>127</v>
      </c>
      <c r="F45" s="337">
        <v>0.35</v>
      </c>
      <c r="G45" s="337">
        <v>5.1999999999999998E-2</v>
      </c>
      <c r="H45" s="337">
        <v>5.1999999999999998E-2</v>
      </c>
      <c r="I45" s="337">
        <v>5.1999999999999998E-2</v>
      </c>
      <c r="J45" s="337">
        <v>5.1999999999999998E-2</v>
      </c>
      <c r="K45" s="337">
        <v>5.1999999999999998E-2</v>
      </c>
      <c r="L45" s="337">
        <v>3.7999999999999999E-2</v>
      </c>
      <c r="M45" s="337">
        <v>3.7999999999999999E-2</v>
      </c>
      <c r="N45" s="337">
        <v>3.7999999999999999E-2</v>
      </c>
      <c r="O45" s="337">
        <v>3.7999999999999999E-2</v>
      </c>
      <c r="P45" s="337">
        <v>3.7999999999999999E-2</v>
      </c>
      <c r="Q45" s="337">
        <v>3.7999999999999999E-2</v>
      </c>
      <c r="R45" s="337">
        <v>3.2000000000000001E-2</v>
      </c>
      <c r="S45" s="337">
        <v>3.2000000000000001E-2</v>
      </c>
      <c r="T45" s="337">
        <v>3.2000000000000001E-2</v>
      </c>
      <c r="U45" s="337">
        <v>3.2000000000000001E-2</v>
      </c>
      <c r="W45" s="125">
        <f t="shared" si="35"/>
        <v>0</v>
      </c>
      <c r="X45" s="125">
        <f t="shared" si="20"/>
        <v>0</v>
      </c>
      <c r="Y45" s="125">
        <f t="shared" si="21"/>
        <v>0</v>
      </c>
      <c r="Z45" s="125">
        <f t="shared" si="22"/>
        <v>0</v>
      </c>
      <c r="AA45" s="125">
        <f t="shared" si="23"/>
        <v>0</v>
      </c>
      <c r="AB45" s="125">
        <f t="shared" si="24"/>
        <v>0</v>
      </c>
      <c r="AC45" s="125">
        <f t="shared" si="25"/>
        <v>0</v>
      </c>
      <c r="AD45" s="125">
        <f t="shared" si="26"/>
        <v>0</v>
      </c>
      <c r="AE45" s="125">
        <f t="shared" si="27"/>
        <v>0</v>
      </c>
      <c r="AF45" s="125">
        <f t="shared" si="28"/>
        <v>0</v>
      </c>
      <c r="AG45" s="125">
        <f t="shared" si="29"/>
        <v>0</v>
      </c>
      <c r="AH45" s="125">
        <f t="shared" si="30"/>
        <v>0</v>
      </c>
      <c r="AI45" s="125">
        <f t="shared" si="31"/>
        <v>-5.9999999999999984E-3</v>
      </c>
      <c r="AJ45" s="125">
        <f t="shared" si="32"/>
        <v>-5.9999999999999984E-3</v>
      </c>
      <c r="AK45" s="125">
        <f t="shared" si="33"/>
        <v>-5.9999999999999984E-3</v>
      </c>
      <c r="AL45" s="125">
        <f t="shared" si="34"/>
        <v>0</v>
      </c>
    </row>
    <row r="46" spans="1:53" x14ac:dyDescent="0.25">
      <c r="A46" s="339"/>
      <c r="B46" s="340"/>
      <c r="C46" s="439"/>
      <c r="D46" s="434" t="s">
        <v>96</v>
      </c>
      <c r="E46" s="434" t="s">
        <v>127</v>
      </c>
      <c r="F46" s="435">
        <v>0.35</v>
      </c>
      <c r="G46" s="435">
        <v>6.9000000000000006E-2</v>
      </c>
      <c r="H46" s="435">
        <v>6.9000000000000006E-2</v>
      </c>
      <c r="I46" s="435">
        <v>6.9000000000000006E-2</v>
      </c>
      <c r="J46" s="435">
        <v>6.9000000000000006E-2</v>
      </c>
      <c r="K46" s="435">
        <v>6.9000000000000006E-2</v>
      </c>
      <c r="L46" s="435">
        <v>6.9000000000000006E-2</v>
      </c>
      <c r="M46" s="435">
        <v>6.9000000000000006E-2</v>
      </c>
      <c r="N46" s="435">
        <v>6.9000000000000006E-2</v>
      </c>
      <c r="O46" s="435">
        <v>5.1999999999999998E-2</v>
      </c>
      <c r="P46" s="435">
        <v>5.1999999999999998E-2</v>
      </c>
      <c r="Q46" s="435">
        <v>5.1999999999999998E-2</v>
      </c>
      <c r="R46" s="435">
        <v>5.1999999999999998E-2</v>
      </c>
      <c r="S46" s="435">
        <v>5.1999999999999998E-2</v>
      </c>
      <c r="T46" s="435">
        <v>5.1999999999999998E-2</v>
      </c>
      <c r="U46" s="435">
        <v>5.1999999999999998E-2</v>
      </c>
      <c r="W46" s="125">
        <f t="shared" si="35"/>
        <v>0</v>
      </c>
      <c r="X46" s="125">
        <f t="shared" si="20"/>
        <v>-0.28099999999999997</v>
      </c>
      <c r="Y46" s="125">
        <f t="shared" si="21"/>
        <v>-0.28099999999999997</v>
      </c>
      <c r="Z46" s="125">
        <f t="shared" si="22"/>
        <v>0</v>
      </c>
      <c r="AA46" s="125">
        <f t="shared" si="23"/>
        <v>0</v>
      </c>
      <c r="AB46" s="125">
        <f t="shared" si="24"/>
        <v>0</v>
      </c>
      <c r="AC46" s="125">
        <f t="shared" si="25"/>
        <v>0</v>
      </c>
      <c r="AD46" s="125">
        <f t="shared" si="26"/>
        <v>0</v>
      </c>
      <c r="AE46" s="125">
        <f t="shared" si="27"/>
        <v>0</v>
      </c>
      <c r="AF46" s="125">
        <f t="shared" si="28"/>
        <v>-1.7000000000000008E-2</v>
      </c>
      <c r="AG46" s="125">
        <f t="shared" si="29"/>
        <v>-1.7000000000000008E-2</v>
      </c>
      <c r="AH46" s="125">
        <f t="shared" si="30"/>
        <v>-1.7000000000000008E-2</v>
      </c>
      <c r="AI46" s="125">
        <f t="shared" si="31"/>
        <v>-1.7000000000000008E-2</v>
      </c>
      <c r="AJ46" s="125">
        <f t="shared" si="32"/>
        <v>-1.7000000000000008E-2</v>
      </c>
      <c r="AK46" s="125">
        <f t="shared" si="33"/>
        <v>0</v>
      </c>
      <c r="AL46" s="125">
        <f t="shared" si="34"/>
        <v>0</v>
      </c>
    </row>
    <row r="47" spans="1:53" x14ac:dyDescent="0.25">
      <c r="A47" s="339"/>
      <c r="B47" s="339" t="s">
        <v>133</v>
      </c>
      <c r="C47" s="436" t="s">
        <v>134</v>
      </c>
      <c r="D47" s="437" t="s">
        <v>94</v>
      </c>
      <c r="E47" s="437" t="s">
        <v>127</v>
      </c>
      <c r="F47" s="438">
        <v>0.28199999999999997</v>
      </c>
      <c r="G47" s="438">
        <v>5.0999999999999997E-2</v>
      </c>
      <c r="H47" s="438">
        <v>5.0999999999999997E-2</v>
      </c>
      <c r="I47" s="438">
        <v>5.0999999999999997E-2</v>
      </c>
      <c r="J47" s="438">
        <v>5.0999999999999997E-2</v>
      </c>
      <c r="K47" s="438">
        <v>5.0999999999999997E-2</v>
      </c>
      <c r="L47" s="438">
        <v>3.3000000000000002E-2</v>
      </c>
      <c r="M47" s="438">
        <v>3.3000000000000002E-2</v>
      </c>
      <c r="N47" s="438">
        <v>3.3000000000000002E-2</v>
      </c>
      <c r="O47" s="438">
        <v>3.3000000000000002E-2</v>
      </c>
      <c r="P47" s="438">
        <v>3.3000000000000002E-2</v>
      </c>
      <c r="Q47" s="438">
        <v>3.3000000000000002E-2</v>
      </c>
      <c r="R47" s="438">
        <v>3.3000000000000002E-2</v>
      </c>
      <c r="S47" s="438">
        <v>3.3000000000000002E-2</v>
      </c>
      <c r="T47" s="438">
        <v>3.3000000000000002E-2</v>
      </c>
      <c r="U47" s="438">
        <v>3.3000000000000002E-2</v>
      </c>
      <c r="W47" s="125">
        <f t="shared" si="35"/>
        <v>0</v>
      </c>
      <c r="X47" s="125">
        <f t="shared" si="20"/>
        <v>0</v>
      </c>
      <c r="Y47" s="125">
        <f t="shared" si="21"/>
        <v>0</v>
      </c>
      <c r="Z47" s="125">
        <f t="shared" si="22"/>
        <v>0</v>
      </c>
      <c r="AA47" s="125">
        <f t="shared" si="23"/>
        <v>0</v>
      </c>
      <c r="AB47" s="125">
        <f t="shared" si="24"/>
        <v>0</v>
      </c>
      <c r="AC47" s="125">
        <f t="shared" si="25"/>
        <v>-1.7999999999999995E-2</v>
      </c>
      <c r="AD47" s="125">
        <f t="shared" si="26"/>
        <v>-1.7999999999999995E-2</v>
      </c>
      <c r="AE47" s="125">
        <f t="shared" si="27"/>
        <v>-1.7999999999999995E-2</v>
      </c>
      <c r="AF47" s="125">
        <f t="shared" si="28"/>
        <v>0</v>
      </c>
      <c r="AG47" s="125">
        <f t="shared" si="29"/>
        <v>0</v>
      </c>
      <c r="AH47" s="125">
        <f t="shared" si="30"/>
        <v>0</v>
      </c>
      <c r="AI47" s="125">
        <f t="shared" si="31"/>
        <v>0</v>
      </c>
      <c r="AJ47" s="125">
        <f t="shared" si="32"/>
        <v>0</v>
      </c>
      <c r="AK47" s="125">
        <f t="shared" si="33"/>
        <v>0</v>
      </c>
      <c r="AL47" s="125">
        <f t="shared" si="34"/>
        <v>0</v>
      </c>
    </row>
    <row r="48" spans="1:53" x14ac:dyDescent="0.25">
      <c r="A48" s="339"/>
      <c r="B48" s="339"/>
      <c r="C48" s="343"/>
      <c r="D48" s="342" t="s">
        <v>95</v>
      </c>
      <c r="E48" s="342" t="s">
        <v>127</v>
      </c>
      <c r="F48" s="337">
        <v>0.28199999999999997</v>
      </c>
      <c r="G48" s="337">
        <v>3.3000000000000002E-2</v>
      </c>
      <c r="H48" s="337">
        <v>3.3000000000000002E-2</v>
      </c>
      <c r="I48" s="337">
        <v>3.3000000000000002E-2</v>
      </c>
      <c r="J48" s="337">
        <v>3.3000000000000002E-2</v>
      </c>
      <c r="K48" s="337">
        <v>3.3000000000000002E-2</v>
      </c>
      <c r="L48" s="337">
        <v>3.3000000000000002E-2</v>
      </c>
      <c r="M48" s="337">
        <v>3.3000000000000002E-2</v>
      </c>
      <c r="N48" s="337">
        <v>3.3000000000000002E-2</v>
      </c>
      <c r="O48" s="337">
        <v>3.3000000000000002E-2</v>
      </c>
      <c r="P48" s="337">
        <v>3.3000000000000002E-2</v>
      </c>
      <c r="Q48" s="337">
        <v>3.3000000000000002E-2</v>
      </c>
      <c r="R48" s="337">
        <v>3.3000000000000002E-2</v>
      </c>
      <c r="S48" s="337">
        <v>3.3000000000000002E-2</v>
      </c>
      <c r="T48" s="337">
        <v>3.3000000000000002E-2</v>
      </c>
      <c r="U48" s="337">
        <v>3.3000000000000002E-2</v>
      </c>
      <c r="W48" s="125">
        <f t="shared" si="35"/>
        <v>0</v>
      </c>
      <c r="X48" s="125">
        <f t="shared" si="20"/>
        <v>-1.7999999999999995E-2</v>
      </c>
      <c r="Y48" s="125">
        <f t="shared" si="21"/>
        <v>-1.7999999999999995E-2</v>
      </c>
      <c r="Z48" s="125">
        <f t="shared" si="22"/>
        <v>0</v>
      </c>
      <c r="AA48" s="125">
        <f t="shared" si="23"/>
        <v>0</v>
      </c>
      <c r="AB48" s="125">
        <f t="shared" si="24"/>
        <v>0</v>
      </c>
      <c r="AC48" s="125">
        <f t="shared" si="25"/>
        <v>0</v>
      </c>
      <c r="AD48" s="125">
        <f t="shared" si="26"/>
        <v>0</v>
      </c>
      <c r="AE48" s="125">
        <f t="shared" si="27"/>
        <v>0</v>
      </c>
      <c r="AF48" s="125">
        <f t="shared" si="28"/>
        <v>0</v>
      </c>
      <c r="AG48" s="125">
        <f t="shared" si="29"/>
        <v>0</v>
      </c>
      <c r="AH48" s="125">
        <f t="shared" si="30"/>
        <v>0</v>
      </c>
      <c r="AI48" s="125">
        <f t="shared" si="31"/>
        <v>0</v>
      </c>
      <c r="AJ48" s="125">
        <f t="shared" si="32"/>
        <v>0</v>
      </c>
      <c r="AK48" s="125">
        <f t="shared" si="33"/>
        <v>0</v>
      </c>
      <c r="AL48" s="125">
        <f t="shared" si="34"/>
        <v>0</v>
      </c>
    </row>
    <row r="49" spans="1:53" x14ac:dyDescent="0.25">
      <c r="A49" s="339"/>
      <c r="B49" s="339"/>
      <c r="C49" s="439"/>
      <c r="D49" s="434" t="s">
        <v>96</v>
      </c>
      <c r="E49" s="434" t="s">
        <v>127</v>
      </c>
      <c r="F49" s="435">
        <v>0.28199999999999997</v>
      </c>
      <c r="G49" s="435">
        <v>6.6000000000000003E-2</v>
      </c>
      <c r="H49" s="435">
        <v>6.6000000000000003E-2</v>
      </c>
      <c r="I49" s="435">
        <v>6.6000000000000003E-2</v>
      </c>
      <c r="J49" s="435">
        <v>6.6000000000000003E-2</v>
      </c>
      <c r="K49" s="435">
        <v>6.6000000000000003E-2</v>
      </c>
      <c r="L49" s="435">
        <v>6.6000000000000003E-2</v>
      </c>
      <c r="M49" s="435">
        <v>6.6000000000000003E-2</v>
      </c>
      <c r="N49" s="435">
        <v>6.6000000000000003E-2</v>
      </c>
      <c r="O49" s="435">
        <v>5.0999999999999997E-2</v>
      </c>
      <c r="P49" s="435">
        <v>5.0999999999999997E-2</v>
      </c>
      <c r="Q49" s="435">
        <v>5.0999999999999997E-2</v>
      </c>
      <c r="R49" s="435">
        <v>5.0999999999999997E-2</v>
      </c>
      <c r="S49" s="435">
        <v>5.0999999999999997E-2</v>
      </c>
      <c r="T49" s="435">
        <v>5.0999999999999997E-2</v>
      </c>
      <c r="U49" s="435">
        <v>3.3000000000000002E-2</v>
      </c>
      <c r="W49" s="125">
        <f t="shared" si="35"/>
        <v>0</v>
      </c>
      <c r="X49" s="125">
        <f t="shared" si="20"/>
        <v>-0.21599999999999997</v>
      </c>
      <c r="Y49" s="125">
        <f t="shared" si="21"/>
        <v>-0.21599999999999997</v>
      </c>
      <c r="Z49" s="125">
        <f t="shared" si="22"/>
        <v>-0.21599999999999997</v>
      </c>
      <c r="AA49" s="125">
        <f t="shared" si="23"/>
        <v>-0.21599999999999997</v>
      </c>
      <c r="AB49" s="125">
        <f t="shared" si="24"/>
        <v>-0.21599999999999997</v>
      </c>
      <c r="AC49" s="125">
        <f t="shared" si="25"/>
        <v>0</v>
      </c>
      <c r="AD49" s="125">
        <f t="shared" si="26"/>
        <v>0</v>
      </c>
      <c r="AE49" s="125">
        <f t="shared" si="27"/>
        <v>0</v>
      </c>
      <c r="AF49" s="125">
        <f t="shared" si="28"/>
        <v>-1.5000000000000006E-2</v>
      </c>
      <c r="AG49" s="125">
        <f t="shared" si="29"/>
        <v>-1.5000000000000006E-2</v>
      </c>
      <c r="AH49" s="125">
        <f t="shared" si="30"/>
        <v>-1.5000000000000006E-2</v>
      </c>
      <c r="AI49" s="125">
        <f t="shared" si="31"/>
        <v>-1.5000000000000006E-2</v>
      </c>
      <c r="AJ49" s="125">
        <f t="shared" si="32"/>
        <v>-1.5000000000000006E-2</v>
      </c>
      <c r="AK49" s="125">
        <f t="shared" si="33"/>
        <v>-1.5000000000000006E-2</v>
      </c>
      <c r="AL49" s="125">
        <f t="shared" si="34"/>
        <v>-1.7999999999999995E-2</v>
      </c>
    </row>
    <row r="50" spans="1:53" s="49" customFormat="1" x14ac:dyDescent="0.25">
      <c r="A50" s="339"/>
      <c r="B50" s="340" t="s">
        <v>135</v>
      </c>
      <c r="C50" s="446" t="s">
        <v>135</v>
      </c>
      <c r="D50" s="447" t="s">
        <v>94</v>
      </c>
      <c r="E50" s="447" t="s">
        <v>136</v>
      </c>
      <c r="F50" s="432">
        <v>0.73</v>
      </c>
      <c r="G50" s="432">
        <v>0.73</v>
      </c>
      <c r="H50" s="432">
        <v>0.73</v>
      </c>
      <c r="I50" s="432">
        <v>0.73</v>
      </c>
      <c r="J50" s="432">
        <v>0.73</v>
      </c>
      <c r="K50" s="432">
        <v>0.73</v>
      </c>
      <c r="L50" s="432">
        <v>0.73</v>
      </c>
      <c r="M50" s="432">
        <v>0.73</v>
      </c>
      <c r="N50" s="432">
        <v>0.73</v>
      </c>
      <c r="O50" s="432">
        <v>0.73</v>
      </c>
      <c r="P50" s="432">
        <v>0.73</v>
      </c>
      <c r="Q50" s="432">
        <v>0.73</v>
      </c>
      <c r="R50" s="432">
        <v>0.54</v>
      </c>
      <c r="S50" s="432">
        <v>0.54</v>
      </c>
      <c r="T50" s="432">
        <v>0.52</v>
      </c>
      <c r="U50" s="432">
        <v>0.52</v>
      </c>
      <c r="V50" s="163"/>
      <c r="W50" s="125">
        <f t="shared" si="35"/>
        <v>0</v>
      </c>
      <c r="X50" s="125">
        <f t="shared" si="20"/>
        <v>0</v>
      </c>
      <c r="Y50" s="125">
        <f t="shared" si="21"/>
        <v>0</v>
      </c>
      <c r="Z50" s="125">
        <f t="shared" si="22"/>
        <v>0</v>
      </c>
      <c r="AA50" s="125">
        <f t="shared" si="23"/>
        <v>0</v>
      </c>
      <c r="AB50" s="125">
        <f t="shared" si="24"/>
        <v>0</v>
      </c>
      <c r="AC50" s="125">
        <f t="shared" si="25"/>
        <v>0</v>
      </c>
      <c r="AD50" s="125">
        <f t="shared" si="26"/>
        <v>0</v>
      </c>
      <c r="AE50" s="125">
        <f t="shared" si="27"/>
        <v>0</v>
      </c>
      <c r="AF50" s="125">
        <f t="shared" si="28"/>
        <v>0</v>
      </c>
      <c r="AG50" s="125">
        <f t="shared" si="29"/>
        <v>0</v>
      </c>
      <c r="AH50" s="125">
        <f t="shared" si="30"/>
        <v>0</v>
      </c>
      <c r="AI50" s="125">
        <f t="shared" si="31"/>
        <v>-0.18999999999999995</v>
      </c>
      <c r="AJ50" s="125">
        <f t="shared" si="32"/>
        <v>-0.18999999999999995</v>
      </c>
      <c r="AK50" s="125">
        <f t="shared" si="33"/>
        <v>-0.20999999999999996</v>
      </c>
      <c r="AL50" s="125">
        <f t="shared" si="34"/>
        <v>-2.0000000000000018E-2</v>
      </c>
      <c r="AM50" s="163"/>
      <c r="AN50" s="163"/>
      <c r="AO50" s="163"/>
      <c r="AP50" s="163"/>
      <c r="AQ50" s="163"/>
      <c r="AR50" s="163"/>
      <c r="AS50" s="163"/>
      <c r="AT50" s="163"/>
      <c r="AU50" s="163"/>
      <c r="AV50" s="163"/>
      <c r="AW50" s="163"/>
      <c r="AX50" s="163"/>
      <c r="AY50" s="163"/>
      <c r="AZ50" s="163"/>
      <c r="BA50" s="163"/>
    </row>
    <row r="51" spans="1:53" s="49" customFormat="1" x14ac:dyDescent="0.25">
      <c r="A51" s="339"/>
      <c r="B51" s="340"/>
      <c r="C51" s="340"/>
      <c r="D51" s="344" t="s">
        <v>95</v>
      </c>
      <c r="E51" s="344" t="s">
        <v>136</v>
      </c>
      <c r="F51" s="337">
        <v>0.73</v>
      </c>
      <c r="G51" s="337">
        <v>0.73</v>
      </c>
      <c r="H51" s="337">
        <v>0.73</v>
      </c>
      <c r="I51" s="337">
        <v>0.73</v>
      </c>
      <c r="J51" s="337">
        <v>0.73</v>
      </c>
      <c r="K51" s="337">
        <v>0.73</v>
      </c>
      <c r="L51" s="337">
        <v>0.54</v>
      </c>
      <c r="M51" s="337">
        <v>0.54</v>
      </c>
      <c r="N51" s="337">
        <v>0.54</v>
      </c>
      <c r="O51" s="337">
        <v>0.54</v>
      </c>
      <c r="P51" s="337">
        <v>0.54</v>
      </c>
      <c r="Q51" s="337">
        <v>0.54</v>
      </c>
      <c r="R51" s="337">
        <v>0.54</v>
      </c>
      <c r="S51" s="337">
        <v>0.54</v>
      </c>
      <c r="T51" s="337">
        <v>0.52</v>
      </c>
      <c r="U51" s="337">
        <v>0.52</v>
      </c>
      <c r="V51" s="163"/>
      <c r="W51" s="125">
        <f t="shared" si="35"/>
        <v>0</v>
      </c>
      <c r="X51" s="125">
        <f t="shared" si="20"/>
        <v>0</v>
      </c>
      <c r="Y51" s="125">
        <f t="shared" si="21"/>
        <v>0</v>
      </c>
      <c r="Z51" s="125">
        <f t="shared" si="22"/>
        <v>0</v>
      </c>
      <c r="AA51" s="125">
        <f t="shared" si="23"/>
        <v>0</v>
      </c>
      <c r="AB51" s="125">
        <f t="shared" si="24"/>
        <v>0</v>
      </c>
      <c r="AC51" s="125">
        <f t="shared" si="25"/>
        <v>-0.18999999999999995</v>
      </c>
      <c r="AD51" s="125">
        <f t="shared" si="26"/>
        <v>-0.18999999999999995</v>
      </c>
      <c r="AE51" s="125">
        <f t="shared" si="27"/>
        <v>-0.18999999999999995</v>
      </c>
      <c r="AF51" s="125">
        <f t="shared" si="28"/>
        <v>-0.18999999999999995</v>
      </c>
      <c r="AG51" s="125">
        <f t="shared" si="29"/>
        <v>-0.18999999999999995</v>
      </c>
      <c r="AH51" s="125">
        <f t="shared" si="30"/>
        <v>-0.18999999999999995</v>
      </c>
      <c r="AI51" s="125">
        <f t="shared" si="31"/>
        <v>-0.18999999999999995</v>
      </c>
      <c r="AJ51" s="125">
        <f t="shared" si="32"/>
        <v>-0.18999999999999995</v>
      </c>
      <c r="AK51" s="125">
        <f t="shared" si="33"/>
        <v>-2.0000000000000018E-2</v>
      </c>
      <c r="AL51" s="125">
        <f t="shared" si="34"/>
        <v>0</v>
      </c>
      <c r="AM51" s="163"/>
      <c r="AN51" s="163"/>
      <c r="AO51" s="163"/>
      <c r="AP51" s="163"/>
      <c r="AQ51" s="163"/>
      <c r="AR51" s="163"/>
      <c r="AS51" s="163"/>
      <c r="AT51" s="163"/>
      <c r="AU51" s="163"/>
      <c r="AV51" s="163"/>
      <c r="AW51" s="163"/>
      <c r="AX51" s="163"/>
      <c r="AY51" s="163"/>
      <c r="AZ51" s="163"/>
      <c r="BA51" s="163"/>
    </row>
    <row r="52" spans="1:53" s="49" customFormat="1" x14ac:dyDescent="0.25">
      <c r="A52" s="454"/>
      <c r="B52" s="455"/>
      <c r="C52" s="455"/>
      <c r="D52" s="456" t="s">
        <v>96</v>
      </c>
      <c r="E52" s="456" t="s">
        <v>136</v>
      </c>
      <c r="F52" s="457">
        <v>0.73</v>
      </c>
      <c r="G52" s="457">
        <v>0.73</v>
      </c>
      <c r="H52" s="457">
        <v>0.73</v>
      </c>
      <c r="I52" s="457">
        <v>0.73</v>
      </c>
      <c r="J52" s="457">
        <v>0.73</v>
      </c>
      <c r="K52" s="457">
        <v>0.73</v>
      </c>
      <c r="L52" s="457">
        <v>0.73</v>
      </c>
      <c r="M52" s="457">
        <v>0.73</v>
      </c>
      <c r="N52" s="457">
        <v>0.73</v>
      </c>
      <c r="O52" s="457">
        <v>0.73</v>
      </c>
      <c r="P52" s="457">
        <v>0.73</v>
      </c>
      <c r="Q52" s="457">
        <v>0.73</v>
      </c>
      <c r="R52" s="457">
        <v>0.73</v>
      </c>
      <c r="S52" s="457">
        <v>0.73</v>
      </c>
      <c r="T52" s="457">
        <v>0.73</v>
      </c>
      <c r="U52" s="457">
        <v>0.73</v>
      </c>
      <c r="V52" s="163"/>
      <c r="W52" s="125">
        <f t="shared" si="35"/>
        <v>0</v>
      </c>
      <c r="X52" s="125">
        <f t="shared" si="20"/>
        <v>0</v>
      </c>
      <c r="Y52" s="125">
        <f t="shared" si="21"/>
        <v>0</v>
      </c>
      <c r="Z52" s="125">
        <f t="shared" si="22"/>
        <v>0</v>
      </c>
      <c r="AA52" s="125">
        <f t="shared" si="23"/>
        <v>0</v>
      </c>
      <c r="AB52" s="125">
        <f t="shared" si="24"/>
        <v>0</v>
      </c>
      <c r="AC52" s="125">
        <f t="shared" si="25"/>
        <v>0</v>
      </c>
      <c r="AD52" s="125">
        <f t="shared" si="26"/>
        <v>0</v>
      </c>
      <c r="AE52" s="125">
        <f t="shared" si="27"/>
        <v>0</v>
      </c>
      <c r="AF52" s="125">
        <f t="shared" si="28"/>
        <v>0</v>
      </c>
      <c r="AG52" s="125">
        <f t="shared" si="29"/>
        <v>0</v>
      </c>
      <c r="AH52" s="125">
        <f t="shared" si="30"/>
        <v>0</v>
      </c>
      <c r="AI52" s="125">
        <f t="shared" si="31"/>
        <v>0</v>
      </c>
      <c r="AJ52" s="125">
        <f t="shared" si="32"/>
        <v>0</v>
      </c>
      <c r="AK52" s="125">
        <f t="shared" si="33"/>
        <v>0</v>
      </c>
      <c r="AL52" s="125">
        <f t="shared" si="34"/>
        <v>0</v>
      </c>
      <c r="AM52" s="163"/>
      <c r="AN52" s="163"/>
      <c r="AO52" s="163"/>
      <c r="AP52" s="163"/>
      <c r="AQ52" s="163"/>
      <c r="AR52" s="163"/>
      <c r="AS52" s="163"/>
      <c r="AT52" s="163"/>
      <c r="AU52" s="163"/>
      <c r="AV52" s="163"/>
      <c r="AW52" s="163"/>
      <c r="AX52" s="163"/>
      <c r="AY52" s="163"/>
      <c r="AZ52" s="163"/>
      <c r="BA52" s="163"/>
    </row>
    <row r="53" spans="1:53" ht="15.75" customHeight="1" x14ac:dyDescent="0.25">
      <c r="A53" s="459">
        <v>2016</v>
      </c>
      <c r="B53" s="460" t="s">
        <v>118</v>
      </c>
      <c r="C53" s="461" t="s">
        <v>131</v>
      </c>
      <c r="D53" s="452" t="s">
        <v>97</v>
      </c>
      <c r="E53" s="452" t="s">
        <v>127</v>
      </c>
      <c r="F53" s="453">
        <v>0.32200000000000001</v>
      </c>
      <c r="G53" s="453">
        <v>0.107</v>
      </c>
      <c r="H53" s="453">
        <v>0.107</v>
      </c>
      <c r="I53" s="453">
        <v>7.3999999999999996E-2</v>
      </c>
      <c r="J53" s="453">
        <v>7.3999999999999996E-2</v>
      </c>
      <c r="K53" s="453">
        <v>7.3999999999999996E-2</v>
      </c>
      <c r="L53" s="453">
        <v>5.7000000000000002E-2</v>
      </c>
      <c r="M53" s="453">
        <v>5.7000000000000002E-2</v>
      </c>
      <c r="N53" s="453">
        <v>5.7000000000000002E-2</v>
      </c>
      <c r="O53" s="453">
        <v>5.7000000000000002E-2</v>
      </c>
      <c r="P53" s="453">
        <v>5.7000000000000002E-2</v>
      </c>
      <c r="Q53" s="453">
        <v>5.7000000000000002E-2</v>
      </c>
      <c r="R53" s="453">
        <v>5.0999999999999997E-2</v>
      </c>
      <c r="S53" s="453">
        <v>5.0999999999999997E-2</v>
      </c>
      <c r="T53" s="453">
        <v>4.2000000000000003E-2</v>
      </c>
      <c r="U53" s="453">
        <v>3.7999999999999999E-2</v>
      </c>
      <c r="W53" s="125">
        <f>F53-F41</f>
        <v>0</v>
      </c>
      <c r="X53" s="125">
        <f t="shared" si="20"/>
        <v>0</v>
      </c>
      <c r="Y53" s="125">
        <f t="shared" si="21"/>
        <v>0</v>
      </c>
      <c r="Z53" s="125">
        <f t="shared" si="22"/>
        <v>-3.3000000000000002E-2</v>
      </c>
      <c r="AA53" s="125">
        <f t="shared" si="23"/>
        <v>-3.3000000000000002E-2</v>
      </c>
      <c r="AB53" s="125">
        <f t="shared" si="24"/>
        <v>-3.3000000000000002E-2</v>
      </c>
      <c r="AC53" s="125">
        <f t="shared" si="25"/>
        <v>-2.9999999999999992E-2</v>
      </c>
      <c r="AD53" s="125">
        <f t="shared" si="26"/>
        <v>-2.9999999999999992E-2</v>
      </c>
      <c r="AE53" s="125">
        <f t="shared" si="27"/>
        <v>-2.9999999999999992E-2</v>
      </c>
      <c r="AF53" s="125">
        <f t="shared" si="28"/>
        <v>-1.6999999999999994E-2</v>
      </c>
      <c r="AG53" s="125">
        <f t="shared" si="29"/>
        <v>-1.6999999999999994E-2</v>
      </c>
      <c r="AH53" s="125">
        <f t="shared" si="30"/>
        <v>-1.6999999999999994E-2</v>
      </c>
      <c r="AI53" s="125">
        <f t="shared" si="31"/>
        <v>-1.3000000000000005E-2</v>
      </c>
      <c r="AJ53" s="125">
        <f t="shared" si="32"/>
        <v>-1.3000000000000005E-2</v>
      </c>
      <c r="AK53" s="125">
        <f t="shared" si="33"/>
        <v>-2.1999999999999999E-2</v>
      </c>
      <c r="AL53" s="125">
        <f t="shared" si="34"/>
        <v>-1.9000000000000003E-2</v>
      </c>
    </row>
    <row r="54" spans="1:53" x14ac:dyDescent="0.25">
      <c r="A54" s="244"/>
      <c r="B54" s="348"/>
      <c r="C54" s="349"/>
      <c r="D54" s="350" t="s">
        <v>95</v>
      </c>
      <c r="E54" s="350" t="s">
        <v>127</v>
      </c>
      <c r="F54" s="336">
        <v>0.32200000000000001</v>
      </c>
      <c r="G54" s="336">
        <v>8.6999999999999994E-2</v>
      </c>
      <c r="H54" s="336">
        <v>8.6999999999999994E-2</v>
      </c>
      <c r="I54" s="336">
        <v>7.3999999999999996E-2</v>
      </c>
      <c r="J54" s="336">
        <v>7.3999999999999996E-2</v>
      </c>
      <c r="K54" s="336">
        <v>7.3999999999999996E-2</v>
      </c>
      <c r="L54" s="336">
        <v>5.0999999999999997E-2</v>
      </c>
      <c r="M54" s="336">
        <v>5.0999999999999997E-2</v>
      </c>
      <c r="N54" s="336">
        <v>5.0999999999999997E-2</v>
      </c>
      <c r="O54" s="336">
        <v>5.0999999999999997E-2</v>
      </c>
      <c r="P54" s="336">
        <v>5.0999999999999997E-2</v>
      </c>
      <c r="Q54" s="336">
        <v>5.0999999999999997E-2</v>
      </c>
      <c r="R54" s="336">
        <v>5.0999999999999997E-2</v>
      </c>
      <c r="S54" s="336">
        <v>5.0999999999999997E-2</v>
      </c>
      <c r="T54" s="336">
        <v>4.2000000000000003E-2</v>
      </c>
      <c r="U54" s="336">
        <v>3.7999999999999999E-2</v>
      </c>
      <c r="W54" s="125">
        <f t="shared" ref="W54:W64" si="36">F54-F42</f>
        <v>0</v>
      </c>
      <c r="X54" s="125">
        <f t="shared" si="20"/>
        <v>0</v>
      </c>
      <c r="Y54" s="125">
        <f t="shared" si="21"/>
        <v>0</v>
      </c>
      <c r="Z54" s="125">
        <f t="shared" si="22"/>
        <v>-1.2999999999999998E-2</v>
      </c>
      <c r="AA54" s="125">
        <f t="shared" si="23"/>
        <v>-1.2999999999999998E-2</v>
      </c>
      <c r="AB54" s="125">
        <f t="shared" si="24"/>
        <v>-1.2999999999999998E-2</v>
      </c>
      <c r="AC54" s="125">
        <f t="shared" si="25"/>
        <v>-2.3E-2</v>
      </c>
      <c r="AD54" s="125">
        <f t="shared" si="26"/>
        <v>-2.3E-2</v>
      </c>
      <c r="AE54" s="125">
        <f t="shared" si="27"/>
        <v>-2.3E-2</v>
      </c>
      <c r="AF54" s="125">
        <f t="shared" si="28"/>
        <v>-2.3E-2</v>
      </c>
      <c r="AG54" s="125">
        <f t="shared" si="29"/>
        <v>-1.3000000000000005E-2</v>
      </c>
      <c r="AH54" s="125">
        <f t="shared" si="30"/>
        <v>-1.3000000000000005E-2</v>
      </c>
      <c r="AI54" s="125">
        <f t="shared" si="31"/>
        <v>-6.0000000000000053E-3</v>
      </c>
      <c r="AJ54" s="125">
        <f t="shared" si="32"/>
        <v>-6.0000000000000053E-3</v>
      </c>
      <c r="AK54" s="125">
        <f t="shared" si="33"/>
        <v>-8.9999999999999941E-3</v>
      </c>
      <c r="AL54" s="125">
        <f t="shared" si="34"/>
        <v>-1.2999999999999998E-2</v>
      </c>
    </row>
    <row r="55" spans="1:53" x14ac:dyDescent="0.25">
      <c r="A55" s="244"/>
      <c r="B55" s="348"/>
      <c r="C55" s="443"/>
      <c r="D55" s="444" t="s">
        <v>96</v>
      </c>
      <c r="E55" s="444" t="s">
        <v>127</v>
      </c>
      <c r="F55" s="445">
        <v>0.32200000000000001</v>
      </c>
      <c r="G55" s="445">
        <v>0.32200000000000001</v>
      </c>
      <c r="H55" s="445">
        <v>0.32200000000000001</v>
      </c>
      <c r="I55" s="445">
        <v>0.13700000000000001</v>
      </c>
      <c r="J55" s="445">
        <v>0.13700000000000001</v>
      </c>
      <c r="K55" s="445">
        <v>0.13700000000000001</v>
      </c>
      <c r="L55" s="445">
        <v>0.107</v>
      </c>
      <c r="M55" s="445">
        <v>0.107</v>
      </c>
      <c r="N55" s="445">
        <v>0.107</v>
      </c>
      <c r="O55" s="445">
        <v>0.107</v>
      </c>
      <c r="P55" s="445">
        <v>0.107</v>
      </c>
      <c r="Q55" s="445">
        <v>0.107</v>
      </c>
      <c r="R55" s="445">
        <v>8.6999999999999994E-2</v>
      </c>
      <c r="S55" s="445">
        <v>8.6999999999999994E-2</v>
      </c>
      <c r="T55" s="445">
        <v>7.3999999999999996E-2</v>
      </c>
      <c r="U55" s="445">
        <v>6.4000000000000001E-2</v>
      </c>
      <c r="W55" s="125">
        <f t="shared" si="36"/>
        <v>0</v>
      </c>
      <c r="X55" s="125">
        <f t="shared" si="20"/>
        <v>0</v>
      </c>
      <c r="Y55" s="125">
        <f t="shared" si="21"/>
        <v>0</v>
      </c>
      <c r="Z55" s="125">
        <f t="shared" si="22"/>
        <v>-0.185</v>
      </c>
      <c r="AA55" s="125">
        <f t="shared" si="23"/>
        <v>-0.185</v>
      </c>
      <c r="AB55" s="125">
        <f t="shared" si="24"/>
        <v>-0.185</v>
      </c>
      <c r="AC55" s="125">
        <f t="shared" si="25"/>
        <v>-3.0000000000000013E-2</v>
      </c>
      <c r="AD55" s="125">
        <f t="shared" si="26"/>
        <v>-3.0000000000000013E-2</v>
      </c>
      <c r="AE55" s="125">
        <f t="shared" si="27"/>
        <v>-3.0000000000000013E-2</v>
      </c>
      <c r="AF55" s="125">
        <f t="shared" si="28"/>
        <v>-3.0000000000000013E-2</v>
      </c>
      <c r="AG55" s="125">
        <f t="shared" si="29"/>
        <v>-3.0000000000000013E-2</v>
      </c>
      <c r="AH55" s="125">
        <f t="shared" si="30"/>
        <v>-3.0000000000000013E-2</v>
      </c>
      <c r="AI55" s="125">
        <f t="shared" si="31"/>
        <v>-5.0000000000000017E-2</v>
      </c>
      <c r="AJ55" s="125">
        <f t="shared" si="32"/>
        <v>-5.0000000000000017E-2</v>
      </c>
      <c r="AK55" s="125">
        <f t="shared" si="33"/>
        <v>-3.3000000000000002E-2</v>
      </c>
      <c r="AL55" s="125">
        <f t="shared" si="34"/>
        <v>-2.2999999999999993E-2</v>
      </c>
    </row>
    <row r="56" spans="1:53" x14ac:dyDescent="0.25">
      <c r="A56" s="244"/>
      <c r="B56" s="348" t="s">
        <v>132</v>
      </c>
      <c r="C56" s="451" t="s">
        <v>132</v>
      </c>
      <c r="D56" s="452" t="s">
        <v>94</v>
      </c>
      <c r="E56" s="452" t="s">
        <v>127</v>
      </c>
      <c r="F56" s="453">
        <v>0.35</v>
      </c>
      <c r="G56" s="453">
        <v>3.7999999999999999E-2</v>
      </c>
      <c r="H56" s="453">
        <v>3.7999999999999999E-2</v>
      </c>
      <c r="I56" s="453">
        <v>3.7999999999999999E-2</v>
      </c>
      <c r="J56" s="453">
        <v>3.7999999999999999E-2</v>
      </c>
      <c r="K56" s="453">
        <v>3.7999999999999999E-2</v>
      </c>
      <c r="L56" s="453">
        <v>3.7999999999999999E-2</v>
      </c>
      <c r="M56" s="453">
        <v>3.7999999999999999E-2</v>
      </c>
      <c r="N56" s="453">
        <v>3.7999999999999999E-2</v>
      </c>
      <c r="O56" s="453">
        <v>3.7999999999999999E-2</v>
      </c>
      <c r="P56" s="453">
        <v>3.7999999999999999E-2</v>
      </c>
      <c r="Q56" s="453">
        <v>3.7999999999999999E-2</v>
      </c>
      <c r="R56" s="453">
        <v>3.2000000000000001E-2</v>
      </c>
      <c r="S56" s="453">
        <v>3.2000000000000001E-2</v>
      </c>
      <c r="T56" s="453">
        <v>3.2000000000000001E-2</v>
      </c>
      <c r="U56" s="453">
        <v>3.2000000000000001E-2</v>
      </c>
      <c r="W56" s="125">
        <f t="shared" si="36"/>
        <v>0</v>
      </c>
      <c r="X56" s="125">
        <f t="shared" si="20"/>
        <v>-1.3999999999999999E-2</v>
      </c>
      <c r="Y56" s="125">
        <f t="shared" si="21"/>
        <v>-1.3999999999999999E-2</v>
      </c>
      <c r="Z56" s="125">
        <f t="shared" si="22"/>
        <v>-1.3999999999999999E-2</v>
      </c>
      <c r="AA56" s="125">
        <f t="shared" si="23"/>
        <v>-1.3999999999999999E-2</v>
      </c>
      <c r="AB56" s="125">
        <f t="shared" si="24"/>
        <v>-1.3999999999999999E-2</v>
      </c>
      <c r="AC56" s="125">
        <f t="shared" si="25"/>
        <v>0</v>
      </c>
      <c r="AD56" s="125">
        <f t="shared" si="26"/>
        <v>0</v>
      </c>
      <c r="AE56" s="125">
        <f t="shared" si="27"/>
        <v>0</v>
      </c>
      <c r="AF56" s="125">
        <f t="shared" si="28"/>
        <v>0</v>
      </c>
      <c r="AG56" s="125">
        <f t="shared" si="29"/>
        <v>0</v>
      </c>
      <c r="AH56" s="125">
        <f t="shared" si="30"/>
        <v>0</v>
      </c>
      <c r="AI56" s="125">
        <f t="shared" si="31"/>
        <v>-5.9999999999999984E-3</v>
      </c>
      <c r="AJ56" s="125">
        <f t="shared" si="32"/>
        <v>-5.9999999999999984E-3</v>
      </c>
      <c r="AK56" s="125">
        <f t="shared" si="33"/>
        <v>-5.9999999999999984E-3</v>
      </c>
      <c r="AL56" s="125">
        <f t="shared" si="34"/>
        <v>0</v>
      </c>
    </row>
    <row r="57" spans="1:53" x14ac:dyDescent="0.25">
      <c r="A57" s="244"/>
      <c r="B57" s="348"/>
      <c r="C57" s="351"/>
      <c r="D57" s="350" t="s">
        <v>95</v>
      </c>
      <c r="E57" s="350" t="s">
        <v>127</v>
      </c>
      <c r="F57" s="336">
        <v>0.35</v>
      </c>
      <c r="G57" s="336">
        <v>3.7999999999999999E-2</v>
      </c>
      <c r="H57" s="336">
        <v>3.7999999999999999E-2</v>
      </c>
      <c r="I57" s="336">
        <v>3.7999999999999999E-2</v>
      </c>
      <c r="J57" s="336">
        <v>3.7999999999999999E-2</v>
      </c>
      <c r="K57" s="336">
        <v>3.7999999999999999E-2</v>
      </c>
      <c r="L57" s="336">
        <v>3.7999999999999999E-2</v>
      </c>
      <c r="M57" s="336">
        <v>3.7999999999999999E-2</v>
      </c>
      <c r="N57" s="336">
        <v>3.7999999999999999E-2</v>
      </c>
      <c r="O57" s="336">
        <v>3.7999999999999999E-2</v>
      </c>
      <c r="P57" s="336">
        <v>3.7999999999999999E-2</v>
      </c>
      <c r="Q57" s="336">
        <v>3.7999999999999999E-2</v>
      </c>
      <c r="R57" s="336">
        <v>3.2000000000000001E-2</v>
      </c>
      <c r="S57" s="336">
        <v>3.2000000000000001E-2</v>
      </c>
      <c r="T57" s="336">
        <v>3.2000000000000001E-2</v>
      </c>
      <c r="U57" s="336">
        <v>3.2000000000000001E-2</v>
      </c>
      <c r="W57" s="125">
        <f t="shared" si="36"/>
        <v>0</v>
      </c>
      <c r="X57" s="125">
        <f t="shared" si="20"/>
        <v>-1.3999999999999999E-2</v>
      </c>
      <c r="Y57" s="125">
        <f t="shared" si="21"/>
        <v>-1.3999999999999999E-2</v>
      </c>
      <c r="Z57" s="125">
        <f t="shared" si="22"/>
        <v>-1.3999999999999999E-2</v>
      </c>
      <c r="AA57" s="125">
        <f t="shared" si="23"/>
        <v>-1.3999999999999999E-2</v>
      </c>
      <c r="AB57" s="125">
        <f t="shared" si="24"/>
        <v>-1.3999999999999999E-2</v>
      </c>
      <c r="AC57" s="125">
        <f t="shared" si="25"/>
        <v>0</v>
      </c>
      <c r="AD57" s="125">
        <f t="shared" si="26"/>
        <v>0</v>
      </c>
      <c r="AE57" s="125">
        <f t="shared" si="27"/>
        <v>0</v>
      </c>
      <c r="AF57" s="125">
        <f t="shared" si="28"/>
        <v>0</v>
      </c>
      <c r="AG57" s="125">
        <f t="shared" si="29"/>
        <v>0</v>
      </c>
      <c r="AH57" s="125">
        <f t="shared" si="30"/>
        <v>0</v>
      </c>
      <c r="AI57" s="125">
        <f t="shared" si="31"/>
        <v>0</v>
      </c>
      <c r="AJ57" s="125">
        <f t="shared" si="32"/>
        <v>0</v>
      </c>
      <c r="AK57" s="125">
        <f t="shared" si="33"/>
        <v>0</v>
      </c>
      <c r="AL57" s="125">
        <f t="shared" si="34"/>
        <v>0</v>
      </c>
    </row>
    <row r="58" spans="1:53" x14ac:dyDescent="0.25">
      <c r="A58" s="244"/>
      <c r="B58" s="348"/>
      <c r="C58" s="450"/>
      <c r="D58" s="444" t="s">
        <v>96</v>
      </c>
      <c r="E58" s="444" t="s">
        <v>127</v>
      </c>
      <c r="F58" s="445">
        <v>0.35</v>
      </c>
      <c r="G58" s="445">
        <v>6.9000000000000006E-2</v>
      </c>
      <c r="H58" s="445">
        <v>6.9000000000000006E-2</v>
      </c>
      <c r="I58" s="445">
        <v>5.1999999999999998E-2</v>
      </c>
      <c r="J58" s="445">
        <v>5.1999999999999998E-2</v>
      </c>
      <c r="K58" s="445">
        <v>5.1999999999999998E-2</v>
      </c>
      <c r="L58" s="445">
        <v>5.1999999999999998E-2</v>
      </c>
      <c r="M58" s="445">
        <v>5.1999999999999998E-2</v>
      </c>
      <c r="N58" s="445">
        <v>5.1999999999999998E-2</v>
      </c>
      <c r="O58" s="445">
        <v>5.1999999999999998E-2</v>
      </c>
      <c r="P58" s="445">
        <v>5.1999999999999998E-2</v>
      </c>
      <c r="Q58" s="445">
        <v>5.1999999999999998E-2</v>
      </c>
      <c r="R58" s="445">
        <v>5.1999999999999998E-2</v>
      </c>
      <c r="S58" s="445">
        <v>5.1999999999999998E-2</v>
      </c>
      <c r="T58" s="445">
        <v>5.1999999999999998E-2</v>
      </c>
      <c r="U58" s="445">
        <v>5.1999999999999998E-2</v>
      </c>
      <c r="W58" s="125">
        <f t="shared" si="36"/>
        <v>0</v>
      </c>
      <c r="X58" s="125">
        <f t="shared" si="20"/>
        <v>0</v>
      </c>
      <c r="Y58" s="125">
        <f t="shared" si="21"/>
        <v>0</v>
      </c>
      <c r="Z58" s="125">
        <f t="shared" si="22"/>
        <v>-1.7000000000000008E-2</v>
      </c>
      <c r="AA58" s="125">
        <f t="shared" si="23"/>
        <v>-1.7000000000000008E-2</v>
      </c>
      <c r="AB58" s="125">
        <f t="shared" si="24"/>
        <v>-1.7000000000000008E-2</v>
      </c>
      <c r="AC58" s="125">
        <f t="shared" si="25"/>
        <v>-1.7000000000000008E-2</v>
      </c>
      <c r="AD58" s="125">
        <f t="shared" si="26"/>
        <v>-1.7000000000000008E-2</v>
      </c>
      <c r="AE58" s="125">
        <f t="shared" si="27"/>
        <v>-1.7000000000000008E-2</v>
      </c>
      <c r="AF58" s="125">
        <f t="shared" si="28"/>
        <v>0</v>
      </c>
      <c r="AG58" s="125">
        <f t="shared" si="29"/>
        <v>0</v>
      </c>
      <c r="AH58" s="125">
        <f t="shared" si="30"/>
        <v>0</v>
      </c>
      <c r="AI58" s="125">
        <f t="shared" si="31"/>
        <v>0</v>
      </c>
      <c r="AJ58" s="125">
        <f t="shared" si="32"/>
        <v>0</v>
      </c>
      <c r="AK58" s="125">
        <f t="shared" si="33"/>
        <v>0</v>
      </c>
      <c r="AL58" s="125">
        <f t="shared" si="34"/>
        <v>0</v>
      </c>
    </row>
    <row r="59" spans="1:53" x14ac:dyDescent="0.25">
      <c r="A59" s="244"/>
      <c r="B59" s="244" t="s">
        <v>133</v>
      </c>
      <c r="C59" s="440" t="s">
        <v>134</v>
      </c>
      <c r="D59" s="441" t="s">
        <v>94</v>
      </c>
      <c r="E59" s="441" t="s">
        <v>127</v>
      </c>
      <c r="F59" s="442">
        <v>0.28199999999999997</v>
      </c>
      <c r="G59" s="442">
        <v>3.3000000000000002E-2</v>
      </c>
      <c r="H59" s="442">
        <v>3.3000000000000002E-2</v>
      </c>
      <c r="I59" s="442">
        <v>3.3000000000000002E-2</v>
      </c>
      <c r="J59" s="442">
        <v>3.3000000000000002E-2</v>
      </c>
      <c r="K59" s="442">
        <v>3.3000000000000002E-2</v>
      </c>
      <c r="L59" s="442">
        <v>3.3000000000000002E-2</v>
      </c>
      <c r="M59" s="442">
        <v>3.3000000000000002E-2</v>
      </c>
      <c r="N59" s="442">
        <v>3.3000000000000002E-2</v>
      </c>
      <c r="O59" s="442">
        <v>3.3000000000000002E-2</v>
      </c>
      <c r="P59" s="442">
        <v>3.3000000000000002E-2</v>
      </c>
      <c r="Q59" s="442">
        <v>3.3000000000000002E-2</v>
      </c>
      <c r="R59" s="442">
        <v>2.7E-2</v>
      </c>
      <c r="S59" s="442">
        <v>2.7E-2</v>
      </c>
      <c r="T59" s="442">
        <v>2.7E-2</v>
      </c>
      <c r="U59" s="442">
        <v>2.7E-2</v>
      </c>
      <c r="W59" s="125">
        <f t="shared" si="36"/>
        <v>0</v>
      </c>
      <c r="X59" s="125">
        <f t="shared" si="20"/>
        <v>-1.7999999999999995E-2</v>
      </c>
      <c r="Y59" s="125">
        <f t="shared" si="21"/>
        <v>-1.7999999999999995E-2</v>
      </c>
      <c r="Z59" s="125">
        <f t="shared" si="22"/>
        <v>-1.7999999999999995E-2</v>
      </c>
      <c r="AA59" s="125">
        <f t="shared" si="23"/>
        <v>-1.7999999999999995E-2</v>
      </c>
      <c r="AB59" s="125">
        <f t="shared" si="24"/>
        <v>-1.7999999999999995E-2</v>
      </c>
      <c r="AC59" s="125">
        <f t="shared" si="25"/>
        <v>0</v>
      </c>
      <c r="AD59" s="125">
        <f t="shared" si="26"/>
        <v>0</v>
      </c>
      <c r="AE59" s="125">
        <f t="shared" si="27"/>
        <v>0</v>
      </c>
      <c r="AF59" s="125">
        <f t="shared" si="28"/>
        <v>0</v>
      </c>
      <c r="AG59" s="125">
        <f t="shared" si="29"/>
        <v>0</v>
      </c>
      <c r="AH59" s="125">
        <f t="shared" si="30"/>
        <v>0</v>
      </c>
      <c r="AI59" s="125">
        <f t="shared" si="31"/>
        <v>-6.0000000000000019E-3</v>
      </c>
      <c r="AJ59" s="125">
        <f t="shared" si="32"/>
        <v>-6.0000000000000019E-3</v>
      </c>
      <c r="AK59" s="125">
        <f t="shared" si="33"/>
        <v>-6.0000000000000019E-3</v>
      </c>
      <c r="AL59" s="125">
        <f t="shared" si="34"/>
        <v>-6.0000000000000019E-3</v>
      </c>
    </row>
    <row r="60" spans="1:53" x14ac:dyDescent="0.25">
      <c r="A60" s="244"/>
      <c r="B60" s="244"/>
      <c r="C60" s="351"/>
      <c r="D60" s="350" t="s">
        <v>95</v>
      </c>
      <c r="E60" s="350" t="s">
        <v>127</v>
      </c>
      <c r="F60" s="336">
        <v>0.28199999999999997</v>
      </c>
      <c r="G60" s="336">
        <v>3.3000000000000002E-2</v>
      </c>
      <c r="H60" s="336">
        <v>3.3000000000000002E-2</v>
      </c>
      <c r="I60" s="336">
        <v>3.3000000000000002E-2</v>
      </c>
      <c r="J60" s="336">
        <v>3.3000000000000002E-2</v>
      </c>
      <c r="K60" s="336">
        <v>3.3000000000000002E-2</v>
      </c>
      <c r="L60" s="336">
        <v>3.3000000000000002E-2</v>
      </c>
      <c r="M60" s="336">
        <v>3.3000000000000002E-2</v>
      </c>
      <c r="N60" s="336">
        <v>3.3000000000000002E-2</v>
      </c>
      <c r="O60" s="336">
        <v>3.3000000000000002E-2</v>
      </c>
      <c r="P60" s="336">
        <v>3.3000000000000002E-2</v>
      </c>
      <c r="Q60" s="336">
        <v>3.3000000000000002E-2</v>
      </c>
      <c r="R60" s="336">
        <v>2.7E-2</v>
      </c>
      <c r="S60" s="336">
        <v>2.7E-2</v>
      </c>
      <c r="T60" s="336">
        <v>2.7E-2</v>
      </c>
      <c r="U60" s="336">
        <v>2.7E-2</v>
      </c>
      <c r="W60" s="125">
        <f t="shared" si="36"/>
        <v>0</v>
      </c>
      <c r="X60" s="125">
        <f t="shared" si="20"/>
        <v>0</v>
      </c>
      <c r="Y60" s="125">
        <f t="shared" si="21"/>
        <v>0</v>
      </c>
      <c r="Z60" s="125">
        <f t="shared" si="22"/>
        <v>0</v>
      </c>
      <c r="AA60" s="125">
        <f t="shared" si="23"/>
        <v>0</v>
      </c>
      <c r="AB60" s="125">
        <f t="shared" si="24"/>
        <v>0</v>
      </c>
      <c r="AC60" s="125">
        <f t="shared" si="25"/>
        <v>0</v>
      </c>
      <c r="AD60" s="125">
        <f t="shared" si="26"/>
        <v>0</v>
      </c>
      <c r="AE60" s="125">
        <f t="shared" si="27"/>
        <v>0</v>
      </c>
      <c r="AF60" s="125">
        <f t="shared" si="28"/>
        <v>0</v>
      </c>
      <c r="AG60" s="125">
        <f t="shared" si="29"/>
        <v>0</v>
      </c>
      <c r="AH60" s="125">
        <f t="shared" si="30"/>
        <v>0</v>
      </c>
      <c r="AI60" s="125">
        <f t="shared" si="31"/>
        <v>-6.0000000000000019E-3</v>
      </c>
      <c r="AJ60" s="125">
        <f t="shared" si="32"/>
        <v>-6.0000000000000019E-3</v>
      </c>
      <c r="AK60" s="125">
        <f t="shared" si="33"/>
        <v>-6.0000000000000019E-3</v>
      </c>
      <c r="AL60" s="125">
        <f t="shared" si="34"/>
        <v>-6.0000000000000019E-3</v>
      </c>
    </row>
    <row r="61" spans="1:53" x14ac:dyDescent="0.25">
      <c r="A61" s="244"/>
      <c r="B61" s="244"/>
      <c r="C61" s="450"/>
      <c r="D61" s="444" t="s">
        <v>96</v>
      </c>
      <c r="E61" s="444" t="s">
        <v>127</v>
      </c>
      <c r="F61" s="445">
        <v>0.28199999999999997</v>
      </c>
      <c r="G61" s="445">
        <v>6.6000000000000003E-2</v>
      </c>
      <c r="H61" s="445">
        <v>6.6000000000000003E-2</v>
      </c>
      <c r="I61" s="445">
        <v>5.0999999999999997E-2</v>
      </c>
      <c r="J61" s="445">
        <v>5.0999999999999997E-2</v>
      </c>
      <c r="K61" s="445">
        <v>5.0999999999999997E-2</v>
      </c>
      <c r="L61" s="445">
        <v>5.0999999999999997E-2</v>
      </c>
      <c r="M61" s="445">
        <v>5.0999999999999997E-2</v>
      </c>
      <c r="N61" s="445">
        <v>5.0999999999999997E-2</v>
      </c>
      <c r="O61" s="445">
        <v>5.0999999999999997E-2</v>
      </c>
      <c r="P61" s="445">
        <v>5.0999999999999997E-2</v>
      </c>
      <c r="Q61" s="445">
        <v>5.0999999999999997E-2</v>
      </c>
      <c r="R61" s="445">
        <v>5.0999999999999997E-2</v>
      </c>
      <c r="S61" s="445">
        <v>5.0999999999999997E-2</v>
      </c>
      <c r="T61" s="445">
        <v>5.0999999999999997E-2</v>
      </c>
      <c r="U61" s="445">
        <v>3.3000000000000002E-2</v>
      </c>
      <c r="W61" s="125">
        <f t="shared" si="36"/>
        <v>0</v>
      </c>
      <c r="X61" s="125">
        <f t="shared" si="20"/>
        <v>0</v>
      </c>
      <c r="Y61" s="125">
        <f t="shared" si="21"/>
        <v>0</v>
      </c>
      <c r="Z61" s="125">
        <f t="shared" si="22"/>
        <v>-1.5000000000000006E-2</v>
      </c>
      <c r="AA61" s="125">
        <f t="shared" si="23"/>
        <v>-1.5000000000000006E-2</v>
      </c>
      <c r="AB61" s="125">
        <f t="shared" si="24"/>
        <v>-1.5000000000000006E-2</v>
      </c>
      <c r="AC61" s="125">
        <f t="shared" si="25"/>
        <v>-1.5000000000000006E-2</v>
      </c>
      <c r="AD61" s="125">
        <f t="shared" si="26"/>
        <v>-1.5000000000000006E-2</v>
      </c>
      <c r="AE61" s="125">
        <f t="shared" si="27"/>
        <v>-1.5000000000000006E-2</v>
      </c>
      <c r="AF61" s="125">
        <f t="shared" si="28"/>
        <v>0</v>
      </c>
      <c r="AG61" s="125">
        <f t="shared" si="29"/>
        <v>0</v>
      </c>
      <c r="AH61" s="125">
        <f t="shared" si="30"/>
        <v>0</v>
      </c>
      <c r="AI61" s="125">
        <f t="shared" si="31"/>
        <v>0</v>
      </c>
      <c r="AJ61" s="125">
        <f t="shared" si="32"/>
        <v>0</v>
      </c>
      <c r="AK61" s="125">
        <f t="shared" si="33"/>
        <v>0</v>
      </c>
      <c r="AL61" s="125">
        <f t="shared" si="34"/>
        <v>0</v>
      </c>
    </row>
    <row r="62" spans="1:53" s="49" customFormat="1" x14ac:dyDescent="0.25">
      <c r="A62" s="244"/>
      <c r="B62" s="348" t="s">
        <v>135</v>
      </c>
      <c r="C62" s="448" t="s">
        <v>135</v>
      </c>
      <c r="D62" s="449" t="s">
        <v>94</v>
      </c>
      <c r="E62" s="449" t="s">
        <v>136</v>
      </c>
      <c r="F62" s="442">
        <v>0.73</v>
      </c>
      <c r="G62" s="442">
        <v>0.73</v>
      </c>
      <c r="H62" s="442">
        <v>0.73</v>
      </c>
      <c r="I62" s="442">
        <v>0.73</v>
      </c>
      <c r="J62" s="442">
        <v>0.73</v>
      </c>
      <c r="K62" s="442">
        <v>0.73</v>
      </c>
      <c r="L62" s="442">
        <v>0.52</v>
      </c>
      <c r="M62" s="442">
        <v>0.52</v>
      </c>
      <c r="N62" s="442">
        <v>0.52</v>
      </c>
      <c r="O62" s="442">
        <v>0.52</v>
      </c>
      <c r="P62" s="442">
        <v>0.52</v>
      </c>
      <c r="Q62" s="442">
        <v>0.52</v>
      </c>
      <c r="R62" s="442">
        <v>0.51</v>
      </c>
      <c r="S62" s="442">
        <v>0.51</v>
      </c>
      <c r="T62" s="442">
        <v>0.51</v>
      </c>
      <c r="U62" s="442">
        <v>0.434</v>
      </c>
      <c r="V62" s="163"/>
      <c r="W62" s="125">
        <f t="shared" si="36"/>
        <v>0</v>
      </c>
      <c r="X62" s="125">
        <f t="shared" si="20"/>
        <v>0</v>
      </c>
      <c r="Y62" s="125">
        <f t="shared" si="21"/>
        <v>0</v>
      </c>
      <c r="Z62" s="125">
        <f t="shared" si="22"/>
        <v>0</v>
      </c>
      <c r="AA62" s="125">
        <f t="shared" si="23"/>
        <v>0</v>
      </c>
      <c r="AB62" s="125">
        <f t="shared" si="24"/>
        <v>0</v>
      </c>
      <c r="AC62" s="125">
        <f t="shared" si="25"/>
        <v>-0.20999999999999996</v>
      </c>
      <c r="AD62" s="125">
        <f t="shared" si="26"/>
        <v>-0.20999999999999996</v>
      </c>
      <c r="AE62" s="125">
        <f t="shared" si="27"/>
        <v>-0.20999999999999996</v>
      </c>
      <c r="AF62" s="125">
        <f t="shared" si="28"/>
        <v>-0.20999999999999996</v>
      </c>
      <c r="AG62" s="125">
        <f t="shared" si="29"/>
        <v>-0.20999999999999996</v>
      </c>
      <c r="AH62" s="125">
        <f t="shared" si="30"/>
        <v>-0.20999999999999996</v>
      </c>
      <c r="AI62" s="125">
        <f t="shared" si="31"/>
        <v>-3.0000000000000027E-2</v>
      </c>
      <c r="AJ62" s="125">
        <f t="shared" si="32"/>
        <v>-3.0000000000000027E-2</v>
      </c>
      <c r="AK62" s="125">
        <f t="shared" si="33"/>
        <v>-1.0000000000000009E-2</v>
      </c>
      <c r="AL62" s="125">
        <f t="shared" si="34"/>
        <v>-8.6000000000000021E-2</v>
      </c>
      <c r="AM62" s="163"/>
      <c r="AN62" s="163"/>
      <c r="AO62" s="163"/>
      <c r="AP62" s="163"/>
      <c r="AQ62" s="163"/>
      <c r="AR62" s="163"/>
      <c r="AS62" s="163"/>
      <c r="AT62" s="163"/>
      <c r="AU62" s="163"/>
      <c r="AV62" s="163"/>
      <c r="AW62" s="163"/>
      <c r="AX62" s="163"/>
      <c r="AY62" s="163"/>
      <c r="AZ62" s="163"/>
      <c r="BA62" s="163"/>
    </row>
    <row r="63" spans="1:53" s="49" customFormat="1" x14ac:dyDescent="0.25">
      <c r="A63" s="244"/>
      <c r="B63" s="348"/>
      <c r="C63" s="348"/>
      <c r="D63" s="352" t="s">
        <v>95</v>
      </c>
      <c r="E63" s="352" t="s">
        <v>136</v>
      </c>
      <c r="F63" s="336">
        <v>0.73</v>
      </c>
      <c r="G63" s="336">
        <v>0.73</v>
      </c>
      <c r="H63" s="336">
        <v>0.73</v>
      </c>
      <c r="I63" s="336">
        <v>0.54</v>
      </c>
      <c r="J63" s="336">
        <v>0.54</v>
      </c>
      <c r="K63" s="336">
        <v>0.54</v>
      </c>
      <c r="L63" s="336">
        <v>0.52</v>
      </c>
      <c r="M63" s="336">
        <v>0.52</v>
      </c>
      <c r="N63" s="336">
        <v>0.52</v>
      </c>
      <c r="O63" s="336">
        <v>0.51</v>
      </c>
      <c r="P63" s="336">
        <v>0.51</v>
      </c>
      <c r="Q63" s="336">
        <v>0.51</v>
      </c>
      <c r="R63" s="336">
        <v>0.434</v>
      </c>
      <c r="S63" s="336">
        <v>0.434</v>
      </c>
      <c r="T63" s="336">
        <v>0.434</v>
      </c>
      <c r="U63" s="336">
        <v>0.42399999999999999</v>
      </c>
      <c r="V63" s="163"/>
      <c r="W63" s="125">
        <f t="shared" si="36"/>
        <v>0</v>
      </c>
      <c r="X63" s="125">
        <f t="shared" si="20"/>
        <v>0</v>
      </c>
      <c r="Y63" s="125">
        <f t="shared" si="21"/>
        <v>0</v>
      </c>
      <c r="Z63" s="125">
        <f t="shared" si="22"/>
        <v>-0.18999999999999995</v>
      </c>
      <c r="AA63" s="125">
        <f t="shared" si="23"/>
        <v>-0.18999999999999995</v>
      </c>
      <c r="AB63" s="125">
        <f t="shared" si="24"/>
        <v>-0.18999999999999995</v>
      </c>
      <c r="AC63" s="125">
        <f t="shared" si="25"/>
        <v>-2.0000000000000018E-2</v>
      </c>
      <c r="AD63" s="125">
        <f t="shared" si="26"/>
        <v>-2.0000000000000018E-2</v>
      </c>
      <c r="AE63" s="125">
        <f t="shared" si="27"/>
        <v>-2.0000000000000018E-2</v>
      </c>
      <c r="AF63" s="125">
        <f t="shared" si="28"/>
        <v>-3.0000000000000027E-2</v>
      </c>
      <c r="AG63" s="125">
        <f t="shared" si="29"/>
        <v>-3.0000000000000027E-2</v>
      </c>
      <c r="AH63" s="125">
        <f t="shared" si="30"/>
        <v>-3.0000000000000027E-2</v>
      </c>
      <c r="AI63" s="125">
        <f t="shared" si="31"/>
        <v>-0.10600000000000004</v>
      </c>
      <c r="AJ63" s="125">
        <f t="shared" si="32"/>
        <v>-0.10600000000000004</v>
      </c>
      <c r="AK63" s="125">
        <f t="shared" si="33"/>
        <v>-8.6000000000000021E-2</v>
      </c>
      <c r="AL63" s="125">
        <f t="shared" si="34"/>
        <v>-9.600000000000003E-2</v>
      </c>
      <c r="AM63" s="163"/>
      <c r="AN63" s="163"/>
      <c r="AO63" s="163"/>
      <c r="AP63" s="163"/>
      <c r="AQ63" s="163"/>
      <c r="AR63" s="163"/>
      <c r="AS63" s="163"/>
      <c r="AT63" s="163"/>
      <c r="AU63" s="163"/>
      <c r="AV63" s="163"/>
      <c r="AW63" s="163"/>
      <c r="AX63" s="163"/>
      <c r="AY63" s="163"/>
      <c r="AZ63" s="163"/>
      <c r="BA63" s="163"/>
    </row>
    <row r="64" spans="1:53" s="49" customFormat="1" x14ac:dyDescent="0.25">
      <c r="A64" s="462"/>
      <c r="B64" s="463"/>
      <c r="C64" s="463"/>
      <c r="D64" s="464" t="s">
        <v>96</v>
      </c>
      <c r="E64" s="464" t="s">
        <v>136</v>
      </c>
      <c r="F64" s="445">
        <v>0.73</v>
      </c>
      <c r="G64" s="445">
        <v>0.73</v>
      </c>
      <c r="H64" s="445">
        <v>0.73</v>
      </c>
      <c r="I64" s="445">
        <v>0.73</v>
      </c>
      <c r="J64" s="445">
        <v>0.73</v>
      </c>
      <c r="K64" s="445">
        <v>0.73</v>
      </c>
      <c r="L64" s="445">
        <v>0.73</v>
      </c>
      <c r="M64" s="445">
        <v>0.73</v>
      </c>
      <c r="N64" s="445">
        <v>0.73</v>
      </c>
      <c r="O64" s="445">
        <v>0.73</v>
      </c>
      <c r="P64" s="445">
        <v>0.73</v>
      </c>
      <c r="Q64" s="445">
        <v>0.73</v>
      </c>
      <c r="R64" s="445">
        <v>0.73</v>
      </c>
      <c r="S64" s="445">
        <v>0.73</v>
      </c>
      <c r="T64" s="445">
        <v>0.73</v>
      </c>
      <c r="U64" s="445">
        <v>0.54</v>
      </c>
      <c r="V64" s="163"/>
      <c r="W64" s="125">
        <f t="shared" si="36"/>
        <v>0</v>
      </c>
      <c r="X64" s="125">
        <f t="shared" si="20"/>
        <v>0</v>
      </c>
      <c r="Y64" s="125">
        <f t="shared" si="21"/>
        <v>0</v>
      </c>
      <c r="Z64" s="125">
        <f t="shared" si="22"/>
        <v>0</v>
      </c>
      <c r="AA64" s="125">
        <f t="shared" si="23"/>
        <v>0</v>
      </c>
      <c r="AB64" s="125">
        <f t="shared" si="24"/>
        <v>0</v>
      </c>
      <c r="AC64" s="125">
        <f t="shared" si="25"/>
        <v>0</v>
      </c>
      <c r="AD64" s="125">
        <f t="shared" si="26"/>
        <v>0</v>
      </c>
      <c r="AE64" s="125">
        <f t="shared" si="27"/>
        <v>0</v>
      </c>
      <c r="AF64" s="125">
        <f t="shared" si="28"/>
        <v>0</v>
      </c>
      <c r="AG64" s="125">
        <f t="shared" si="29"/>
        <v>0</v>
      </c>
      <c r="AH64" s="125">
        <f t="shared" si="30"/>
        <v>0</v>
      </c>
      <c r="AI64" s="125">
        <f t="shared" si="31"/>
        <v>0</v>
      </c>
      <c r="AJ64" s="125">
        <f t="shared" si="32"/>
        <v>0</v>
      </c>
      <c r="AK64" s="125">
        <f t="shared" si="33"/>
        <v>0</v>
      </c>
      <c r="AL64" s="125">
        <f t="shared" si="34"/>
        <v>-0.18999999999999995</v>
      </c>
      <c r="AM64" s="163"/>
      <c r="AN64" s="163"/>
      <c r="AO64" s="163"/>
      <c r="AP64" s="163"/>
      <c r="AQ64" s="163"/>
      <c r="AR64" s="163"/>
      <c r="AS64" s="163"/>
      <c r="AT64" s="163"/>
      <c r="AU64" s="163"/>
      <c r="AV64" s="163"/>
      <c r="AW64" s="163"/>
      <c r="AX64" s="163"/>
      <c r="AY64" s="163"/>
      <c r="AZ64" s="163"/>
      <c r="BA64" s="163"/>
    </row>
    <row r="65" spans="1:53" x14ac:dyDescent="0.25">
      <c r="A65" s="458" t="s">
        <v>139</v>
      </c>
      <c r="B65" s="357" t="s">
        <v>118</v>
      </c>
      <c r="C65" s="358" t="s">
        <v>131</v>
      </c>
      <c r="D65" s="395" t="s">
        <v>141</v>
      </c>
      <c r="E65" s="395" t="s">
        <v>127</v>
      </c>
      <c r="F65" s="396">
        <v>0.32200000000000001</v>
      </c>
      <c r="G65" s="396">
        <v>7.3999999999999996E-2</v>
      </c>
      <c r="H65" s="396">
        <v>7.3999999999999996E-2</v>
      </c>
      <c r="I65" s="396">
        <v>7.3999999999999996E-2</v>
      </c>
      <c r="J65" s="396">
        <v>7.3999999999999996E-2</v>
      </c>
      <c r="K65" s="396">
        <v>7.3999999999999996E-2</v>
      </c>
      <c r="L65" s="396">
        <v>5.0999999999999997E-2</v>
      </c>
      <c r="M65" s="396">
        <v>5.0999999999999997E-2</v>
      </c>
      <c r="N65" s="396">
        <v>5.0999999999999997E-2</v>
      </c>
      <c r="O65" s="396">
        <v>5.0999999999999997E-2</v>
      </c>
      <c r="P65" s="396">
        <v>5.0999999999999997E-2</v>
      </c>
      <c r="Q65" s="396">
        <v>5.0999999999999997E-2</v>
      </c>
      <c r="R65" s="396">
        <v>4.2000000000000003E-2</v>
      </c>
      <c r="S65" s="396">
        <v>4.2000000000000003E-2</v>
      </c>
      <c r="T65" s="396">
        <v>4.2000000000000003E-2</v>
      </c>
      <c r="U65" s="396">
        <v>3.7999999999999999E-2</v>
      </c>
      <c r="W65" s="125">
        <f>F65-F54</f>
        <v>0</v>
      </c>
      <c r="X65" s="125">
        <f t="shared" ref="X65:AL65" si="37">G65-G54</f>
        <v>-1.2999999999999998E-2</v>
      </c>
      <c r="Y65" s="125">
        <f t="shared" si="37"/>
        <v>-1.2999999999999998E-2</v>
      </c>
      <c r="Z65" s="125">
        <f t="shared" si="37"/>
        <v>0</v>
      </c>
      <c r="AA65" s="125">
        <f t="shared" si="37"/>
        <v>0</v>
      </c>
      <c r="AB65" s="125">
        <f t="shared" si="37"/>
        <v>0</v>
      </c>
      <c r="AC65" s="125">
        <f t="shared" si="37"/>
        <v>0</v>
      </c>
      <c r="AD65" s="125">
        <f t="shared" si="37"/>
        <v>0</v>
      </c>
      <c r="AE65" s="125">
        <f t="shared" si="37"/>
        <v>0</v>
      </c>
      <c r="AF65" s="125">
        <f t="shared" si="37"/>
        <v>0</v>
      </c>
      <c r="AG65" s="125">
        <f t="shared" si="37"/>
        <v>0</v>
      </c>
      <c r="AH65" s="125">
        <f t="shared" si="37"/>
        <v>0</v>
      </c>
      <c r="AI65" s="125">
        <f t="shared" si="37"/>
        <v>-8.9999999999999941E-3</v>
      </c>
      <c r="AJ65" s="125">
        <f t="shared" si="37"/>
        <v>-8.9999999999999941E-3</v>
      </c>
      <c r="AK65" s="125">
        <f t="shared" si="37"/>
        <v>0</v>
      </c>
      <c r="AL65" s="125">
        <f t="shared" si="37"/>
        <v>0</v>
      </c>
    </row>
    <row r="66" spans="1:53" x14ac:dyDescent="0.25">
      <c r="A66" s="251"/>
      <c r="B66" s="197" t="s">
        <v>132</v>
      </c>
      <c r="C66" s="201" t="s">
        <v>132</v>
      </c>
      <c r="D66" s="198" t="s">
        <v>141</v>
      </c>
      <c r="E66" s="198" t="s">
        <v>127</v>
      </c>
      <c r="F66" s="199">
        <v>0.35</v>
      </c>
      <c r="G66" s="199">
        <v>3.7999999999999999E-2</v>
      </c>
      <c r="H66" s="199">
        <v>3.7999999999999999E-2</v>
      </c>
      <c r="I66" s="199">
        <v>3.7999999999999999E-2</v>
      </c>
      <c r="J66" s="199">
        <v>3.7999999999999999E-2</v>
      </c>
      <c r="K66" s="199">
        <v>3.7999999999999999E-2</v>
      </c>
      <c r="L66" s="199">
        <v>3.7999999999999999E-2</v>
      </c>
      <c r="M66" s="199">
        <v>3.7999999999999999E-2</v>
      </c>
      <c r="N66" s="199">
        <v>3.7999999999999999E-2</v>
      </c>
      <c r="O66" s="199">
        <v>3.2000000000000001E-2</v>
      </c>
      <c r="P66" s="199">
        <v>3.2000000000000001E-2</v>
      </c>
      <c r="Q66" s="199">
        <v>3.2000000000000001E-2</v>
      </c>
      <c r="R66" s="199">
        <v>3.2000000000000001E-2</v>
      </c>
      <c r="S66" s="199">
        <v>3.2000000000000001E-2</v>
      </c>
      <c r="T66" s="199">
        <v>3.2000000000000001E-2</v>
      </c>
      <c r="U66" s="199">
        <v>3.2000000000000001E-2</v>
      </c>
      <c r="W66" s="125">
        <f>F66-F57</f>
        <v>0</v>
      </c>
      <c r="X66" s="125">
        <f t="shared" ref="X66:AL66" si="38">G66-G57</f>
        <v>0</v>
      </c>
      <c r="Y66" s="125">
        <f t="shared" si="38"/>
        <v>0</v>
      </c>
      <c r="Z66" s="125">
        <f t="shared" si="38"/>
        <v>0</v>
      </c>
      <c r="AA66" s="125">
        <f t="shared" si="38"/>
        <v>0</v>
      </c>
      <c r="AB66" s="125">
        <f t="shared" si="38"/>
        <v>0</v>
      </c>
      <c r="AC66" s="125">
        <f t="shared" si="38"/>
        <v>0</v>
      </c>
      <c r="AD66" s="125">
        <f t="shared" si="38"/>
        <v>0</v>
      </c>
      <c r="AE66" s="125">
        <f t="shared" si="38"/>
        <v>0</v>
      </c>
      <c r="AF66" s="125">
        <f t="shared" si="38"/>
        <v>-5.9999999999999984E-3</v>
      </c>
      <c r="AG66" s="125">
        <f t="shared" si="38"/>
        <v>-5.9999999999999984E-3</v>
      </c>
      <c r="AH66" s="125">
        <f t="shared" si="38"/>
        <v>-5.9999999999999984E-3</v>
      </c>
      <c r="AI66" s="125">
        <f t="shared" si="38"/>
        <v>0</v>
      </c>
      <c r="AJ66" s="125">
        <f t="shared" si="38"/>
        <v>0</v>
      </c>
      <c r="AK66" s="125">
        <f t="shared" si="38"/>
        <v>0</v>
      </c>
      <c r="AL66" s="125">
        <f t="shared" si="38"/>
        <v>0</v>
      </c>
    </row>
    <row r="67" spans="1:53" x14ac:dyDescent="0.25">
      <c r="A67" s="251"/>
      <c r="B67" s="200" t="s">
        <v>144</v>
      </c>
      <c r="C67" s="201" t="s">
        <v>134</v>
      </c>
      <c r="D67" s="198" t="s">
        <v>141</v>
      </c>
      <c r="E67" s="198" t="s">
        <v>127</v>
      </c>
      <c r="F67" s="199">
        <v>0.28199999999999997</v>
      </c>
      <c r="G67" s="199">
        <v>3.3000000000000002E-2</v>
      </c>
      <c r="H67" s="199">
        <v>3.3000000000000002E-2</v>
      </c>
      <c r="I67" s="199">
        <v>3.3000000000000002E-2</v>
      </c>
      <c r="J67" s="199">
        <v>3.3000000000000002E-2</v>
      </c>
      <c r="K67" s="199">
        <v>3.3000000000000002E-2</v>
      </c>
      <c r="L67" s="199">
        <v>3.3000000000000002E-2</v>
      </c>
      <c r="M67" s="199">
        <v>3.3000000000000002E-2</v>
      </c>
      <c r="N67" s="199">
        <v>3.3000000000000002E-2</v>
      </c>
      <c r="O67" s="199">
        <v>2.7E-2</v>
      </c>
      <c r="P67" s="199">
        <v>2.7E-2</v>
      </c>
      <c r="Q67" s="199">
        <v>2.7E-2</v>
      </c>
      <c r="R67" s="199">
        <v>2.7E-2</v>
      </c>
      <c r="S67" s="199">
        <v>2.7E-2</v>
      </c>
      <c r="T67" s="199">
        <v>2.7E-2</v>
      </c>
      <c r="U67" s="199">
        <v>2.7E-2</v>
      </c>
      <c r="W67" s="125">
        <f>F67-F60</f>
        <v>0</v>
      </c>
      <c r="X67" s="125">
        <f t="shared" ref="X67:AL67" si="39">G67-G60</f>
        <v>0</v>
      </c>
      <c r="Y67" s="125">
        <f t="shared" si="39"/>
        <v>0</v>
      </c>
      <c r="Z67" s="125">
        <f t="shared" si="39"/>
        <v>0</v>
      </c>
      <c r="AA67" s="125">
        <f t="shared" si="39"/>
        <v>0</v>
      </c>
      <c r="AB67" s="125">
        <f t="shared" si="39"/>
        <v>0</v>
      </c>
      <c r="AC67" s="125">
        <f t="shared" si="39"/>
        <v>0</v>
      </c>
      <c r="AD67" s="125">
        <f t="shared" si="39"/>
        <v>0</v>
      </c>
      <c r="AE67" s="125">
        <f t="shared" si="39"/>
        <v>0</v>
      </c>
      <c r="AF67" s="125">
        <f t="shared" si="39"/>
        <v>-6.0000000000000019E-3</v>
      </c>
      <c r="AG67" s="125">
        <f t="shared" si="39"/>
        <v>-6.0000000000000019E-3</v>
      </c>
      <c r="AH67" s="125">
        <f t="shared" si="39"/>
        <v>-6.0000000000000019E-3</v>
      </c>
      <c r="AI67" s="125">
        <f t="shared" si="39"/>
        <v>0</v>
      </c>
      <c r="AJ67" s="125">
        <f t="shared" si="39"/>
        <v>0</v>
      </c>
      <c r="AK67" s="125">
        <f t="shared" si="39"/>
        <v>0</v>
      </c>
      <c r="AL67" s="125">
        <f t="shared" si="39"/>
        <v>0</v>
      </c>
    </row>
    <row r="68" spans="1:53" s="49" customFormat="1" x14ac:dyDescent="0.25">
      <c r="A68" s="251"/>
      <c r="B68" s="201" t="s">
        <v>135</v>
      </c>
      <c r="C68" s="201" t="s">
        <v>135</v>
      </c>
      <c r="D68" s="198" t="s">
        <v>141</v>
      </c>
      <c r="E68" s="201" t="s">
        <v>136</v>
      </c>
      <c r="F68" s="199">
        <v>0.73</v>
      </c>
      <c r="G68" s="199">
        <v>0.73</v>
      </c>
      <c r="H68" s="199">
        <v>0.73</v>
      </c>
      <c r="I68" s="199">
        <v>0.52</v>
      </c>
      <c r="J68" s="199">
        <v>0.52</v>
      </c>
      <c r="K68" s="199">
        <v>0.52</v>
      </c>
      <c r="L68" s="199">
        <v>0.51</v>
      </c>
      <c r="M68" s="199">
        <v>0.51</v>
      </c>
      <c r="N68" s="199">
        <v>0.51</v>
      </c>
      <c r="O68" s="199">
        <v>0.51</v>
      </c>
      <c r="P68" s="199">
        <v>0.51</v>
      </c>
      <c r="Q68" s="199">
        <v>0.51</v>
      </c>
      <c r="R68" s="199">
        <v>0.434</v>
      </c>
      <c r="S68" s="199">
        <v>0.434</v>
      </c>
      <c r="T68" s="199">
        <v>0.434</v>
      </c>
      <c r="U68" s="199">
        <v>0.42399999999999999</v>
      </c>
      <c r="V68" s="163"/>
      <c r="W68" s="394">
        <f>F68-F63</f>
        <v>0</v>
      </c>
      <c r="X68" s="394">
        <f t="shared" ref="X68:AL68" si="40">G68-G63</f>
        <v>0</v>
      </c>
      <c r="Y68" s="394">
        <f t="shared" si="40"/>
        <v>0</v>
      </c>
      <c r="Z68" s="394">
        <f t="shared" si="40"/>
        <v>-2.0000000000000018E-2</v>
      </c>
      <c r="AA68" s="394">
        <f t="shared" si="40"/>
        <v>-2.0000000000000018E-2</v>
      </c>
      <c r="AB68" s="394">
        <f t="shared" si="40"/>
        <v>-2.0000000000000018E-2</v>
      </c>
      <c r="AC68" s="394">
        <f t="shared" si="40"/>
        <v>-1.0000000000000009E-2</v>
      </c>
      <c r="AD68" s="394">
        <f t="shared" si="40"/>
        <v>-1.0000000000000009E-2</v>
      </c>
      <c r="AE68" s="394">
        <f t="shared" si="40"/>
        <v>-1.0000000000000009E-2</v>
      </c>
      <c r="AF68" s="394">
        <f t="shared" si="40"/>
        <v>0</v>
      </c>
      <c r="AG68" s="394">
        <f t="shared" si="40"/>
        <v>0</v>
      </c>
      <c r="AH68" s="394">
        <f t="shared" si="40"/>
        <v>0</v>
      </c>
      <c r="AI68" s="394">
        <f t="shared" si="40"/>
        <v>0</v>
      </c>
      <c r="AJ68" s="394">
        <f t="shared" si="40"/>
        <v>0</v>
      </c>
      <c r="AK68" s="394">
        <f t="shared" si="40"/>
        <v>0</v>
      </c>
      <c r="AL68" s="394">
        <f t="shared" si="40"/>
        <v>0</v>
      </c>
      <c r="AM68" s="163"/>
      <c r="AN68" s="163"/>
      <c r="AO68" s="163"/>
      <c r="AP68" s="163"/>
      <c r="AQ68" s="163"/>
      <c r="AR68" s="163"/>
      <c r="AS68" s="163"/>
      <c r="AT68" s="163"/>
      <c r="AU68" s="163"/>
      <c r="AV68" s="163"/>
      <c r="AW68" s="163"/>
      <c r="AX68" s="163"/>
      <c r="AY68" s="163"/>
      <c r="AZ68" s="163"/>
      <c r="BA68" s="163"/>
    </row>
  </sheetData>
  <autoFilter ref="A3:U68">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autoFilter>
  <mergeCells count="54">
    <mergeCell ref="A65:A68"/>
    <mergeCell ref="A1:U2"/>
    <mergeCell ref="A53:A64"/>
    <mergeCell ref="B53:B55"/>
    <mergeCell ref="C53:C55"/>
    <mergeCell ref="B56:B58"/>
    <mergeCell ref="C56:C58"/>
    <mergeCell ref="B59:B61"/>
    <mergeCell ref="C59:C61"/>
    <mergeCell ref="B62:B64"/>
    <mergeCell ref="C62:C64"/>
    <mergeCell ref="B41:B43"/>
    <mergeCell ref="C41:C43"/>
    <mergeCell ref="B44:B46"/>
    <mergeCell ref="C44:C46"/>
    <mergeCell ref="B47:B49"/>
    <mergeCell ref="C47:C49"/>
    <mergeCell ref="B29:B31"/>
    <mergeCell ref="C29:C31"/>
    <mergeCell ref="A41:A52"/>
    <mergeCell ref="B50:B52"/>
    <mergeCell ref="C50:C52"/>
    <mergeCell ref="B32:B34"/>
    <mergeCell ref="C32:C34"/>
    <mergeCell ref="B35:B37"/>
    <mergeCell ref="C35:C37"/>
    <mergeCell ref="B38:B40"/>
    <mergeCell ref="C38:C40"/>
    <mergeCell ref="A29:A40"/>
    <mergeCell ref="A17:A28"/>
    <mergeCell ref="B14:B16"/>
    <mergeCell ref="C14:C16"/>
    <mergeCell ref="B17:B19"/>
    <mergeCell ref="C17:C19"/>
    <mergeCell ref="B20:B22"/>
    <mergeCell ref="C20:C22"/>
    <mergeCell ref="A5:A16"/>
    <mergeCell ref="B11:B13"/>
    <mergeCell ref="C11:C13"/>
    <mergeCell ref="B23:B25"/>
    <mergeCell ref="C23:C25"/>
    <mergeCell ref="B26:B28"/>
    <mergeCell ref="C26:C28"/>
    <mergeCell ref="AL3:BA3"/>
    <mergeCell ref="B5:B7"/>
    <mergeCell ref="C5:C7"/>
    <mergeCell ref="B8:B10"/>
    <mergeCell ref="C8:C10"/>
    <mergeCell ref="V3:AK3"/>
    <mergeCell ref="A3:A4"/>
    <mergeCell ref="B3:B4"/>
    <mergeCell ref="C3:C4"/>
    <mergeCell ref="D3:D4"/>
    <mergeCell ref="F3:U3"/>
  </mergeCells>
  <conditionalFormatting sqref="W17:AL28">
    <cfRule type="cellIs" dxfId="12" priority="5" operator="greaterThan">
      <formula>0</formula>
    </cfRule>
  </conditionalFormatting>
  <conditionalFormatting sqref="W29:AL40">
    <cfRule type="cellIs" dxfId="11" priority="4" operator="greaterThan">
      <formula>0</formula>
    </cfRule>
  </conditionalFormatting>
  <conditionalFormatting sqref="W41:AL52">
    <cfRule type="cellIs" dxfId="10" priority="3" operator="greaterThan">
      <formula>0</formula>
    </cfRule>
  </conditionalFormatting>
  <conditionalFormatting sqref="W53:AL64">
    <cfRule type="cellIs" dxfId="9" priority="2" operator="greaterThan">
      <formula>0</formula>
    </cfRule>
  </conditionalFormatting>
  <conditionalFormatting sqref="W65:AL68">
    <cfRule type="cellIs" dxfId="8" priority="1" operator="greater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8"/>
  <sheetViews>
    <sheetView workbookViewId="0">
      <selection activeCell="A13" sqref="A13"/>
    </sheetView>
  </sheetViews>
  <sheetFormatPr defaultRowHeight="15" x14ac:dyDescent="0.25"/>
  <cols>
    <col min="2" max="2" width="12" style="52" customWidth="1"/>
    <col min="3" max="34" width="5.5703125" bestFit="1" customWidth="1"/>
    <col min="35" max="50" width="7" customWidth="1"/>
  </cols>
  <sheetData>
    <row r="1" spans="1:52" ht="15.75" thickBot="1" x14ac:dyDescent="0.3">
      <c r="A1" s="59"/>
      <c r="B1" s="61"/>
      <c r="C1" s="255" t="s">
        <v>72</v>
      </c>
      <c r="D1" s="256"/>
      <c r="E1" s="256"/>
      <c r="F1" s="256"/>
      <c r="G1" s="256"/>
      <c r="H1" s="256"/>
      <c r="I1" s="256"/>
      <c r="J1" s="256"/>
      <c r="K1" s="256"/>
      <c r="L1" s="256"/>
      <c r="M1" s="256"/>
      <c r="N1" s="256"/>
      <c r="O1" s="256"/>
      <c r="P1" s="256"/>
      <c r="Q1" s="256"/>
      <c r="R1" s="257"/>
      <c r="S1" s="258" t="s">
        <v>40</v>
      </c>
      <c r="T1" s="259"/>
      <c r="U1" s="259"/>
      <c r="V1" s="259"/>
      <c r="W1" s="259"/>
      <c r="X1" s="259"/>
      <c r="Y1" s="259"/>
      <c r="Z1" s="259"/>
      <c r="AA1" s="259"/>
      <c r="AB1" s="259"/>
      <c r="AC1" s="259"/>
      <c r="AD1" s="259"/>
      <c r="AE1" s="259"/>
      <c r="AF1" s="259"/>
      <c r="AG1" s="259"/>
      <c r="AH1" s="260"/>
      <c r="AI1" s="261" t="s">
        <v>41</v>
      </c>
      <c r="AJ1" s="261"/>
      <c r="AK1" s="261"/>
      <c r="AL1" s="261"/>
      <c r="AM1" s="261"/>
      <c r="AN1" s="261"/>
      <c r="AO1" s="261"/>
      <c r="AP1" s="261"/>
      <c r="AQ1" s="261"/>
      <c r="AR1" s="261"/>
      <c r="AS1" s="261"/>
      <c r="AT1" s="261"/>
      <c r="AU1" s="261"/>
      <c r="AV1" s="261"/>
      <c r="AW1" s="261"/>
      <c r="AX1" s="262"/>
    </row>
    <row r="2" spans="1:52" ht="15.75" thickBot="1" x14ac:dyDescent="0.3">
      <c r="A2" s="50" t="s">
        <v>2</v>
      </c>
      <c r="B2" s="68" t="s">
        <v>111</v>
      </c>
      <c r="C2" s="53" t="s">
        <v>4</v>
      </c>
      <c r="D2" s="54" t="s">
        <v>5</v>
      </c>
      <c r="E2" s="54" t="s">
        <v>6</v>
      </c>
      <c r="F2" s="54" t="s">
        <v>7</v>
      </c>
      <c r="G2" s="54" t="s">
        <v>8</v>
      </c>
      <c r="H2" s="54" t="s">
        <v>9</v>
      </c>
      <c r="I2" s="54" t="s">
        <v>10</v>
      </c>
      <c r="J2" s="54" t="s">
        <v>11</v>
      </c>
      <c r="K2" s="54" t="s">
        <v>12</v>
      </c>
      <c r="L2" s="54" t="s">
        <v>13</v>
      </c>
      <c r="M2" s="54" t="s">
        <v>14</v>
      </c>
      <c r="N2" s="54" t="s">
        <v>15</v>
      </c>
      <c r="O2" s="54" t="s">
        <v>16</v>
      </c>
      <c r="P2" s="54" t="s">
        <v>17</v>
      </c>
      <c r="Q2" s="54">
        <v>7</v>
      </c>
      <c r="R2" s="55">
        <v>8</v>
      </c>
      <c r="S2" s="56" t="s">
        <v>4</v>
      </c>
      <c r="T2" s="57" t="s">
        <v>5</v>
      </c>
      <c r="U2" s="57" t="s">
        <v>6</v>
      </c>
      <c r="V2" s="57" t="s">
        <v>7</v>
      </c>
      <c r="W2" s="57" t="s">
        <v>8</v>
      </c>
      <c r="X2" s="57" t="s">
        <v>9</v>
      </c>
      <c r="Y2" s="57" t="s">
        <v>10</v>
      </c>
      <c r="Z2" s="57" t="s">
        <v>11</v>
      </c>
      <c r="AA2" s="57" t="s">
        <v>12</v>
      </c>
      <c r="AB2" s="57" t="s">
        <v>13</v>
      </c>
      <c r="AC2" s="57" t="s">
        <v>14</v>
      </c>
      <c r="AD2" s="57" t="s">
        <v>15</v>
      </c>
      <c r="AE2" s="57" t="s">
        <v>16</v>
      </c>
      <c r="AF2" s="57" t="s">
        <v>17</v>
      </c>
      <c r="AG2" s="57">
        <v>7</v>
      </c>
      <c r="AH2" s="58">
        <v>8</v>
      </c>
      <c r="AI2" s="29" t="s">
        <v>4</v>
      </c>
      <c r="AJ2" s="29" t="s">
        <v>5</v>
      </c>
      <c r="AK2" s="29" t="s">
        <v>6</v>
      </c>
      <c r="AL2" s="29" t="s">
        <v>7</v>
      </c>
      <c r="AM2" s="29" t="s">
        <v>8</v>
      </c>
      <c r="AN2" s="29" t="s">
        <v>9</v>
      </c>
      <c r="AO2" s="29" t="s">
        <v>10</v>
      </c>
      <c r="AP2" s="29" t="s">
        <v>11</v>
      </c>
      <c r="AQ2" s="29" t="s">
        <v>12</v>
      </c>
      <c r="AR2" s="29" t="s">
        <v>13</v>
      </c>
      <c r="AS2" s="29" t="s">
        <v>14</v>
      </c>
      <c r="AT2" s="29" t="s">
        <v>15</v>
      </c>
      <c r="AU2" s="29" t="s">
        <v>16</v>
      </c>
      <c r="AV2" s="29" t="s">
        <v>17</v>
      </c>
      <c r="AW2" s="29">
        <v>7</v>
      </c>
      <c r="AX2" s="30">
        <v>8</v>
      </c>
    </row>
    <row r="3" spans="1:52" x14ac:dyDescent="0.25">
      <c r="A3" s="263" t="s">
        <v>19</v>
      </c>
      <c r="B3" s="61" t="s">
        <v>98</v>
      </c>
      <c r="C3" s="64">
        <v>1.98</v>
      </c>
      <c r="D3" s="62">
        <v>1.98</v>
      </c>
      <c r="E3" s="62">
        <v>1.98</v>
      </c>
      <c r="F3" s="62">
        <v>1.17</v>
      </c>
      <c r="G3" s="62">
        <v>1.17</v>
      </c>
      <c r="H3" s="62">
        <v>1.98</v>
      </c>
      <c r="I3" s="62">
        <v>1.17</v>
      </c>
      <c r="J3" s="62">
        <v>1.17</v>
      </c>
      <c r="K3" s="62">
        <v>1.17</v>
      </c>
      <c r="L3" s="62">
        <v>1.17</v>
      </c>
      <c r="M3" s="62">
        <v>1.17</v>
      </c>
      <c r="N3" s="62">
        <v>1.17</v>
      </c>
      <c r="O3" s="62">
        <v>1.17</v>
      </c>
      <c r="P3" s="62">
        <v>1.17</v>
      </c>
      <c r="Q3" s="62">
        <v>1.17</v>
      </c>
      <c r="R3" s="65">
        <v>0.98</v>
      </c>
      <c r="S3" s="64">
        <v>0.36</v>
      </c>
      <c r="T3" s="62">
        <v>0.36</v>
      </c>
      <c r="U3" s="62">
        <v>0.36</v>
      </c>
      <c r="V3" s="62">
        <v>0.39</v>
      </c>
      <c r="W3" s="62">
        <v>0.39</v>
      </c>
      <c r="X3" s="62">
        <v>0.39</v>
      </c>
      <c r="Y3" s="62">
        <v>0.49</v>
      </c>
      <c r="Z3" s="62">
        <v>0.49</v>
      </c>
      <c r="AA3" s="62">
        <v>0.49</v>
      </c>
      <c r="AB3" s="62">
        <v>0.49</v>
      </c>
      <c r="AC3" s="62">
        <v>0.49</v>
      </c>
      <c r="AD3" s="62">
        <v>0.49</v>
      </c>
      <c r="AE3" s="62">
        <v>0.49</v>
      </c>
      <c r="AF3" s="62">
        <v>0.49</v>
      </c>
      <c r="AG3" s="62">
        <v>0.68</v>
      </c>
      <c r="AH3" s="65">
        <v>0.68</v>
      </c>
      <c r="AI3" s="62">
        <v>0.36</v>
      </c>
      <c r="AJ3" s="62">
        <v>0.36</v>
      </c>
      <c r="AK3" s="62">
        <v>0.36</v>
      </c>
      <c r="AL3" s="62">
        <v>0.39</v>
      </c>
      <c r="AM3" s="62">
        <v>0.39</v>
      </c>
      <c r="AN3" s="62">
        <v>0.39</v>
      </c>
      <c r="AO3" s="62">
        <v>0.49</v>
      </c>
      <c r="AP3" s="62">
        <v>0.49</v>
      </c>
      <c r="AQ3" s="62">
        <v>0.49</v>
      </c>
      <c r="AR3" s="62">
        <v>0.49</v>
      </c>
      <c r="AS3" s="62">
        <v>0.49</v>
      </c>
      <c r="AT3" s="62">
        <v>0.49</v>
      </c>
      <c r="AU3" s="62">
        <v>0.49</v>
      </c>
      <c r="AV3" s="62">
        <v>0.49</v>
      </c>
      <c r="AW3" s="62">
        <v>0.68</v>
      </c>
      <c r="AX3" s="62">
        <v>0.68</v>
      </c>
    </row>
    <row r="4" spans="1:52" ht="15.75" thickBot="1" x14ac:dyDescent="0.3">
      <c r="A4" s="264"/>
      <c r="B4" s="60" t="s">
        <v>99</v>
      </c>
      <c r="C4" s="66">
        <v>1.9</v>
      </c>
      <c r="D4" s="63">
        <v>1.9</v>
      </c>
      <c r="E4" s="63">
        <v>1.9</v>
      </c>
      <c r="F4" s="63">
        <v>1.3</v>
      </c>
      <c r="G4" s="63">
        <v>1.3</v>
      </c>
      <c r="H4" s="63">
        <v>1.3</v>
      </c>
      <c r="I4" s="63">
        <v>1.3</v>
      </c>
      <c r="J4" s="63">
        <v>1.3</v>
      </c>
      <c r="K4" s="63">
        <v>1.3</v>
      </c>
      <c r="L4" s="63">
        <v>1.1000000000000001</v>
      </c>
      <c r="M4" s="63">
        <v>1.1000000000000001</v>
      </c>
      <c r="N4" s="63">
        <v>1.1000000000000001</v>
      </c>
      <c r="O4" s="63">
        <v>0.87</v>
      </c>
      <c r="P4" s="63">
        <v>0.87</v>
      </c>
      <c r="Q4" s="63">
        <v>0.87</v>
      </c>
      <c r="R4" s="67">
        <v>0.61</v>
      </c>
      <c r="S4" s="66">
        <v>0.39</v>
      </c>
      <c r="T4" s="63">
        <v>0.34</v>
      </c>
      <c r="U4" s="63">
        <v>0.34</v>
      </c>
      <c r="V4" s="63">
        <v>0.65</v>
      </c>
      <c r="W4" s="63">
        <v>0.65</v>
      </c>
      <c r="X4" s="63">
        <v>0.65</v>
      </c>
      <c r="Y4" s="63">
        <v>0.65</v>
      </c>
      <c r="Z4" s="63">
        <v>0.65</v>
      </c>
      <c r="AA4" s="63">
        <v>0.65</v>
      </c>
      <c r="AB4" s="63">
        <v>0.77</v>
      </c>
      <c r="AC4" s="63">
        <v>0.77</v>
      </c>
      <c r="AD4" s="63">
        <v>0.77</v>
      </c>
      <c r="AE4" s="63">
        <v>0.71</v>
      </c>
      <c r="AF4" s="63">
        <v>0.71</v>
      </c>
      <c r="AG4" s="63">
        <v>0.77</v>
      </c>
      <c r="AH4" s="67">
        <v>0.77</v>
      </c>
      <c r="AI4" s="63">
        <v>0.39</v>
      </c>
      <c r="AJ4" s="63">
        <v>0.34</v>
      </c>
      <c r="AK4" s="63">
        <v>0.34</v>
      </c>
      <c r="AL4" s="63">
        <v>0.65</v>
      </c>
      <c r="AM4" s="63">
        <v>0.65</v>
      </c>
      <c r="AN4" s="63">
        <v>0.65</v>
      </c>
      <c r="AO4" s="63">
        <v>0.65</v>
      </c>
      <c r="AP4" s="63">
        <v>0.65</v>
      </c>
      <c r="AQ4" s="63">
        <v>0.65</v>
      </c>
      <c r="AR4" s="63">
        <v>0.77</v>
      </c>
      <c r="AS4" s="63">
        <v>0.77</v>
      </c>
      <c r="AT4" s="63">
        <v>0.77</v>
      </c>
      <c r="AU4" s="63">
        <v>0.71</v>
      </c>
      <c r="AV4" s="63">
        <v>0.71</v>
      </c>
      <c r="AW4" s="63">
        <v>0.77</v>
      </c>
      <c r="AX4" s="63">
        <v>0.77</v>
      </c>
    </row>
    <row r="5" spans="1:52" x14ac:dyDescent="0.25">
      <c r="A5" s="263">
        <v>1980</v>
      </c>
      <c r="B5" s="61" t="s">
        <v>98</v>
      </c>
      <c r="C5" s="64">
        <v>1.98</v>
      </c>
      <c r="D5" s="62">
        <v>1.98</v>
      </c>
      <c r="E5" s="62">
        <v>1.98</v>
      </c>
      <c r="F5" s="62">
        <v>1.17</v>
      </c>
      <c r="G5" s="62">
        <v>1.17</v>
      </c>
      <c r="H5" s="62">
        <v>1.98</v>
      </c>
      <c r="I5" s="62">
        <v>1.17</v>
      </c>
      <c r="J5" s="62">
        <v>1.17</v>
      </c>
      <c r="K5" s="62">
        <v>1.17</v>
      </c>
      <c r="L5" s="62">
        <v>1.17</v>
      </c>
      <c r="M5" s="62">
        <v>1.17</v>
      </c>
      <c r="N5" s="62">
        <v>1.17</v>
      </c>
      <c r="O5" s="62">
        <v>1.17</v>
      </c>
      <c r="P5" s="62">
        <v>1.17</v>
      </c>
      <c r="Q5" s="62">
        <v>1.17</v>
      </c>
      <c r="R5" s="65">
        <v>0.98</v>
      </c>
      <c r="S5" s="64">
        <v>0.36</v>
      </c>
      <c r="T5" s="62">
        <v>0.36</v>
      </c>
      <c r="U5" s="62">
        <v>0.36</v>
      </c>
      <c r="V5" s="62">
        <v>0.39</v>
      </c>
      <c r="W5" s="62">
        <v>0.39</v>
      </c>
      <c r="X5" s="62">
        <v>0.39</v>
      </c>
      <c r="Y5" s="62">
        <v>0.49</v>
      </c>
      <c r="Z5" s="62">
        <v>0.49</v>
      </c>
      <c r="AA5" s="62">
        <v>0.49</v>
      </c>
      <c r="AB5" s="62">
        <v>0.49</v>
      </c>
      <c r="AC5" s="62">
        <v>0.49</v>
      </c>
      <c r="AD5" s="62">
        <v>0.49</v>
      </c>
      <c r="AE5" s="62">
        <v>0.49</v>
      </c>
      <c r="AF5" s="62">
        <v>0.49</v>
      </c>
      <c r="AG5" s="62">
        <v>0.68</v>
      </c>
      <c r="AH5" s="65">
        <v>0.68</v>
      </c>
      <c r="AI5" s="62">
        <v>0.36</v>
      </c>
      <c r="AJ5" s="62">
        <v>0.36</v>
      </c>
      <c r="AK5" s="62">
        <v>0.36</v>
      </c>
      <c r="AL5" s="62">
        <v>0.39</v>
      </c>
      <c r="AM5" s="62">
        <v>0.39</v>
      </c>
      <c r="AN5" s="62">
        <v>0.39</v>
      </c>
      <c r="AO5" s="62">
        <v>0.49</v>
      </c>
      <c r="AP5" s="62">
        <v>0.49</v>
      </c>
      <c r="AQ5" s="62">
        <v>0.49</v>
      </c>
      <c r="AR5" s="62">
        <v>0.49</v>
      </c>
      <c r="AS5" s="62">
        <v>0.49</v>
      </c>
      <c r="AT5" s="62">
        <v>0.49</v>
      </c>
      <c r="AU5" s="62">
        <v>0.49</v>
      </c>
      <c r="AV5" s="62">
        <v>0.49</v>
      </c>
      <c r="AW5" s="62">
        <v>0.68</v>
      </c>
      <c r="AX5" s="65">
        <v>0.68</v>
      </c>
      <c r="AY5" s="31"/>
      <c r="AZ5" s="31"/>
    </row>
    <row r="6" spans="1:52" ht="15.75" thickBot="1" x14ac:dyDescent="0.3">
      <c r="A6" s="264"/>
      <c r="B6" s="60" t="s">
        <v>99</v>
      </c>
      <c r="C6" s="66">
        <v>1.9</v>
      </c>
      <c r="D6" s="63">
        <v>1.9</v>
      </c>
      <c r="E6" s="63">
        <v>1.9</v>
      </c>
      <c r="F6" s="63">
        <v>1.3</v>
      </c>
      <c r="G6" s="63">
        <v>1.3</v>
      </c>
      <c r="H6" s="63">
        <v>1.3</v>
      </c>
      <c r="I6" s="63">
        <v>1.3</v>
      </c>
      <c r="J6" s="63">
        <v>1.3</v>
      </c>
      <c r="K6" s="63">
        <v>1.3</v>
      </c>
      <c r="L6" s="63">
        <v>1.1000000000000001</v>
      </c>
      <c r="M6" s="63">
        <v>1.1000000000000001</v>
      </c>
      <c r="N6" s="63">
        <v>1.1000000000000001</v>
      </c>
      <c r="O6" s="63">
        <v>0.87</v>
      </c>
      <c r="P6" s="63">
        <v>0.87</v>
      </c>
      <c r="Q6" s="63">
        <v>0.87</v>
      </c>
      <c r="R6" s="67">
        <v>0.61</v>
      </c>
      <c r="S6" s="66">
        <v>0.39</v>
      </c>
      <c r="T6" s="63">
        <v>0.34</v>
      </c>
      <c r="U6" s="63">
        <v>0.34</v>
      </c>
      <c r="V6" s="63">
        <v>0.65</v>
      </c>
      <c r="W6" s="63">
        <v>0.65</v>
      </c>
      <c r="X6" s="63">
        <v>0.65</v>
      </c>
      <c r="Y6" s="63">
        <v>0.65</v>
      </c>
      <c r="Z6" s="63">
        <v>0.65</v>
      </c>
      <c r="AA6" s="63">
        <v>0.65</v>
      </c>
      <c r="AB6" s="63">
        <v>0.77</v>
      </c>
      <c r="AC6" s="63">
        <v>0.77</v>
      </c>
      <c r="AD6" s="63">
        <v>0.77</v>
      </c>
      <c r="AE6" s="63">
        <v>0.71</v>
      </c>
      <c r="AF6" s="63">
        <v>0.71</v>
      </c>
      <c r="AG6" s="63">
        <v>0.77</v>
      </c>
      <c r="AH6" s="67">
        <v>0.77</v>
      </c>
      <c r="AI6" s="63">
        <v>0.39</v>
      </c>
      <c r="AJ6" s="63">
        <v>0.34</v>
      </c>
      <c r="AK6" s="63">
        <v>0.34</v>
      </c>
      <c r="AL6" s="63">
        <v>0.65</v>
      </c>
      <c r="AM6" s="63">
        <v>0.65</v>
      </c>
      <c r="AN6" s="63">
        <v>0.65</v>
      </c>
      <c r="AO6" s="63">
        <v>0.65</v>
      </c>
      <c r="AP6" s="63">
        <v>0.65</v>
      </c>
      <c r="AQ6" s="63">
        <v>0.65</v>
      </c>
      <c r="AR6" s="63">
        <v>0.77</v>
      </c>
      <c r="AS6" s="63">
        <v>0.77</v>
      </c>
      <c r="AT6" s="63">
        <v>0.77</v>
      </c>
      <c r="AU6" s="63">
        <v>0.71</v>
      </c>
      <c r="AV6" s="63">
        <v>0.71</v>
      </c>
      <c r="AW6" s="63">
        <v>0.77</v>
      </c>
      <c r="AX6" s="67">
        <v>0.77</v>
      </c>
      <c r="AY6" s="34"/>
      <c r="AZ6" s="34"/>
    </row>
    <row r="7" spans="1:52" x14ac:dyDescent="0.25">
      <c r="A7" s="263">
        <v>2004</v>
      </c>
      <c r="B7" s="61" t="s">
        <v>98</v>
      </c>
      <c r="C7" s="64">
        <v>1.98</v>
      </c>
      <c r="D7" s="62">
        <v>1.98</v>
      </c>
      <c r="E7" s="62">
        <v>1.98</v>
      </c>
      <c r="F7" s="62">
        <v>1.17</v>
      </c>
      <c r="G7" s="62">
        <v>1.17</v>
      </c>
      <c r="H7" s="62">
        <v>1.98</v>
      </c>
      <c r="I7" s="62">
        <v>1.17</v>
      </c>
      <c r="J7" s="62">
        <v>1.17</v>
      </c>
      <c r="K7" s="62">
        <v>1.17</v>
      </c>
      <c r="L7" s="62">
        <v>1.17</v>
      </c>
      <c r="M7" s="62">
        <v>1.17</v>
      </c>
      <c r="N7" s="62">
        <v>1.17</v>
      </c>
      <c r="O7" s="62">
        <v>1.17</v>
      </c>
      <c r="P7" s="62">
        <v>1.17</v>
      </c>
      <c r="Q7" s="62">
        <v>1.17</v>
      </c>
      <c r="R7" s="65">
        <v>0.98</v>
      </c>
      <c r="S7" s="64">
        <v>0.36</v>
      </c>
      <c r="T7" s="62">
        <v>0.36</v>
      </c>
      <c r="U7" s="62">
        <v>0.36</v>
      </c>
      <c r="V7" s="62">
        <v>0.39</v>
      </c>
      <c r="W7" s="62">
        <v>0.39</v>
      </c>
      <c r="X7" s="62">
        <v>0.39</v>
      </c>
      <c r="Y7" s="62">
        <v>0.49</v>
      </c>
      <c r="Z7" s="62">
        <v>0.49</v>
      </c>
      <c r="AA7" s="62">
        <v>0.49</v>
      </c>
      <c r="AB7" s="62">
        <v>0.49</v>
      </c>
      <c r="AC7" s="62">
        <v>0.49</v>
      </c>
      <c r="AD7" s="62">
        <v>0.49</v>
      </c>
      <c r="AE7" s="62">
        <v>0.49</v>
      </c>
      <c r="AF7" s="62">
        <v>0.49</v>
      </c>
      <c r="AG7" s="62">
        <v>0.68</v>
      </c>
      <c r="AH7" s="65">
        <v>0.68</v>
      </c>
      <c r="AI7" s="62">
        <v>0.36</v>
      </c>
      <c r="AJ7" s="62">
        <v>0.36</v>
      </c>
      <c r="AK7" s="62">
        <v>0.36</v>
      </c>
      <c r="AL7" s="62">
        <v>0.39</v>
      </c>
      <c r="AM7" s="62">
        <v>0.39</v>
      </c>
      <c r="AN7" s="62">
        <v>0.39</v>
      </c>
      <c r="AO7" s="62">
        <v>0.49</v>
      </c>
      <c r="AP7" s="62">
        <v>0.49</v>
      </c>
      <c r="AQ7" s="62">
        <v>0.49</v>
      </c>
      <c r="AR7" s="62">
        <v>0.49</v>
      </c>
      <c r="AS7" s="62">
        <v>0.49</v>
      </c>
      <c r="AT7" s="62">
        <v>0.49</v>
      </c>
      <c r="AU7" s="62">
        <v>0.49</v>
      </c>
      <c r="AV7" s="62">
        <v>0.49</v>
      </c>
      <c r="AW7" s="62">
        <v>0.68</v>
      </c>
      <c r="AX7" s="65">
        <v>0.68</v>
      </c>
    </row>
    <row r="8" spans="1:52" ht="15.75" thickBot="1" x14ac:dyDescent="0.3">
      <c r="A8" s="264"/>
      <c r="B8" s="69" t="s">
        <v>99</v>
      </c>
      <c r="C8" s="66">
        <v>1.9</v>
      </c>
      <c r="D8" s="63">
        <v>1.9</v>
      </c>
      <c r="E8" s="63">
        <v>1.9</v>
      </c>
      <c r="F8" s="63">
        <v>1.3</v>
      </c>
      <c r="G8" s="63">
        <v>1.3</v>
      </c>
      <c r="H8" s="63">
        <v>1.3</v>
      </c>
      <c r="I8" s="63">
        <v>1.3</v>
      </c>
      <c r="J8" s="63">
        <v>1.3</v>
      </c>
      <c r="K8" s="63">
        <v>1.3</v>
      </c>
      <c r="L8" s="63">
        <v>1.1000000000000001</v>
      </c>
      <c r="M8" s="63">
        <v>1.1000000000000001</v>
      </c>
      <c r="N8" s="63">
        <v>1.1000000000000001</v>
      </c>
      <c r="O8" s="63">
        <v>0.87</v>
      </c>
      <c r="P8" s="63">
        <v>0.87</v>
      </c>
      <c r="Q8" s="63">
        <v>0.87</v>
      </c>
      <c r="R8" s="67">
        <v>0.61</v>
      </c>
      <c r="S8" s="66">
        <v>0.39</v>
      </c>
      <c r="T8" s="63">
        <v>0.34</v>
      </c>
      <c r="U8" s="63">
        <v>0.34</v>
      </c>
      <c r="V8" s="63">
        <v>0.65</v>
      </c>
      <c r="W8" s="63">
        <v>0.65</v>
      </c>
      <c r="X8" s="63">
        <v>0.65</v>
      </c>
      <c r="Y8" s="63">
        <v>0.65</v>
      </c>
      <c r="Z8" s="63">
        <v>0.65</v>
      </c>
      <c r="AA8" s="63">
        <v>0.65</v>
      </c>
      <c r="AB8" s="63">
        <v>0.77</v>
      </c>
      <c r="AC8" s="63">
        <v>0.77</v>
      </c>
      <c r="AD8" s="63">
        <v>0.77</v>
      </c>
      <c r="AE8" s="63">
        <v>0.71</v>
      </c>
      <c r="AF8" s="63">
        <v>0.71</v>
      </c>
      <c r="AG8" s="63">
        <v>0.77</v>
      </c>
      <c r="AH8" s="67">
        <v>0.77</v>
      </c>
      <c r="AI8" s="63">
        <v>0.39</v>
      </c>
      <c r="AJ8" s="63">
        <v>0.34</v>
      </c>
      <c r="AK8" s="63">
        <v>0.34</v>
      </c>
      <c r="AL8" s="63">
        <v>0.65</v>
      </c>
      <c r="AM8" s="63">
        <v>0.65</v>
      </c>
      <c r="AN8" s="63">
        <v>0.65</v>
      </c>
      <c r="AO8" s="63">
        <v>0.65</v>
      </c>
      <c r="AP8" s="63">
        <v>0.65</v>
      </c>
      <c r="AQ8" s="63">
        <v>0.65</v>
      </c>
      <c r="AR8" s="63">
        <v>0.77</v>
      </c>
      <c r="AS8" s="63">
        <v>0.77</v>
      </c>
      <c r="AT8" s="63">
        <v>0.77</v>
      </c>
      <c r="AU8" s="63">
        <v>0.71</v>
      </c>
      <c r="AV8" s="63">
        <v>0.71</v>
      </c>
      <c r="AW8" s="63">
        <v>0.77</v>
      </c>
      <c r="AX8" s="67">
        <v>0.77</v>
      </c>
    </row>
    <row r="9" spans="1:52" x14ac:dyDescent="0.25">
      <c r="A9" s="258">
        <v>2010</v>
      </c>
      <c r="B9" s="61" t="s">
        <v>98</v>
      </c>
      <c r="C9" s="64">
        <v>1.98</v>
      </c>
      <c r="D9" s="62">
        <v>1.98</v>
      </c>
      <c r="E9" s="62">
        <v>1.98</v>
      </c>
      <c r="F9" s="62">
        <v>1.17</v>
      </c>
      <c r="G9" s="62">
        <v>1.17</v>
      </c>
      <c r="H9" s="62">
        <v>1.17</v>
      </c>
      <c r="I9" s="62">
        <v>1.17</v>
      </c>
      <c r="J9" s="62">
        <v>1.17</v>
      </c>
      <c r="K9" s="62">
        <v>1.17</v>
      </c>
      <c r="L9" s="62">
        <v>1.17</v>
      </c>
      <c r="M9" s="62">
        <v>1.17</v>
      </c>
      <c r="N9" s="62">
        <v>1.17</v>
      </c>
      <c r="O9" s="62">
        <v>1.17</v>
      </c>
      <c r="P9" s="62">
        <v>1.17</v>
      </c>
      <c r="Q9" s="62">
        <v>1.17</v>
      </c>
      <c r="R9" s="65">
        <v>0.98</v>
      </c>
      <c r="S9" s="64">
        <v>0.36</v>
      </c>
      <c r="T9" s="62">
        <v>0.36</v>
      </c>
      <c r="U9" s="62">
        <v>0.36</v>
      </c>
      <c r="V9" s="62">
        <v>0.39</v>
      </c>
      <c r="W9" s="62">
        <v>0.39</v>
      </c>
      <c r="X9" s="62">
        <v>0.39</v>
      </c>
      <c r="Y9" s="62">
        <v>0.49</v>
      </c>
      <c r="Z9" s="62">
        <v>0.49</v>
      </c>
      <c r="AA9" s="62">
        <v>0.49</v>
      </c>
      <c r="AB9" s="62">
        <v>0.49</v>
      </c>
      <c r="AC9" s="62">
        <v>0.49</v>
      </c>
      <c r="AD9" s="62">
        <v>0.49</v>
      </c>
      <c r="AE9" s="62">
        <v>0.49</v>
      </c>
      <c r="AF9" s="62">
        <v>0.49</v>
      </c>
      <c r="AG9" s="62">
        <v>0.68</v>
      </c>
      <c r="AH9" s="65">
        <v>0.68</v>
      </c>
      <c r="AI9" s="62">
        <v>0.36</v>
      </c>
      <c r="AJ9" s="62">
        <v>0.36</v>
      </c>
      <c r="AK9" s="62">
        <v>0.36</v>
      </c>
      <c r="AL9" s="62">
        <v>0.39</v>
      </c>
      <c r="AM9" s="62">
        <v>0.39</v>
      </c>
      <c r="AN9" s="62">
        <v>0.39</v>
      </c>
      <c r="AO9" s="62">
        <v>0.49</v>
      </c>
      <c r="AP9" s="62">
        <v>0.49</v>
      </c>
      <c r="AQ9" s="62">
        <v>0.49</v>
      </c>
      <c r="AR9" s="62">
        <v>0.49</v>
      </c>
      <c r="AS9" s="62">
        <v>0.49</v>
      </c>
      <c r="AT9" s="62">
        <v>0.49</v>
      </c>
      <c r="AU9" s="62">
        <v>0.49</v>
      </c>
      <c r="AV9" s="62">
        <v>0.49</v>
      </c>
      <c r="AW9" s="62">
        <v>0.68</v>
      </c>
      <c r="AX9" s="65">
        <v>0.68</v>
      </c>
    </row>
    <row r="10" spans="1:52" ht="15.75" thickBot="1" x14ac:dyDescent="0.3">
      <c r="A10" s="254"/>
      <c r="B10" s="69" t="s">
        <v>99</v>
      </c>
      <c r="C10" s="66">
        <v>1.9</v>
      </c>
      <c r="D10" s="63">
        <v>1.9</v>
      </c>
      <c r="E10" s="63">
        <v>1.9</v>
      </c>
      <c r="F10" s="63">
        <v>1.3</v>
      </c>
      <c r="G10" s="63">
        <v>1.3</v>
      </c>
      <c r="H10" s="63">
        <v>1.3</v>
      </c>
      <c r="I10" s="63">
        <v>1.3</v>
      </c>
      <c r="J10" s="63">
        <v>1.3</v>
      </c>
      <c r="K10" s="63">
        <v>1.3</v>
      </c>
      <c r="L10" s="63">
        <v>1.1000000000000001</v>
      </c>
      <c r="M10" s="63">
        <v>1.1000000000000001</v>
      </c>
      <c r="N10" s="63">
        <v>1.1000000000000001</v>
      </c>
      <c r="O10" s="63">
        <v>0.87</v>
      </c>
      <c r="P10" s="63">
        <v>0.87</v>
      </c>
      <c r="Q10" s="63">
        <v>0.87</v>
      </c>
      <c r="R10" s="67">
        <v>0.61</v>
      </c>
      <c r="S10" s="66">
        <v>0.39</v>
      </c>
      <c r="T10" s="63">
        <v>0.34</v>
      </c>
      <c r="U10" s="63">
        <v>0.34</v>
      </c>
      <c r="V10" s="63">
        <v>0.65</v>
      </c>
      <c r="W10" s="63">
        <v>0.65</v>
      </c>
      <c r="X10" s="63">
        <v>0.65</v>
      </c>
      <c r="Y10" s="63">
        <v>0.65</v>
      </c>
      <c r="Z10" s="63">
        <v>0.65</v>
      </c>
      <c r="AA10" s="63">
        <v>0.65</v>
      </c>
      <c r="AB10" s="63">
        <v>0.77</v>
      </c>
      <c r="AC10" s="63">
        <v>0.77</v>
      </c>
      <c r="AD10" s="63">
        <v>0.77</v>
      </c>
      <c r="AE10" s="63">
        <v>0.71</v>
      </c>
      <c r="AF10" s="63">
        <v>0.71</v>
      </c>
      <c r="AG10" s="63">
        <v>0.77</v>
      </c>
      <c r="AH10" s="67">
        <v>0.77</v>
      </c>
      <c r="AI10" s="63">
        <v>0.39</v>
      </c>
      <c r="AJ10" s="63">
        <v>0.34</v>
      </c>
      <c r="AK10" s="63">
        <v>0.34</v>
      </c>
      <c r="AL10" s="63">
        <v>0.65</v>
      </c>
      <c r="AM10" s="63">
        <v>0.65</v>
      </c>
      <c r="AN10" s="63">
        <v>0.65</v>
      </c>
      <c r="AO10" s="63">
        <v>0.65</v>
      </c>
      <c r="AP10" s="63">
        <v>0.65</v>
      </c>
      <c r="AQ10" s="63">
        <v>0.65</v>
      </c>
      <c r="AR10" s="63">
        <v>0.77</v>
      </c>
      <c r="AS10" s="63">
        <v>0.77</v>
      </c>
      <c r="AT10" s="63">
        <v>0.77</v>
      </c>
      <c r="AU10" s="63">
        <v>0.71</v>
      </c>
      <c r="AV10" s="63">
        <v>0.71</v>
      </c>
      <c r="AW10" s="63">
        <v>0.77</v>
      </c>
      <c r="AX10" s="67">
        <v>0.77</v>
      </c>
    </row>
    <row r="11" spans="1:52" x14ac:dyDescent="0.25">
      <c r="A11" s="253">
        <v>2016</v>
      </c>
      <c r="B11" s="51" t="s">
        <v>98</v>
      </c>
      <c r="C11" s="181">
        <v>0.75</v>
      </c>
      <c r="D11" s="182">
        <v>0.65</v>
      </c>
      <c r="E11" s="182">
        <v>0.65</v>
      </c>
      <c r="F11" s="182">
        <v>0.55000000000000004</v>
      </c>
      <c r="G11" s="182">
        <v>0.55000000000000004</v>
      </c>
      <c r="H11" s="182">
        <v>0.55000000000000004</v>
      </c>
      <c r="I11" s="182">
        <v>0.5</v>
      </c>
      <c r="J11" s="182">
        <v>0.5</v>
      </c>
      <c r="K11" s="182">
        <v>0.5</v>
      </c>
      <c r="L11" s="182">
        <v>0.5</v>
      </c>
      <c r="M11" s="182">
        <v>0.5</v>
      </c>
      <c r="N11" s="182">
        <v>0.5</v>
      </c>
      <c r="O11" s="182">
        <v>0.5</v>
      </c>
      <c r="P11" s="182">
        <v>0.5</v>
      </c>
      <c r="Q11" s="182">
        <v>0.5</v>
      </c>
      <c r="R11" s="183">
        <v>0.41</v>
      </c>
      <c r="S11" s="181">
        <v>0.35</v>
      </c>
      <c r="T11" s="182">
        <v>0.35</v>
      </c>
      <c r="U11" s="182">
        <v>0.35</v>
      </c>
      <c r="V11" s="182">
        <v>0.35</v>
      </c>
      <c r="W11" s="182">
        <v>0.35</v>
      </c>
      <c r="X11" s="182">
        <v>0.35</v>
      </c>
      <c r="Y11" s="182">
        <v>0.4</v>
      </c>
      <c r="Z11" s="182">
        <v>0.4</v>
      </c>
      <c r="AA11" s="182">
        <v>0.4</v>
      </c>
      <c r="AB11" s="182">
        <v>0.4</v>
      </c>
      <c r="AC11" s="182">
        <v>0.4</v>
      </c>
      <c r="AD11" s="182">
        <v>0.4</v>
      </c>
      <c r="AE11" s="182">
        <v>0.4</v>
      </c>
      <c r="AF11" s="182">
        <v>0.4</v>
      </c>
      <c r="AG11" s="182">
        <v>0.4</v>
      </c>
      <c r="AH11" s="183">
        <v>0.4</v>
      </c>
      <c r="AI11" s="182">
        <v>0.39</v>
      </c>
      <c r="AJ11" s="182">
        <v>0.39</v>
      </c>
      <c r="AK11" s="182">
        <v>0.39</v>
      </c>
      <c r="AL11" s="182">
        <v>0.39</v>
      </c>
      <c r="AM11" s="182">
        <v>0.39</v>
      </c>
      <c r="AN11" s="182">
        <v>0.39</v>
      </c>
      <c r="AO11" s="182">
        <v>0.44</v>
      </c>
      <c r="AP11" s="182">
        <v>0.44</v>
      </c>
      <c r="AQ11" s="182">
        <v>0.44</v>
      </c>
      <c r="AR11" s="182">
        <v>0.44</v>
      </c>
      <c r="AS11" s="182">
        <v>0.44</v>
      </c>
      <c r="AT11" s="182">
        <v>0.44</v>
      </c>
      <c r="AU11" s="182">
        <v>0.44</v>
      </c>
      <c r="AV11" s="182">
        <v>0.44</v>
      </c>
      <c r="AW11" s="182">
        <v>0.44</v>
      </c>
      <c r="AX11" s="183">
        <v>0.44</v>
      </c>
    </row>
    <row r="12" spans="1:52" ht="15.75" thickBot="1" x14ac:dyDescent="0.3">
      <c r="A12" s="254"/>
      <c r="B12" s="69" t="s">
        <v>99</v>
      </c>
      <c r="C12" s="66">
        <v>0.75</v>
      </c>
      <c r="D12" s="63">
        <v>0.65</v>
      </c>
      <c r="E12" s="63">
        <v>0.65</v>
      </c>
      <c r="F12" s="63">
        <v>0.55000000000000004</v>
      </c>
      <c r="G12" s="63">
        <v>0.55000000000000004</v>
      </c>
      <c r="H12" s="63">
        <v>0.55000000000000004</v>
      </c>
      <c r="I12" s="63">
        <v>0.5</v>
      </c>
      <c r="J12" s="63">
        <v>0.5</v>
      </c>
      <c r="K12" s="63">
        <v>0.5</v>
      </c>
      <c r="L12" s="63">
        <v>0.5</v>
      </c>
      <c r="M12" s="63">
        <v>0.5</v>
      </c>
      <c r="N12" s="63">
        <v>0.5</v>
      </c>
      <c r="O12" s="63">
        <v>0.5</v>
      </c>
      <c r="P12" s="63">
        <v>0.5</v>
      </c>
      <c r="Q12" s="63">
        <v>0.5</v>
      </c>
      <c r="R12" s="67">
        <v>0.41</v>
      </c>
      <c r="S12" s="66">
        <v>0.35</v>
      </c>
      <c r="T12" s="63">
        <v>0.35</v>
      </c>
      <c r="U12" s="63">
        <v>0.35</v>
      </c>
      <c r="V12" s="63">
        <v>0.35</v>
      </c>
      <c r="W12" s="63">
        <v>0.35</v>
      </c>
      <c r="X12" s="63">
        <v>0.35</v>
      </c>
      <c r="Y12" s="63">
        <v>0.4</v>
      </c>
      <c r="Z12" s="63">
        <v>0.4</v>
      </c>
      <c r="AA12" s="63">
        <v>0.4</v>
      </c>
      <c r="AB12" s="63">
        <v>0.4</v>
      </c>
      <c r="AC12" s="63">
        <v>0.4</v>
      </c>
      <c r="AD12" s="63">
        <v>0.4</v>
      </c>
      <c r="AE12" s="63">
        <v>0.4</v>
      </c>
      <c r="AF12" s="63">
        <v>0.4</v>
      </c>
      <c r="AG12" s="63">
        <v>0.4</v>
      </c>
      <c r="AH12" s="67">
        <v>0.4</v>
      </c>
      <c r="AI12" s="63">
        <v>0.39</v>
      </c>
      <c r="AJ12" s="63">
        <v>0.39</v>
      </c>
      <c r="AK12" s="63">
        <v>0.39</v>
      </c>
      <c r="AL12" s="63">
        <v>0.39</v>
      </c>
      <c r="AM12" s="63">
        <v>0.39</v>
      </c>
      <c r="AN12" s="63">
        <v>0.39</v>
      </c>
      <c r="AO12" s="63">
        <v>0.44</v>
      </c>
      <c r="AP12" s="63">
        <v>0.44</v>
      </c>
      <c r="AQ12" s="63">
        <v>0.44</v>
      </c>
      <c r="AR12" s="63">
        <v>0.44</v>
      </c>
      <c r="AS12" s="63">
        <v>0.44</v>
      </c>
      <c r="AT12" s="63">
        <v>0.44</v>
      </c>
      <c r="AU12" s="63">
        <v>0.44</v>
      </c>
      <c r="AV12" s="63">
        <v>0.44</v>
      </c>
      <c r="AW12" s="63">
        <v>0.44</v>
      </c>
      <c r="AX12" s="67">
        <v>0.44</v>
      </c>
    </row>
    <row r="13" spans="1:52" x14ac:dyDescent="0.25">
      <c r="A13" s="331" t="s">
        <v>139</v>
      </c>
      <c r="B13" s="318" t="s">
        <v>141</v>
      </c>
      <c r="C13" s="332">
        <v>0.75</v>
      </c>
      <c r="D13" s="333">
        <v>0.65</v>
      </c>
      <c r="E13" s="333">
        <v>0.65</v>
      </c>
      <c r="F13" s="333">
        <v>0.55000000000000004</v>
      </c>
      <c r="G13" s="333">
        <v>0.55000000000000004</v>
      </c>
      <c r="H13" s="333">
        <v>0.55000000000000004</v>
      </c>
      <c r="I13" s="333">
        <v>0.5</v>
      </c>
      <c r="J13" s="333">
        <v>0.5</v>
      </c>
      <c r="K13" s="333">
        <v>0.5</v>
      </c>
      <c r="L13" s="333">
        <v>0.5</v>
      </c>
      <c r="M13" s="333">
        <v>0.5</v>
      </c>
      <c r="N13" s="333">
        <v>0.5</v>
      </c>
      <c r="O13" s="333">
        <v>0.5</v>
      </c>
      <c r="P13" s="333">
        <v>0.5</v>
      </c>
      <c r="Q13" s="333">
        <v>0.5</v>
      </c>
      <c r="R13" s="334">
        <v>0.41</v>
      </c>
      <c r="S13" s="332">
        <v>0.35</v>
      </c>
      <c r="T13" s="333">
        <v>0.35</v>
      </c>
      <c r="U13" s="333">
        <v>0.35</v>
      </c>
      <c r="V13" s="333">
        <v>0.35</v>
      </c>
      <c r="W13" s="333">
        <v>0.35</v>
      </c>
      <c r="X13" s="333">
        <v>0.35</v>
      </c>
      <c r="Y13" s="333">
        <v>0.4</v>
      </c>
      <c r="Z13" s="333">
        <v>0.4</v>
      </c>
      <c r="AA13" s="333">
        <v>0.4</v>
      </c>
      <c r="AB13" s="333">
        <v>0.4</v>
      </c>
      <c r="AC13" s="333">
        <v>0.4</v>
      </c>
      <c r="AD13" s="333">
        <v>0.4</v>
      </c>
      <c r="AE13" s="333">
        <v>0.4</v>
      </c>
      <c r="AF13" s="333">
        <v>0.4</v>
      </c>
      <c r="AG13" s="333">
        <v>0.4</v>
      </c>
      <c r="AH13" s="334">
        <v>0.4</v>
      </c>
      <c r="AI13" s="333">
        <v>0.39</v>
      </c>
      <c r="AJ13" s="333">
        <v>0.39</v>
      </c>
      <c r="AK13" s="333">
        <v>0.39</v>
      </c>
      <c r="AL13" s="333">
        <v>0.39</v>
      </c>
      <c r="AM13" s="333">
        <v>0.39</v>
      </c>
      <c r="AN13" s="333">
        <v>0.39</v>
      </c>
      <c r="AO13" s="333">
        <v>0.44</v>
      </c>
      <c r="AP13" s="333">
        <v>0.44</v>
      </c>
      <c r="AQ13" s="333">
        <v>0.44</v>
      </c>
      <c r="AR13" s="333">
        <v>0.44</v>
      </c>
      <c r="AS13" s="333">
        <v>0.44</v>
      </c>
      <c r="AT13" s="333">
        <v>0.44</v>
      </c>
      <c r="AU13" s="333">
        <v>0.44</v>
      </c>
      <c r="AV13" s="333">
        <v>0.44</v>
      </c>
      <c r="AW13" s="333">
        <v>0.44</v>
      </c>
      <c r="AX13" s="334">
        <v>0.44</v>
      </c>
    </row>
    <row r="16" spans="1:52" x14ac:dyDescent="0.25">
      <c r="A16" t="s">
        <v>100</v>
      </c>
      <c r="B16" s="52" t="s">
        <v>101</v>
      </c>
      <c r="AJ16" t="s">
        <v>104</v>
      </c>
      <c r="AK16">
        <v>0.9</v>
      </c>
    </row>
    <row r="17" spans="2:2" x14ac:dyDescent="0.25">
      <c r="B17" s="52" t="s">
        <v>102</v>
      </c>
    </row>
    <row r="18" spans="2:2" x14ac:dyDescent="0.25">
      <c r="B18" s="52" t="s">
        <v>103</v>
      </c>
    </row>
  </sheetData>
  <mergeCells count="8">
    <mergeCell ref="A11:A12"/>
    <mergeCell ref="C1:R1"/>
    <mergeCell ref="S1:AH1"/>
    <mergeCell ref="AI1:AX1"/>
    <mergeCell ref="A3:A4"/>
    <mergeCell ref="A5:A6"/>
    <mergeCell ref="A7:A8"/>
    <mergeCell ref="A9:A10"/>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5"/>
  <sheetViews>
    <sheetView workbookViewId="0">
      <pane xSplit="2" ySplit="2" topLeftCell="C3" activePane="bottomRight" state="frozen"/>
      <selection pane="topRight" activeCell="C1" sqref="C1"/>
      <selection pane="bottomLeft" activeCell="A3" sqref="A3"/>
      <selection pane="bottomRight" activeCell="AI18" sqref="AI18:AX18"/>
    </sheetView>
  </sheetViews>
  <sheetFormatPr defaultRowHeight="15" x14ac:dyDescent="0.25"/>
  <cols>
    <col min="2" max="2" width="13.28515625" customWidth="1"/>
    <col min="3" max="34" width="6.5703125" bestFit="1" customWidth="1"/>
    <col min="35" max="50" width="6" bestFit="1" customWidth="1"/>
  </cols>
  <sheetData>
    <row r="1" spans="1:50" ht="15.75" thickBot="1" x14ac:dyDescent="0.3">
      <c r="A1" s="35"/>
      <c r="B1" s="36"/>
      <c r="C1" s="267" t="s">
        <v>72</v>
      </c>
      <c r="D1" s="268"/>
      <c r="E1" s="268"/>
      <c r="F1" s="268"/>
      <c r="G1" s="268"/>
      <c r="H1" s="268"/>
      <c r="I1" s="268"/>
      <c r="J1" s="268"/>
      <c r="K1" s="268"/>
      <c r="L1" s="268"/>
      <c r="M1" s="268"/>
      <c r="N1" s="268"/>
      <c r="O1" s="268"/>
      <c r="P1" s="268"/>
      <c r="Q1" s="268"/>
      <c r="R1" s="269"/>
      <c r="S1" s="268" t="s">
        <v>53</v>
      </c>
      <c r="T1" s="268"/>
      <c r="U1" s="268"/>
      <c r="V1" s="268"/>
      <c r="W1" s="268"/>
      <c r="X1" s="268"/>
      <c r="Y1" s="268"/>
      <c r="Z1" s="268"/>
      <c r="AA1" s="268"/>
      <c r="AB1" s="268"/>
      <c r="AC1" s="268"/>
      <c r="AD1" s="268"/>
      <c r="AE1" s="268"/>
      <c r="AF1" s="268"/>
      <c r="AG1" s="268"/>
      <c r="AH1" s="268"/>
      <c r="AI1" s="267" t="s">
        <v>85</v>
      </c>
      <c r="AJ1" s="268"/>
      <c r="AK1" s="268"/>
      <c r="AL1" s="268"/>
      <c r="AM1" s="268"/>
      <c r="AN1" s="268"/>
      <c r="AO1" s="268"/>
      <c r="AP1" s="268"/>
      <c r="AQ1" s="268"/>
      <c r="AR1" s="268"/>
      <c r="AS1" s="268"/>
      <c r="AT1" s="268"/>
      <c r="AU1" s="268"/>
      <c r="AV1" s="268"/>
      <c r="AW1" s="268"/>
      <c r="AX1" s="269"/>
    </row>
    <row r="2" spans="1:50" s="208" customFormat="1" ht="15.75" thickBot="1" x14ac:dyDescent="0.3">
      <c r="A2" s="205" t="s">
        <v>2</v>
      </c>
      <c r="B2" s="206" t="s">
        <v>110</v>
      </c>
      <c r="C2" s="205" t="s">
        <v>4</v>
      </c>
      <c r="D2" s="206" t="s">
        <v>5</v>
      </c>
      <c r="E2" s="206" t="s">
        <v>6</v>
      </c>
      <c r="F2" s="206" t="s">
        <v>7</v>
      </c>
      <c r="G2" s="206" t="s">
        <v>8</v>
      </c>
      <c r="H2" s="206" t="s">
        <v>9</v>
      </c>
      <c r="I2" s="206" t="s">
        <v>10</v>
      </c>
      <c r="J2" s="206" t="s">
        <v>11</v>
      </c>
      <c r="K2" s="206" t="s">
        <v>12</v>
      </c>
      <c r="L2" s="206" t="s">
        <v>13</v>
      </c>
      <c r="M2" s="206" t="s">
        <v>14</v>
      </c>
      <c r="N2" s="206" t="s">
        <v>15</v>
      </c>
      <c r="O2" s="206" t="s">
        <v>16</v>
      </c>
      <c r="P2" s="206" t="s">
        <v>17</v>
      </c>
      <c r="Q2" s="206">
        <v>7</v>
      </c>
      <c r="R2" s="207">
        <v>8</v>
      </c>
      <c r="S2" s="206" t="s">
        <v>4</v>
      </c>
      <c r="T2" s="206" t="s">
        <v>5</v>
      </c>
      <c r="U2" s="206" t="s">
        <v>6</v>
      </c>
      <c r="V2" s="206" t="s">
        <v>7</v>
      </c>
      <c r="W2" s="206" t="s">
        <v>8</v>
      </c>
      <c r="X2" s="206" t="s">
        <v>9</v>
      </c>
      <c r="Y2" s="206" t="s">
        <v>10</v>
      </c>
      <c r="Z2" s="206" t="s">
        <v>11</v>
      </c>
      <c r="AA2" s="206" t="s">
        <v>12</v>
      </c>
      <c r="AB2" s="206" t="s">
        <v>13</v>
      </c>
      <c r="AC2" s="206" t="s">
        <v>14</v>
      </c>
      <c r="AD2" s="206" t="s">
        <v>15</v>
      </c>
      <c r="AE2" s="206" t="s">
        <v>16</v>
      </c>
      <c r="AF2" s="206" t="s">
        <v>17</v>
      </c>
      <c r="AG2" s="206">
        <v>7</v>
      </c>
      <c r="AH2" s="206">
        <v>8</v>
      </c>
      <c r="AI2" s="205" t="s">
        <v>4</v>
      </c>
      <c r="AJ2" s="206" t="s">
        <v>5</v>
      </c>
      <c r="AK2" s="206" t="s">
        <v>6</v>
      </c>
      <c r="AL2" s="206" t="s">
        <v>7</v>
      </c>
      <c r="AM2" s="206" t="s">
        <v>8</v>
      </c>
      <c r="AN2" s="206" t="s">
        <v>9</v>
      </c>
      <c r="AO2" s="206" t="s">
        <v>10</v>
      </c>
      <c r="AP2" s="206" t="s">
        <v>11</v>
      </c>
      <c r="AQ2" s="206" t="s">
        <v>12</v>
      </c>
      <c r="AR2" s="206" t="s">
        <v>13</v>
      </c>
      <c r="AS2" s="206" t="s">
        <v>14</v>
      </c>
      <c r="AT2" s="206" t="s">
        <v>15</v>
      </c>
      <c r="AU2" s="206" t="s">
        <v>16</v>
      </c>
      <c r="AV2" s="206" t="s">
        <v>17</v>
      </c>
      <c r="AW2" s="206">
        <v>7</v>
      </c>
      <c r="AX2" s="207">
        <v>8</v>
      </c>
    </row>
    <row r="3" spans="1:50" x14ac:dyDescent="0.25">
      <c r="A3" s="270" t="s">
        <v>19</v>
      </c>
      <c r="B3" s="75" t="s">
        <v>94</v>
      </c>
      <c r="C3" s="85">
        <f>C9</f>
        <v>1.22</v>
      </c>
      <c r="D3" s="77">
        <f>C3</f>
        <v>1.22</v>
      </c>
      <c r="E3" s="77">
        <f t="shared" ref="E3:R3" si="0">D3</f>
        <v>1.22</v>
      </c>
      <c r="F3" s="77">
        <f t="shared" si="0"/>
        <v>1.22</v>
      </c>
      <c r="G3" s="77">
        <f t="shared" si="0"/>
        <v>1.22</v>
      </c>
      <c r="H3" s="77">
        <f t="shared" si="0"/>
        <v>1.22</v>
      </c>
      <c r="I3" s="77">
        <f t="shared" si="0"/>
        <v>1.22</v>
      </c>
      <c r="J3" s="77">
        <f t="shared" si="0"/>
        <v>1.22</v>
      </c>
      <c r="K3" s="77">
        <f t="shared" si="0"/>
        <v>1.22</v>
      </c>
      <c r="L3" s="77">
        <f t="shared" si="0"/>
        <v>1.22</v>
      </c>
      <c r="M3" s="77">
        <f t="shared" si="0"/>
        <v>1.22</v>
      </c>
      <c r="N3" s="77">
        <f t="shared" si="0"/>
        <v>1.22</v>
      </c>
      <c r="O3" s="77">
        <f t="shared" si="0"/>
        <v>1.22</v>
      </c>
      <c r="P3" s="77">
        <f t="shared" si="0"/>
        <v>1.22</v>
      </c>
      <c r="Q3" s="77">
        <f t="shared" si="0"/>
        <v>1.22</v>
      </c>
      <c r="R3" s="86">
        <f t="shared" si="0"/>
        <v>1.22</v>
      </c>
      <c r="S3" s="78">
        <v>0.54</v>
      </c>
      <c r="T3" s="78">
        <v>0.54</v>
      </c>
      <c r="U3" s="78">
        <v>0.54</v>
      </c>
      <c r="V3" s="78">
        <v>0.54</v>
      </c>
      <c r="W3" s="78">
        <v>0.54</v>
      </c>
      <c r="X3" s="78">
        <v>0.54</v>
      </c>
      <c r="Y3" s="78">
        <v>0.54</v>
      </c>
      <c r="Z3" s="78">
        <v>0.54</v>
      </c>
      <c r="AA3" s="78">
        <v>0.54</v>
      </c>
      <c r="AB3" s="78">
        <v>0.54</v>
      </c>
      <c r="AC3" s="78">
        <v>0.54</v>
      </c>
      <c r="AD3" s="78">
        <v>0.54</v>
      </c>
      <c r="AE3" s="78">
        <v>0.54</v>
      </c>
      <c r="AF3" s="78">
        <v>0.54</v>
      </c>
      <c r="AG3" s="78">
        <v>0.54</v>
      </c>
      <c r="AH3" s="78">
        <v>0.54</v>
      </c>
      <c r="AI3" s="78">
        <v>0.11</v>
      </c>
      <c r="AJ3" s="78">
        <v>0.11</v>
      </c>
      <c r="AK3" s="78">
        <v>0.11</v>
      </c>
      <c r="AL3" s="78">
        <v>0.129</v>
      </c>
      <c r="AM3" s="78">
        <v>0.27200000000000002</v>
      </c>
      <c r="AN3" s="78">
        <v>0.11</v>
      </c>
      <c r="AO3" s="78">
        <v>0.253</v>
      </c>
      <c r="AP3" s="78">
        <v>0.27400000000000002</v>
      </c>
      <c r="AQ3" s="78">
        <v>0.22500000000000001</v>
      </c>
      <c r="AR3" s="78">
        <v>0.253</v>
      </c>
      <c r="AS3" s="78">
        <v>0.30499999999999999</v>
      </c>
      <c r="AT3" s="78">
        <v>0.30499999999999999</v>
      </c>
      <c r="AU3" s="78">
        <v>0.30499999999999999</v>
      </c>
      <c r="AV3" s="78">
        <v>0.30499999999999999</v>
      </c>
      <c r="AW3" s="78">
        <v>0.40899999999999997</v>
      </c>
      <c r="AX3" s="79">
        <v>0.54100000000000004</v>
      </c>
    </row>
    <row r="4" spans="1:50" x14ac:dyDescent="0.25">
      <c r="A4" s="265"/>
      <c r="B4" s="74" t="s">
        <v>95</v>
      </c>
      <c r="C4" s="87">
        <f>C10</f>
        <v>1.25</v>
      </c>
      <c r="D4" s="109">
        <f t="shared" ref="D4:R5" si="1">C4</f>
        <v>1.25</v>
      </c>
      <c r="E4" s="109">
        <f t="shared" si="1"/>
        <v>1.25</v>
      </c>
      <c r="F4" s="109">
        <f t="shared" si="1"/>
        <v>1.25</v>
      </c>
      <c r="G4" s="109">
        <f t="shared" si="1"/>
        <v>1.25</v>
      </c>
      <c r="H4" s="109">
        <f t="shared" si="1"/>
        <v>1.25</v>
      </c>
      <c r="I4" s="109">
        <f t="shared" si="1"/>
        <v>1.25</v>
      </c>
      <c r="J4" s="109">
        <f t="shared" si="1"/>
        <v>1.25</v>
      </c>
      <c r="K4" s="109">
        <f t="shared" si="1"/>
        <v>1.25</v>
      </c>
      <c r="L4" s="109">
        <f t="shared" si="1"/>
        <v>1.25</v>
      </c>
      <c r="M4" s="109">
        <f t="shared" si="1"/>
        <v>1.25</v>
      </c>
      <c r="N4" s="109">
        <f t="shared" si="1"/>
        <v>1.25</v>
      </c>
      <c r="O4" s="109">
        <f t="shared" si="1"/>
        <v>1.25</v>
      </c>
      <c r="P4" s="109">
        <f t="shared" si="1"/>
        <v>1.25</v>
      </c>
      <c r="Q4" s="109">
        <f t="shared" si="1"/>
        <v>1.25</v>
      </c>
      <c r="R4" s="88">
        <f t="shared" si="1"/>
        <v>1.25</v>
      </c>
      <c r="S4" s="106">
        <f>S3</f>
        <v>0.54</v>
      </c>
      <c r="T4" s="106">
        <f t="shared" ref="T4:AH4" si="2">T3</f>
        <v>0.54</v>
      </c>
      <c r="U4" s="106">
        <f t="shared" si="2"/>
        <v>0.54</v>
      </c>
      <c r="V4" s="106">
        <f t="shared" si="2"/>
        <v>0.54</v>
      </c>
      <c r="W4" s="106">
        <f t="shared" si="2"/>
        <v>0.54</v>
      </c>
      <c r="X4" s="106">
        <f t="shared" si="2"/>
        <v>0.54</v>
      </c>
      <c r="Y4" s="106">
        <f t="shared" si="2"/>
        <v>0.54</v>
      </c>
      <c r="Z4" s="106">
        <f t="shared" si="2"/>
        <v>0.54</v>
      </c>
      <c r="AA4" s="106">
        <f t="shared" si="2"/>
        <v>0.54</v>
      </c>
      <c r="AB4" s="106">
        <f t="shared" si="2"/>
        <v>0.54</v>
      </c>
      <c r="AC4" s="106">
        <f t="shared" si="2"/>
        <v>0.54</v>
      </c>
      <c r="AD4" s="106">
        <f t="shared" si="2"/>
        <v>0.54</v>
      </c>
      <c r="AE4" s="106">
        <f t="shared" si="2"/>
        <v>0.54</v>
      </c>
      <c r="AF4" s="106">
        <f t="shared" si="2"/>
        <v>0.54</v>
      </c>
      <c r="AG4" s="106">
        <f t="shared" si="2"/>
        <v>0.54</v>
      </c>
      <c r="AH4" s="106">
        <f t="shared" si="2"/>
        <v>0.54</v>
      </c>
      <c r="AI4" s="107">
        <f>AI3</f>
        <v>0.11</v>
      </c>
      <c r="AJ4" s="106">
        <f t="shared" ref="AJ4:AX4" si="3">AJ3</f>
        <v>0.11</v>
      </c>
      <c r="AK4" s="106">
        <f t="shared" si="3"/>
        <v>0.11</v>
      </c>
      <c r="AL4" s="106">
        <f t="shared" si="3"/>
        <v>0.129</v>
      </c>
      <c r="AM4" s="106">
        <f t="shared" si="3"/>
        <v>0.27200000000000002</v>
      </c>
      <c r="AN4" s="106">
        <f t="shared" si="3"/>
        <v>0.11</v>
      </c>
      <c r="AO4" s="106">
        <f t="shared" si="3"/>
        <v>0.253</v>
      </c>
      <c r="AP4" s="106">
        <f t="shared" si="3"/>
        <v>0.27400000000000002</v>
      </c>
      <c r="AQ4" s="106">
        <f t="shared" si="3"/>
        <v>0.22500000000000001</v>
      </c>
      <c r="AR4" s="106">
        <f t="shared" si="3"/>
        <v>0.253</v>
      </c>
      <c r="AS4" s="106">
        <f t="shared" si="3"/>
        <v>0.30499999999999999</v>
      </c>
      <c r="AT4" s="106">
        <f t="shared" si="3"/>
        <v>0.30499999999999999</v>
      </c>
      <c r="AU4" s="106">
        <f t="shared" si="3"/>
        <v>0.30499999999999999</v>
      </c>
      <c r="AV4" s="106">
        <f t="shared" si="3"/>
        <v>0.30499999999999999</v>
      </c>
      <c r="AW4" s="106">
        <f t="shared" si="3"/>
        <v>0.40899999999999997</v>
      </c>
      <c r="AX4" s="108">
        <f t="shared" si="3"/>
        <v>0.54100000000000004</v>
      </c>
    </row>
    <row r="5" spans="1:50" ht="15.75" thickBot="1" x14ac:dyDescent="0.3">
      <c r="A5" s="266"/>
      <c r="B5" s="76" t="s">
        <v>96</v>
      </c>
      <c r="C5" s="89">
        <f>C11</f>
        <v>1.2230000000000001</v>
      </c>
      <c r="D5" s="80">
        <f t="shared" si="1"/>
        <v>1.2230000000000001</v>
      </c>
      <c r="E5" s="80">
        <f t="shared" si="1"/>
        <v>1.2230000000000001</v>
      </c>
      <c r="F5" s="80">
        <f t="shared" si="1"/>
        <v>1.2230000000000001</v>
      </c>
      <c r="G5" s="80">
        <f t="shared" si="1"/>
        <v>1.2230000000000001</v>
      </c>
      <c r="H5" s="80">
        <f t="shared" si="1"/>
        <v>1.2230000000000001</v>
      </c>
      <c r="I5" s="80">
        <f t="shared" si="1"/>
        <v>1.2230000000000001</v>
      </c>
      <c r="J5" s="80">
        <f t="shared" si="1"/>
        <v>1.2230000000000001</v>
      </c>
      <c r="K5" s="80">
        <f t="shared" si="1"/>
        <v>1.2230000000000001</v>
      </c>
      <c r="L5" s="80">
        <f t="shared" si="1"/>
        <v>1.2230000000000001</v>
      </c>
      <c r="M5" s="80">
        <f t="shared" si="1"/>
        <v>1.2230000000000001</v>
      </c>
      <c r="N5" s="80">
        <f t="shared" si="1"/>
        <v>1.2230000000000001</v>
      </c>
      <c r="O5" s="80">
        <f t="shared" si="1"/>
        <v>1.2230000000000001</v>
      </c>
      <c r="P5" s="80">
        <f t="shared" si="1"/>
        <v>1.2230000000000001</v>
      </c>
      <c r="Q5" s="80">
        <f t="shared" si="1"/>
        <v>1.2230000000000001</v>
      </c>
      <c r="R5" s="90">
        <f t="shared" si="1"/>
        <v>1.2230000000000001</v>
      </c>
      <c r="S5" s="83">
        <f>S3</f>
        <v>0.54</v>
      </c>
      <c r="T5" s="83">
        <f>S5</f>
        <v>0.54</v>
      </c>
      <c r="U5" s="83">
        <f t="shared" ref="U5:AH5" si="4">T5</f>
        <v>0.54</v>
      </c>
      <c r="V5" s="83">
        <f t="shared" si="4"/>
        <v>0.54</v>
      </c>
      <c r="W5" s="83">
        <f t="shared" si="4"/>
        <v>0.54</v>
      </c>
      <c r="X5" s="83">
        <f t="shared" si="4"/>
        <v>0.54</v>
      </c>
      <c r="Y5" s="83">
        <f t="shared" si="4"/>
        <v>0.54</v>
      </c>
      <c r="Z5" s="83">
        <f t="shared" si="4"/>
        <v>0.54</v>
      </c>
      <c r="AA5" s="83">
        <f t="shared" si="4"/>
        <v>0.54</v>
      </c>
      <c r="AB5" s="83">
        <f t="shared" si="4"/>
        <v>0.54</v>
      </c>
      <c r="AC5" s="83">
        <f t="shared" si="4"/>
        <v>0.54</v>
      </c>
      <c r="AD5" s="83">
        <f t="shared" si="4"/>
        <v>0.54</v>
      </c>
      <c r="AE5" s="83">
        <v>0.61599999999999999</v>
      </c>
      <c r="AF5" s="83">
        <f t="shared" si="4"/>
        <v>0.61599999999999999</v>
      </c>
      <c r="AG5" s="83">
        <f t="shared" si="4"/>
        <v>0.61599999999999999</v>
      </c>
      <c r="AH5" s="83">
        <f t="shared" si="4"/>
        <v>0.61599999999999999</v>
      </c>
      <c r="AI5" s="97">
        <f>AI4</f>
        <v>0.11</v>
      </c>
      <c r="AJ5" s="83">
        <f t="shared" ref="AJ5:AX5" si="5">AJ4</f>
        <v>0.11</v>
      </c>
      <c r="AK5" s="83">
        <f t="shared" si="5"/>
        <v>0.11</v>
      </c>
      <c r="AL5" s="83">
        <f t="shared" si="5"/>
        <v>0.129</v>
      </c>
      <c r="AM5" s="83">
        <f t="shared" si="5"/>
        <v>0.27200000000000002</v>
      </c>
      <c r="AN5" s="83">
        <f t="shared" si="5"/>
        <v>0.11</v>
      </c>
      <c r="AO5" s="83">
        <f t="shared" si="5"/>
        <v>0.253</v>
      </c>
      <c r="AP5" s="83">
        <f t="shared" si="5"/>
        <v>0.27400000000000002</v>
      </c>
      <c r="AQ5" s="83">
        <f t="shared" si="5"/>
        <v>0.22500000000000001</v>
      </c>
      <c r="AR5" s="83">
        <f t="shared" si="5"/>
        <v>0.253</v>
      </c>
      <c r="AS5" s="83">
        <f t="shared" si="5"/>
        <v>0.30499999999999999</v>
      </c>
      <c r="AT5" s="83">
        <f t="shared" si="5"/>
        <v>0.30499999999999999</v>
      </c>
      <c r="AU5" s="83">
        <f t="shared" si="5"/>
        <v>0.30499999999999999</v>
      </c>
      <c r="AV5" s="83">
        <f t="shared" si="5"/>
        <v>0.30499999999999999</v>
      </c>
      <c r="AW5" s="83">
        <f t="shared" si="5"/>
        <v>0.40899999999999997</v>
      </c>
      <c r="AX5" s="84">
        <f t="shared" si="5"/>
        <v>0.54100000000000004</v>
      </c>
    </row>
    <row r="6" spans="1:50" x14ac:dyDescent="0.25">
      <c r="A6" s="327">
        <v>1980</v>
      </c>
      <c r="B6" s="75" t="s">
        <v>94</v>
      </c>
      <c r="C6" s="85">
        <f>C3</f>
        <v>1.22</v>
      </c>
      <c r="D6" s="77">
        <f>MAX(D9:D11)</f>
        <v>1.2491333333333334</v>
      </c>
      <c r="E6" s="77">
        <f>MAX(E9:E11)</f>
        <v>1.2491333333333334</v>
      </c>
      <c r="F6" s="78">
        <v>0.72099999999999997</v>
      </c>
      <c r="G6" s="78">
        <v>1.028</v>
      </c>
      <c r="H6" s="77">
        <f>MAX(H9:H11)</f>
        <v>1.2491333333333334</v>
      </c>
      <c r="I6" s="78">
        <v>0.72099999999999997</v>
      </c>
      <c r="J6" s="77">
        <v>0.56999999999999995</v>
      </c>
      <c r="K6" s="78">
        <v>0.72099999999999997</v>
      </c>
      <c r="L6" s="78">
        <v>0.72099999999999997</v>
      </c>
      <c r="M6" s="77">
        <v>0.72099999999999997</v>
      </c>
      <c r="N6" s="77">
        <v>0.72099999999999997</v>
      </c>
      <c r="O6" s="77">
        <v>0.72099999999999997</v>
      </c>
      <c r="P6" s="77">
        <v>0.72099999999999997</v>
      </c>
      <c r="Q6" s="77">
        <v>0.72099999999999997</v>
      </c>
      <c r="R6" s="86">
        <v>0.72099999999999997</v>
      </c>
      <c r="S6" s="78">
        <v>0.39</v>
      </c>
      <c r="T6" s="78">
        <v>0.39</v>
      </c>
      <c r="U6" s="78">
        <v>0.39</v>
      </c>
      <c r="V6" s="78">
        <v>0.39</v>
      </c>
      <c r="W6" s="78">
        <v>0.39</v>
      </c>
      <c r="X6" s="78">
        <v>0.39</v>
      </c>
      <c r="Y6" s="78">
        <v>0.39</v>
      </c>
      <c r="Z6" s="78">
        <v>0.39</v>
      </c>
      <c r="AA6" s="78">
        <f>AA3</f>
        <v>0.54</v>
      </c>
      <c r="AB6" s="78">
        <f t="shared" ref="AB6:AH6" si="6">AB3</f>
        <v>0.54</v>
      </c>
      <c r="AC6" s="78">
        <f t="shared" si="6"/>
        <v>0.54</v>
      </c>
      <c r="AD6" s="78">
        <f t="shared" si="6"/>
        <v>0.54</v>
      </c>
      <c r="AE6" s="78">
        <f t="shared" si="6"/>
        <v>0.54</v>
      </c>
      <c r="AF6" s="78">
        <f t="shared" si="6"/>
        <v>0.54</v>
      </c>
      <c r="AG6" s="78">
        <f t="shared" si="6"/>
        <v>0.54</v>
      </c>
      <c r="AH6" s="78">
        <f t="shared" si="6"/>
        <v>0.54</v>
      </c>
      <c r="AI6" s="107">
        <v>0.11</v>
      </c>
      <c r="AJ6" s="106">
        <v>0.11</v>
      </c>
      <c r="AK6" s="106">
        <v>0.11</v>
      </c>
      <c r="AL6" s="106">
        <v>0.129</v>
      </c>
      <c r="AM6" s="106">
        <v>0.27200000000000002</v>
      </c>
      <c r="AN6" s="106">
        <v>0.11</v>
      </c>
      <c r="AO6" s="106">
        <v>0.253</v>
      </c>
      <c r="AP6" s="106">
        <v>0.27400000000000002</v>
      </c>
      <c r="AQ6" s="106">
        <v>0.22500000000000001</v>
      </c>
      <c r="AR6" s="106">
        <v>0.253</v>
      </c>
      <c r="AS6" s="106">
        <v>0.30499999999999999</v>
      </c>
      <c r="AT6" s="106">
        <v>0.30499999999999999</v>
      </c>
      <c r="AU6" s="106">
        <v>0.30499999999999999</v>
      </c>
      <c r="AV6" s="106">
        <v>0.30499999999999999</v>
      </c>
      <c r="AW6" s="106">
        <v>0.40899999999999997</v>
      </c>
      <c r="AX6" s="108">
        <v>0.54100000000000004</v>
      </c>
    </row>
    <row r="7" spans="1:50" x14ac:dyDescent="0.25">
      <c r="A7" s="328"/>
      <c r="B7" s="74" t="s">
        <v>95</v>
      </c>
      <c r="C7" s="87">
        <f>C6</f>
        <v>1.22</v>
      </c>
      <c r="D7" s="109">
        <f t="shared" ref="D7:R7" si="7">D6</f>
        <v>1.2491333333333334</v>
      </c>
      <c r="E7" s="109">
        <f t="shared" si="7"/>
        <v>1.2491333333333334</v>
      </c>
      <c r="F7" s="109">
        <f t="shared" si="7"/>
        <v>0.72099999999999997</v>
      </c>
      <c r="G7" s="109">
        <f t="shared" si="7"/>
        <v>1.028</v>
      </c>
      <c r="H7" s="109">
        <f t="shared" si="7"/>
        <v>1.2491333333333334</v>
      </c>
      <c r="I7" s="109">
        <f t="shared" si="7"/>
        <v>0.72099999999999997</v>
      </c>
      <c r="J7" s="109">
        <f t="shared" si="7"/>
        <v>0.56999999999999995</v>
      </c>
      <c r="K7" s="109">
        <f t="shared" si="7"/>
        <v>0.72099999999999997</v>
      </c>
      <c r="L7" s="109">
        <f t="shared" si="7"/>
        <v>0.72099999999999997</v>
      </c>
      <c r="M7" s="109">
        <f t="shared" si="7"/>
        <v>0.72099999999999997</v>
      </c>
      <c r="N7" s="109">
        <f t="shared" si="7"/>
        <v>0.72099999999999997</v>
      </c>
      <c r="O7" s="109">
        <f t="shared" si="7"/>
        <v>0.72099999999999997</v>
      </c>
      <c r="P7" s="109">
        <f t="shared" si="7"/>
        <v>0.72099999999999997</v>
      </c>
      <c r="Q7" s="109">
        <f t="shared" si="7"/>
        <v>0.72099999999999997</v>
      </c>
      <c r="R7" s="88">
        <f t="shared" si="7"/>
        <v>0.72099999999999997</v>
      </c>
      <c r="S7" s="106">
        <f>S6</f>
        <v>0.39</v>
      </c>
      <c r="T7" s="106">
        <f t="shared" ref="T7:U7" si="8">T6</f>
        <v>0.39</v>
      </c>
      <c r="U7" s="106">
        <f t="shared" si="8"/>
        <v>0.39</v>
      </c>
      <c r="V7" s="106">
        <f>V3</f>
        <v>0.54</v>
      </c>
      <c r="W7" s="106">
        <f t="shared" ref="W7:AH7" si="9">W3</f>
        <v>0.54</v>
      </c>
      <c r="X7" s="106">
        <f t="shared" si="9"/>
        <v>0.54</v>
      </c>
      <c r="Y7" s="106">
        <f t="shared" si="9"/>
        <v>0.54</v>
      </c>
      <c r="Z7" s="106">
        <f t="shared" si="9"/>
        <v>0.54</v>
      </c>
      <c r="AA7" s="106">
        <f t="shared" si="9"/>
        <v>0.54</v>
      </c>
      <c r="AB7" s="106">
        <f t="shared" si="9"/>
        <v>0.54</v>
      </c>
      <c r="AC7" s="106">
        <f t="shared" si="9"/>
        <v>0.54</v>
      </c>
      <c r="AD7" s="106">
        <f t="shared" si="9"/>
        <v>0.54</v>
      </c>
      <c r="AE7" s="106">
        <f t="shared" si="9"/>
        <v>0.54</v>
      </c>
      <c r="AF7" s="106">
        <f t="shared" si="9"/>
        <v>0.54</v>
      </c>
      <c r="AG7" s="106">
        <f t="shared" si="9"/>
        <v>0.54</v>
      </c>
      <c r="AH7" s="106">
        <f t="shared" si="9"/>
        <v>0.54</v>
      </c>
      <c r="AI7" s="107">
        <f>AI6</f>
        <v>0.11</v>
      </c>
      <c r="AJ7" s="106">
        <f>AJ6</f>
        <v>0.11</v>
      </c>
      <c r="AK7" s="106">
        <f t="shared" ref="AK7:AX7" si="10">AK6</f>
        <v>0.11</v>
      </c>
      <c r="AL7" s="106">
        <f t="shared" si="10"/>
        <v>0.129</v>
      </c>
      <c r="AM7" s="106">
        <f t="shared" si="10"/>
        <v>0.27200000000000002</v>
      </c>
      <c r="AN7" s="106">
        <f t="shared" si="10"/>
        <v>0.11</v>
      </c>
      <c r="AO7" s="106">
        <f t="shared" si="10"/>
        <v>0.253</v>
      </c>
      <c r="AP7" s="106">
        <f t="shared" si="10"/>
        <v>0.27400000000000002</v>
      </c>
      <c r="AQ7" s="106">
        <f t="shared" si="10"/>
        <v>0.22500000000000001</v>
      </c>
      <c r="AR7" s="106">
        <f t="shared" si="10"/>
        <v>0.253</v>
      </c>
      <c r="AS7" s="106">
        <f t="shared" si="10"/>
        <v>0.30499999999999999</v>
      </c>
      <c r="AT7" s="106">
        <f t="shared" si="10"/>
        <v>0.30499999999999999</v>
      </c>
      <c r="AU7" s="106">
        <f t="shared" si="10"/>
        <v>0.30499999999999999</v>
      </c>
      <c r="AV7" s="106">
        <f t="shared" si="10"/>
        <v>0.30499999999999999</v>
      </c>
      <c r="AW7" s="106">
        <f t="shared" si="10"/>
        <v>0.40899999999999997</v>
      </c>
      <c r="AX7" s="108">
        <f t="shared" si="10"/>
        <v>0.54100000000000004</v>
      </c>
    </row>
    <row r="8" spans="1:50" ht="15.75" thickBot="1" x14ac:dyDescent="0.3">
      <c r="A8" s="329"/>
      <c r="B8" s="76" t="s">
        <v>96</v>
      </c>
      <c r="C8" s="89">
        <f>C11</f>
        <v>1.2230000000000001</v>
      </c>
      <c r="D8" s="80">
        <f t="shared" ref="D8:R8" si="11">D11</f>
        <v>1.2227307692307692</v>
      </c>
      <c r="E8" s="80">
        <f t="shared" si="11"/>
        <v>1.2227307692307692</v>
      </c>
      <c r="F8" s="80">
        <f t="shared" si="11"/>
        <v>1.2227307692307692</v>
      </c>
      <c r="G8" s="80">
        <f t="shared" si="11"/>
        <v>1.2227307692307692</v>
      </c>
      <c r="H8" s="80">
        <f t="shared" si="11"/>
        <v>1.2227307692307692</v>
      </c>
      <c r="I8" s="80">
        <f t="shared" si="11"/>
        <v>1.2227307692307692</v>
      </c>
      <c r="J8" s="80">
        <f t="shared" si="11"/>
        <v>1.2227307692307692</v>
      </c>
      <c r="K8" s="80">
        <f t="shared" si="11"/>
        <v>1.2227307692307692</v>
      </c>
      <c r="L8" s="80">
        <f t="shared" si="11"/>
        <v>1.2227307692307692</v>
      </c>
      <c r="M8" s="80">
        <f t="shared" si="11"/>
        <v>1.2227307692307692</v>
      </c>
      <c r="N8" s="80">
        <f t="shared" si="11"/>
        <v>1.2227307692307692</v>
      </c>
      <c r="O8" s="80">
        <f t="shared" si="11"/>
        <v>1.2227307692307692</v>
      </c>
      <c r="P8" s="80">
        <f t="shared" si="11"/>
        <v>1.2227307692307692</v>
      </c>
      <c r="Q8" s="80">
        <f t="shared" si="11"/>
        <v>1.2227307692307692</v>
      </c>
      <c r="R8" s="90">
        <f t="shared" si="11"/>
        <v>1.2227307692307692</v>
      </c>
      <c r="S8" s="83">
        <f>S11</f>
        <v>0.49</v>
      </c>
      <c r="T8" s="83">
        <f t="shared" ref="T8:AD8" si="12">T11</f>
        <v>0.49</v>
      </c>
      <c r="U8" s="83">
        <f t="shared" si="12"/>
        <v>0.49</v>
      </c>
      <c r="V8" s="83">
        <f t="shared" si="12"/>
        <v>0.49</v>
      </c>
      <c r="W8" s="83">
        <f t="shared" si="12"/>
        <v>0.49</v>
      </c>
      <c r="X8" s="83">
        <f t="shared" si="12"/>
        <v>0.49</v>
      </c>
      <c r="Y8" s="83">
        <f t="shared" si="12"/>
        <v>0.49</v>
      </c>
      <c r="Z8" s="83">
        <f t="shared" si="12"/>
        <v>0.49</v>
      </c>
      <c r="AA8" s="83">
        <f t="shared" si="12"/>
        <v>0.49</v>
      </c>
      <c r="AB8" s="83">
        <f t="shared" si="12"/>
        <v>0.49</v>
      </c>
      <c r="AC8" s="83">
        <f t="shared" si="12"/>
        <v>0.49</v>
      </c>
      <c r="AD8" s="83">
        <f t="shared" si="12"/>
        <v>0.49</v>
      </c>
      <c r="AE8" s="83">
        <f>AE5</f>
        <v>0.61599999999999999</v>
      </c>
      <c r="AF8" s="83">
        <f t="shared" ref="AF8:AH8" si="13">AF5</f>
        <v>0.61599999999999999</v>
      </c>
      <c r="AG8" s="83">
        <f t="shared" si="13"/>
        <v>0.61599999999999999</v>
      </c>
      <c r="AH8" s="83">
        <f t="shared" si="13"/>
        <v>0.61599999999999999</v>
      </c>
      <c r="AI8" s="97">
        <f>AI7</f>
        <v>0.11</v>
      </c>
      <c r="AJ8" s="83">
        <f>AJ5</f>
        <v>0.11</v>
      </c>
      <c r="AK8" s="83">
        <f t="shared" ref="AK8:AX8" si="14">AK5</f>
        <v>0.11</v>
      </c>
      <c r="AL8" s="83">
        <f t="shared" si="14"/>
        <v>0.129</v>
      </c>
      <c r="AM8" s="83">
        <f t="shared" si="14"/>
        <v>0.27200000000000002</v>
      </c>
      <c r="AN8" s="83">
        <f t="shared" si="14"/>
        <v>0.11</v>
      </c>
      <c r="AO8" s="83">
        <f t="shared" si="14"/>
        <v>0.253</v>
      </c>
      <c r="AP8" s="83">
        <f t="shared" si="14"/>
        <v>0.27400000000000002</v>
      </c>
      <c r="AQ8" s="83">
        <f t="shared" si="14"/>
        <v>0.22500000000000001</v>
      </c>
      <c r="AR8" s="83">
        <f t="shared" si="14"/>
        <v>0.253</v>
      </c>
      <c r="AS8" s="83">
        <f t="shared" si="14"/>
        <v>0.30499999999999999</v>
      </c>
      <c r="AT8" s="83">
        <f t="shared" si="14"/>
        <v>0.30499999999999999</v>
      </c>
      <c r="AU8" s="83">
        <f t="shared" si="14"/>
        <v>0.30499999999999999</v>
      </c>
      <c r="AV8" s="83">
        <f t="shared" si="14"/>
        <v>0.30499999999999999</v>
      </c>
      <c r="AW8" s="83">
        <f t="shared" si="14"/>
        <v>0.40899999999999997</v>
      </c>
      <c r="AX8" s="84">
        <f t="shared" si="14"/>
        <v>0.54100000000000004</v>
      </c>
    </row>
    <row r="9" spans="1:50" x14ac:dyDescent="0.25">
      <c r="A9" s="328">
        <v>2004</v>
      </c>
      <c r="B9" s="36" t="s">
        <v>94</v>
      </c>
      <c r="C9" s="113">
        <v>1.22</v>
      </c>
      <c r="D9" s="110">
        <v>1.22</v>
      </c>
      <c r="E9" s="110">
        <v>1.22</v>
      </c>
      <c r="F9" s="110">
        <v>0.56999999999999995</v>
      </c>
      <c r="G9" s="110">
        <v>0.56999999999999995</v>
      </c>
      <c r="H9" s="110">
        <v>1.22</v>
      </c>
      <c r="I9" s="110">
        <v>0.56999999999999995</v>
      </c>
      <c r="J9" s="110">
        <v>0.56999999999999995</v>
      </c>
      <c r="K9" s="110">
        <v>0.56999999999999995</v>
      </c>
      <c r="L9" s="110">
        <v>0.56999999999999995</v>
      </c>
      <c r="M9" s="110">
        <v>0.56999999999999995</v>
      </c>
      <c r="N9" s="110">
        <v>0.56999999999999995</v>
      </c>
      <c r="O9" s="110">
        <v>0.56999999999999995</v>
      </c>
      <c r="P9" s="110">
        <v>0.56999999999999995</v>
      </c>
      <c r="Q9" s="110">
        <v>0.56999999999999995</v>
      </c>
      <c r="R9" s="91">
        <v>0.46</v>
      </c>
      <c r="S9" s="106">
        <v>0.25</v>
      </c>
      <c r="T9" s="110">
        <v>0.25</v>
      </c>
      <c r="U9" s="110">
        <v>0.25</v>
      </c>
      <c r="V9" s="110">
        <v>0.25</v>
      </c>
      <c r="W9" s="110">
        <v>0.25</v>
      </c>
      <c r="X9" s="110">
        <v>0.34</v>
      </c>
      <c r="Y9" s="110">
        <v>0.39</v>
      </c>
      <c r="Z9" s="110">
        <v>0.39</v>
      </c>
      <c r="AA9" s="110">
        <v>0.39</v>
      </c>
      <c r="AB9" s="110">
        <v>0.39</v>
      </c>
      <c r="AC9" s="110">
        <v>0.39</v>
      </c>
      <c r="AD9" s="110">
        <v>0.39</v>
      </c>
      <c r="AE9" s="110">
        <v>0.39</v>
      </c>
      <c r="AF9" s="110">
        <v>0.39</v>
      </c>
      <c r="AG9" s="110">
        <v>0.49</v>
      </c>
      <c r="AH9" s="110">
        <v>0.49</v>
      </c>
      <c r="AI9" s="107">
        <f>1*S9</f>
        <v>0.25</v>
      </c>
      <c r="AJ9" s="106">
        <f t="shared" ref="AJ9:AX11" si="15">1*T9</f>
        <v>0.25</v>
      </c>
      <c r="AK9" s="106">
        <f t="shared" si="15"/>
        <v>0.25</v>
      </c>
      <c r="AL9" s="106">
        <f t="shared" si="15"/>
        <v>0.25</v>
      </c>
      <c r="AM9" s="106">
        <f t="shared" si="15"/>
        <v>0.25</v>
      </c>
      <c r="AN9" s="106">
        <f t="shared" si="15"/>
        <v>0.34</v>
      </c>
      <c r="AO9" s="106">
        <f t="shared" si="15"/>
        <v>0.39</v>
      </c>
      <c r="AP9" s="106">
        <f t="shared" si="15"/>
        <v>0.39</v>
      </c>
      <c r="AQ9" s="106">
        <f t="shared" si="15"/>
        <v>0.39</v>
      </c>
      <c r="AR9" s="106">
        <f t="shared" si="15"/>
        <v>0.39</v>
      </c>
      <c r="AS9" s="106">
        <f t="shared" si="15"/>
        <v>0.39</v>
      </c>
      <c r="AT9" s="106">
        <f t="shared" si="15"/>
        <v>0.39</v>
      </c>
      <c r="AU9" s="106">
        <f t="shared" si="15"/>
        <v>0.39</v>
      </c>
      <c r="AV9" s="106">
        <f t="shared" si="15"/>
        <v>0.39</v>
      </c>
      <c r="AW9" s="106">
        <f t="shared" si="15"/>
        <v>0.49</v>
      </c>
      <c r="AX9" s="108">
        <f t="shared" si="15"/>
        <v>0.49</v>
      </c>
    </row>
    <row r="10" spans="1:50" x14ac:dyDescent="0.25">
      <c r="A10" s="328"/>
      <c r="B10" s="36" t="s">
        <v>95</v>
      </c>
      <c r="C10" s="113">
        <v>1.25</v>
      </c>
      <c r="D10" s="110">
        <v>1.2491333333333334</v>
      </c>
      <c r="E10" s="110">
        <v>1.2491333333333334</v>
      </c>
      <c r="F10" s="110">
        <v>0.62826666666666675</v>
      </c>
      <c r="G10" s="110">
        <v>0.62826666666666675</v>
      </c>
      <c r="H10" s="110">
        <v>1.2491333333333334</v>
      </c>
      <c r="I10" s="110">
        <v>0.62826666666666675</v>
      </c>
      <c r="J10" s="110">
        <v>0.62826666666666675</v>
      </c>
      <c r="K10" s="110">
        <v>0.62826666666666675</v>
      </c>
      <c r="L10" s="110">
        <v>0.62826666666666675</v>
      </c>
      <c r="M10" s="110">
        <v>0.62826666666666675</v>
      </c>
      <c r="N10" s="110">
        <v>0.62826666666666675</v>
      </c>
      <c r="O10" s="110">
        <v>0.62826666666666675</v>
      </c>
      <c r="P10" s="110">
        <v>0.62826666666666675</v>
      </c>
      <c r="Q10" s="110">
        <v>0.62826666666666675</v>
      </c>
      <c r="R10" s="91">
        <v>0.46582666666666667</v>
      </c>
      <c r="S10" s="106">
        <v>0.25</v>
      </c>
      <c r="T10" s="110">
        <v>0.25</v>
      </c>
      <c r="U10" s="110">
        <v>0.25</v>
      </c>
      <c r="V10" s="110">
        <v>0.39</v>
      </c>
      <c r="W10" s="110">
        <v>0.39</v>
      </c>
      <c r="X10" s="110">
        <v>0.61</v>
      </c>
      <c r="Y10" s="110">
        <v>0.39</v>
      </c>
      <c r="Z10" s="110">
        <v>0.39</v>
      </c>
      <c r="AA10" s="110">
        <v>0.39</v>
      </c>
      <c r="AB10" s="110">
        <v>0.39</v>
      </c>
      <c r="AC10" s="110">
        <v>0.39</v>
      </c>
      <c r="AD10" s="110">
        <v>0.39</v>
      </c>
      <c r="AE10" s="110">
        <v>0.39</v>
      </c>
      <c r="AF10" s="110">
        <v>0.39</v>
      </c>
      <c r="AG10" s="110">
        <v>0.49</v>
      </c>
      <c r="AH10" s="110">
        <v>0.49</v>
      </c>
      <c r="AI10" s="107">
        <f t="shared" ref="AI10:AI11" si="16">1*S10</f>
        <v>0.25</v>
      </c>
      <c r="AJ10" s="106">
        <f t="shared" si="15"/>
        <v>0.25</v>
      </c>
      <c r="AK10" s="106">
        <f t="shared" si="15"/>
        <v>0.25</v>
      </c>
      <c r="AL10" s="106">
        <f t="shared" si="15"/>
        <v>0.39</v>
      </c>
      <c r="AM10" s="106">
        <f t="shared" si="15"/>
        <v>0.39</v>
      </c>
      <c r="AN10" s="106">
        <f t="shared" si="15"/>
        <v>0.61</v>
      </c>
      <c r="AO10" s="106">
        <f t="shared" si="15"/>
        <v>0.39</v>
      </c>
      <c r="AP10" s="106">
        <f t="shared" si="15"/>
        <v>0.39</v>
      </c>
      <c r="AQ10" s="106">
        <f t="shared" si="15"/>
        <v>0.39</v>
      </c>
      <c r="AR10" s="106">
        <f t="shared" si="15"/>
        <v>0.39</v>
      </c>
      <c r="AS10" s="106">
        <f t="shared" si="15"/>
        <v>0.39</v>
      </c>
      <c r="AT10" s="106">
        <f t="shared" si="15"/>
        <v>0.39</v>
      </c>
      <c r="AU10" s="106">
        <f t="shared" si="15"/>
        <v>0.39</v>
      </c>
      <c r="AV10" s="106">
        <f t="shared" si="15"/>
        <v>0.39</v>
      </c>
      <c r="AW10" s="106">
        <f t="shared" si="15"/>
        <v>0.49</v>
      </c>
      <c r="AX10" s="108">
        <f t="shared" si="15"/>
        <v>0.49</v>
      </c>
    </row>
    <row r="11" spans="1:50" ht="15.75" thickBot="1" x14ac:dyDescent="0.3">
      <c r="A11" s="328"/>
      <c r="B11" s="36" t="s">
        <v>96</v>
      </c>
      <c r="C11" s="113">
        <v>1.2230000000000001</v>
      </c>
      <c r="D11" s="110">
        <v>1.2227307692307692</v>
      </c>
      <c r="E11" s="110">
        <v>1.2227307692307692</v>
      </c>
      <c r="F11" s="110">
        <v>1.2227307692307692</v>
      </c>
      <c r="G11" s="110">
        <v>1.2227307692307692</v>
      </c>
      <c r="H11" s="110">
        <v>1.2227307692307692</v>
      </c>
      <c r="I11" s="110">
        <v>1.2227307692307692</v>
      </c>
      <c r="J11" s="110">
        <v>1.2227307692307692</v>
      </c>
      <c r="K11" s="110">
        <v>1.2227307692307692</v>
      </c>
      <c r="L11" s="110">
        <v>1.2227307692307692</v>
      </c>
      <c r="M11" s="110">
        <v>1.2227307692307692</v>
      </c>
      <c r="N11" s="110">
        <v>1.2227307692307692</v>
      </c>
      <c r="O11" s="110">
        <v>1.2227307692307692</v>
      </c>
      <c r="P11" s="110">
        <v>1.2227307692307692</v>
      </c>
      <c r="Q11" s="110">
        <v>1.2227307692307692</v>
      </c>
      <c r="R11" s="91">
        <v>1.2227307692307692</v>
      </c>
      <c r="S11" s="106">
        <v>0.49</v>
      </c>
      <c r="T11" s="106">
        <v>0.49</v>
      </c>
      <c r="U11" s="106">
        <v>0.49</v>
      </c>
      <c r="V11" s="106">
        <v>0.49</v>
      </c>
      <c r="W11" s="106">
        <v>0.49</v>
      </c>
      <c r="X11" s="106">
        <v>0.49</v>
      </c>
      <c r="Y11" s="106">
        <v>0.49</v>
      </c>
      <c r="Z11" s="106">
        <v>0.49</v>
      </c>
      <c r="AA11" s="106">
        <v>0.49</v>
      </c>
      <c r="AB11" s="106">
        <v>0.49</v>
      </c>
      <c r="AC11" s="106">
        <v>0.49</v>
      </c>
      <c r="AD11" s="106">
        <v>0.49</v>
      </c>
      <c r="AE11" s="106">
        <v>0.49</v>
      </c>
      <c r="AF11" s="106">
        <v>0.49</v>
      </c>
      <c r="AG11" s="106">
        <v>0.49</v>
      </c>
      <c r="AH11" s="106">
        <v>0.49</v>
      </c>
      <c r="AI11" s="107">
        <f t="shared" si="16"/>
        <v>0.49</v>
      </c>
      <c r="AJ11" s="106">
        <f t="shared" si="15"/>
        <v>0.49</v>
      </c>
      <c r="AK11" s="106">
        <f t="shared" si="15"/>
        <v>0.49</v>
      </c>
      <c r="AL11" s="106">
        <f t="shared" si="15"/>
        <v>0.49</v>
      </c>
      <c r="AM11" s="106">
        <f t="shared" si="15"/>
        <v>0.49</v>
      </c>
      <c r="AN11" s="106">
        <f t="shared" si="15"/>
        <v>0.49</v>
      </c>
      <c r="AO11" s="106">
        <f t="shared" si="15"/>
        <v>0.49</v>
      </c>
      <c r="AP11" s="106">
        <f t="shared" si="15"/>
        <v>0.49</v>
      </c>
      <c r="AQ11" s="106">
        <f t="shared" si="15"/>
        <v>0.49</v>
      </c>
      <c r="AR11" s="106">
        <f t="shared" si="15"/>
        <v>0.49</v>
      </c>
      <c r="AS11" s="106">
        <f t="shared" si="15"/>
        <v>0.49</v>
      </c>
      <c r="AT11" s="106">
        <f t="shared" si="15"/>
        <v>0.49</v>
      </c>
      <c r="AU11" s="106">
        <f t="shared" si="15"/>
        <v>0.49</v>
      </c>
      <c r="AV11" s="106">
        <f t="shared" si="15"/>
        <v>0.49</v>
      </c>
      <c r="AW11" s="106">
        <f t="shared" si="15"/>
        <v>0.49</v>
      </c>
      <c r="AX11" s="108">
        <f t="shared" si="15"/>
        <v>0.49</v>
      </c>
    </row>
    <row r="12" spans="1:50" x14ac:dyDescent="0.25">
      <c r="A12" s="327">
        <v>2010</v>
      </c>
      <c r="B12" s="75" t="s">
        <v>94</v>
      </c>
      <c r="C12" s="96">
        <v>1.22</v>
      </c>
      <c r="D12" s="81">
        <v>0.71950632911392387</v>
      </c>
      <c r="E12" s="81">
        <v>0.71950632911392387</v>
      </c>
      <c r="F12" s="81">
        <v>0.61942405063291139</v>
      </c>
      <c r="G12" s="81">
        <v>0.61942405063291139</v>
      </c>
      <c r="H12" s="81">
        <v>0.61942405063291139</v>
      </c>
      <c r="I12" s="81">
        <v>0.51689952531645567</v>
      </c>
      <c r="J12" s="81">
        <v>0.51689952531645567</v>
      </c>
      <c r="K12" s="81">
        <v>0.51689952531645567</v>
      </c>
      <c r="L12" s="81">
        <v>0.48497468354430373</v>
      </c>
      <c r="M12" s="81">
        <v>0.48497468354430373</v>
      </c>
      <c r="N12" s="81">
        <v>0.48497468354430373</v>
      </c>
      <c r="O12" s="81">
        <v>0.48497468354430373</v>
      </c>
      <c r="P12" s="81">
        <v>0.48497468354430373</v>
      </c>
      <c r="Q12" s="81">
        <v>0.41763132911392403</v>
      </c>
      <c r="R12" s="92">
        <v>0.41763132911392403</v>
      </c>
      <c r="S12" s="78">
        <v>0.25</v>
      </c>
      <c r="T12" s="81">
        <v>0.25020569620253164</v>
      </c>
      <c r="U12" s="81">
        <v>0.25020569620253164</v>
      </c>
      <c r="V12" s="81">
        <v>0.25020569620253164</v>
      </c>
      <c r="W12" s="81">
        <v>0.25020569620253164</v>
      </c>
      <c r="X12" s="81">
        <v>0.25020569620253164</v>
      </c>
      <c r="Y12" s="81">
        <v>0.40032911392405057</v>
      </c>
      <c r="Z12" s="81">
        <v>0.40032911392405057</v>
      </c>
      <c r="AA12" s="81">
        <v>0.40032911392405057</v>
      </c>
      <c r="AB12" s="81">
        <v>0.40032911392405057</v>
      </c>
      <c r="AC12" s="81">
        <v>0.40032911392405057</v>
      </c>
      <c r="AD12" s="81">
        <v>0.40032911392405057</v>
      </c>
      <c r="AE12" s="81">
        <v>0.40032911392405057</v>
      </c>
      <c r="AF12" s="81">
        <v>0.40032911392405057</v>
      </c>
      <c r="AG12" s="81">
        <v>0.45037025316455692</v>
      </c>
      <c r="AH12" s="81">
        <v>0.45037025316455692</v>
      </c>
      <c r="AI12" s="96">
        <f>S12*1</f>
        <v>0.25</v>
      </c>
      <c r="AJ12" s="78">
        <f t="shared" ref="AJ12:AX14" si="17">T12*1</f>
        <v>0.25020569620253164</v>
      </c>
      <c r="AK12" s="78">
        <f t="shared" si="17"/>
        <v>0.25020569620253164</v>
      </c>
      <c r="AL12" s="78">
        <f t="shared" si="17"/>
        <v>0.25020569620253164</v>
      </c>
      <c r="AM12" s="78">
        <f t="shared" si="17"/>
        <v>0.25020569620253164</v>
      </c>
      <c r="AN12" s="78">
        <f t="shared" si="17"/>
        <v>0.25020569620253164</v>
      </c>
      <c r="AO12" s="78">
        <f t="shared" si="17"/>
        <v>0.40032911392405057</v>
      </c>
      <c r="AP12" s="78">
        <f t="shared" si="17"/>
        <v>0.40032911392405057</v>
      </c>
      <c r="AQ12" s="78">
        <f t="shared" si="17"/>
        <v>0.40032911392405057</v>
      </c>
      <c r="AR12" s="78">
        <f t="shared" si="17"/>
        <v>0.40032911392405057</v>
      </c>
      <c r="AS12" s="78">
        <f t="shared" si="17"/>
        <v>0.40032911392405057</v>
      </c>
      <c r="AT12" s="78">
        <f t="shared" si="17"/>
        <v>0.40032911392405057</v>
      </c>
      <c r="AU12" s="78">
        <f t="shared" si="17"/>
        <v>0.40032911392405057</v>
      </c>
      <c r="AV12" s="78">
        <f t="shared" si="17"/>
        <v>0.40032911392405057</v>
      </c>
      <c r="AW12" s="78">
        <f t="shared" si="17"/>
        <v>0.45037025316455692</v>
      </c>
      <c r="AX12" s="79">
        <f t="shared" si="17"/>
        <v>0.45037025316455692</v>
      </c>
    </row>
    <row r="13" spans="1:50" x14ac:dyDescent="0.25">
      <c r="A13" s="328"/>
      <c r="B13" s="74" t="s">
        <v>95</v>
      </c>
      <c r="C13" s="107">
        <v>1.2</v>
      </c>
      <c r="D13" s="110">
        <v>0.74770666666666663</v>
      </c>
      <c r="E13" s="110">
        <v>0.74770666666666663</v>
      </c>
      <c r="F13" s="110">
        <v>0.64768000000000003</v>
      </c>
      <c r="G13" s="110">
        <v>0.64768000000000003</v>
      </c>
      <c r="H13" s="110">
        <v>0.64768000000000003</v>
      </c>
      <c r="I13" s="110">
        <v>0.49979333333333337</v>
      </c>
      <c r="J13" s="110">
        <v>0.49979333333333337</v>
      </c>
      <c r="K13" s="110">
        <v>0.49979333333333337</v>
      </c>
      <c r="L13" s="110">
        <v>0.4813466666666667</v>
      </c>
      <c r="M13" s="110">
        <v>0.4813466666666667</v>
      </c>
      <c r="N13" s="110">
        <v>0.4813466666666667</v>
      </c>
      <c r="O13" s="110">
        <v>0.4813466666666667</v>
      </c>
      <c r="P13" s="110">
        <v>0.4813466666666667</v>
      </c>
      <c r="Q13" s="110">
        <v>0.41571999999999998</v>
      </c>
      <c r="R13" s="91">
        <v>0.41571999999999998</v>
      </c>
      <c r="S13" s="106">
        <v>0.25</v>
      </c>
      <c r="T13" s="110">
        <v>0.25</v>
      </c>
      <c r="U13" s="110">
        <v>0.25</v>
      </c>
      <c r="V13" s="110">
        <v>0.25</v>
      </c>
      <c r="W13" s="110">
        <v>0.25</v>
      </c>
      <c r="X13" s="110">
        <v>0.25</v>
      </c>
      <c r="Y13" s="110">
        <v>0.4</v>
      </c>
      <c r="Z13" s="110">
        <v>0.4</v>
      </c>
      <c r="AA13" s="110">
        <v>0.4</v>
      </c>
      <c r="AB13" s="110">
        <v>0.4</v>
      </c>
      <c r="AC13" s="110">
        <v>0.4</v>
      </c>
      <c r="AD13" s="110">
        <v>0.4</v>
      </c>
      <c r="AE13" s="110">
        <v>0.4</v>
      </c>
      <c r="AF13" s="110">
        <v>0.4</v>
      </c>
      <c r="AG13" s="110">
        <v>0.49</v>
      </c>
      <c r="AH13" s="110">
        <v>0.49</v>
      </c>
      <c r="AI13" s="107">
        <f t="shared" ref="AI13:AI14" si="18">S13*1</f>
        <v>0.25</v>
      </c>
      <c r="AJ13" s="106">
        <f t="shared" si="17"/>
        <v>0.25</v>
      </c>
      <c r="AK13" s="106">
        <f t="shared" si="17"/>
        <v>0.25</v>
      </c>
      <c r="AL13" s="106">
        <f t="shared" si="17"/>
        <v>0.25</v>
      </c>
      <c r="AM13" s="106">
        <f t="shared" si="17"/>
        <v>0.25</v>
      </c>
      <c r="AN13" s="106">
        <f t="shared" si="17"/>
        <v>0.25</v>
      </c>
      <c r="AO13" s="106">
        <f t="shared" si="17"/>
        <v>0.4</v>
      </c>
      <c r="AP13" s="106">
        <f t="shared" si="17"/>
        <v>0.4</v>
      </c>
      <c r="AQ13" s="106">
        <f t="shared" si="17"/>
        <v>0.4</v>
      </c>
      <c r="AR13" s="106">
        <f t="shared" si="17"/>
        <v>0.4</v>
      </c>
      <c r="AS13" s="106">
        <f t="shared" si="17"/>
        <v>0.4</v>
      </c>
      <c r="AT13" s="106">
        <f t="shared" si="17"/>
        <v>0.4</v>
      </c>
      <c r="AU13" s="106">
        <f t="shared" si="17"/>
        <v>0.4</v>
      </c>
      <c r="AV13" s="106">
        <f t="shared" si="17"/>
        <v>0.4</v>
      </c>
      <c r="AW13" s="106">
        <f t="shared" si="17"/>
        <v>0.49</v>
      </c>
      <c r="AX13" s="108">
        <f t="shared" si="17"/>
        <v>0.49</v>
      </c>
    </row>
    <row r="14" spans="1:50" ht="15.75" thickBot="1" x14ac:dyDescent="0.3">
      <c r="A14" s="329"/>
      <c r="B14" s="76" t="s">
        <v>96</v>
      </c>
      <c r="C14" s="97">
        <v>1.2010000000000001</v>
      </c>
      <c r="D14" s="82">
        <v>1.201216783216783</v>
      </c>
      <c r="E14" s="82">
        <v>1.201216783216783</v>
      </c>
      <c r="F14" s="82">
        <v>1.201216783216783</v>
      </c>
      <c r="G14" s="82">
        <v>1.201216783216783</v>
      </c>
      <c r="H14" s="82">
        <v>1.201216783216783</v>
      </c>
      <c r="I14" s="82">
        <v>1.201216783216783</v>
      </c>
      <c r="J14" s="82">
        <v>1.201216783216783</v>
      </c>
      <c r="K14" s="82">
        <v>1.201216783216783</v>
      </c>
      <c r="L14" s="82">
        <v>1.201216783216783</v>
      </c>
      <c r="M14" s="82">
        <v>1.201216783216783</v>
      </c>
      <c r="N14" s="82">
        <v>1.201216783216783</v>
      </c>
      <c r="O14" s="82">
        <v>0.6457237762237763</v>
      </c>
      <c r="P14" s="82">
        <v>0.6457237762237763</v>
      </c>
      <c r="Q14" s="82">
        <v>0.6457237762237763</v>
      </c>
      <c r="R14" s="93">
        <v>0.6457237762237763</v>
      </c>
      <c r="S14" s="83">
        <v>0.49</v>
      </c>
      <c r="T14" s="83">
        <v>0.49</v>
      </c>
      <c r="U14" s="83">
        <v>0.49</v>
      </c>
      <c r="V14" s="83">
        <v>0.49</v>
      </c>
      <c r="W14" s="83">
        <v>0.49</v>
      </c>
      <c r="X14" s="83">
        <v>0.49</v>
      </c>
      <c r="Y14" s="83">
        <v>0.49</v>
      </c>
      <c r="Z14" s="83">
        <v>0.49</v>
      </c>
      <c r="AA14" s="83">
        <v>0.49</v>
      </c>
      <c r="AB14" s="83">
        <v>0.49</v>
      </c>
      <c r="AC14" s="83">
        <v>0.49</v>
      </c>
      <c r="AD14" s="83">
        <v>0.49</v>
      </c>
      <c r="AE14" s="83">
        <v>0.49</v>
      </c>
      <c r="AF14" s="83">
        <v>0.49</v>
      </c>
      <c r="AG14" s="83">
        <v>0.49</v>
      </c>
      <c r="AH14" s="83">
        <v>0.49</v>
      </c>
      <c r="AI14" s="97">
        <f t="shared" si="18"/>
        <v>0.49</v>
      </c>
      <c r="AJ14" s="83">
        <f t="shared" si="17"/>
        <v>0.49</v>
      </c>
      <c r="AK14" s="83">
        <f t="shared" si="17"/>
        <v>0.49</v>
      </c>
      <c r="AL14" s="83">
        <f t="shared" si="17"/>
        <v>0.49</v>
      </c>
      <c r="AM14" s="83">
        <f t="shared" si="17"/>
        <v>0.49</v>
      </c>
      <c r="AN14" s="83">
        <f t="shared" si="17"/>
        <v>0.49</v>
      </c>
      <c r="AO14" s="83">
        <f t="shared" si="17"/>
        <v>0.49</v>
      </c>
      <c r="AP14" s="83">
        <f t="shared" si="17"/>
        <v>0.49</v>
      </c>
      <c r="AQ14" s="83">
        <f t="shared" si="17"/>
        <v>0.49</v>
      </c>
      <c r="AR14" s="83">
        <f t="shared" si="17"/>
        <v>0.49</v>
      </c>
      <c r="AS14" s="83">
        <f t="shared" si="17"/>
        <v>0.49</v>
      </c>
      <c r="AT14" s="83">
        <f t="shared" si="17"/>
        <v>0.49</v>
      </c>
      <c r="AU14" s="83">
        <f t="shared" si="17"/>
        <v>0.49</v>
      </c>
      <c r="AV14" s="83">
        <f t="shared" si="17"/>
        <v>0.49</v>
      </c>
      <c r="AW14" s="83">
        <f t="shared" si="17"/>
        <v>0.49</v>
      </c>
      <c r="AX14" s="84">
        <f t="shared" si="17"/>
        <v>0.49</v>
      </c>
    </row>
    <row r="15" spans="1:50" x14ac:dyDescent="0.25">
      <c r="A15" s="328">
        <v>2016</v>
      </c>
      <c r="B15" s="36" t="s">
        <v>94</v>
      </c>
      <c r="C15" s="107">
        <v>0.56899999999999995</v>
      </c>
      <c r="D15" s="111">
        <v>0.53800000000000003</v>
      </c>
      <c r="E15" s="111">
        <v>0.53800000000000003</v>
      </c>
      <c r="F15" s="111">
        <v>0.44800000000000001</v>
      </c>
      <c r="G15" s="111">
        <v>0.44800000000000001</v>
      </c>
      <c r="H15" s="111">
        <v>0.44800000000000001</v>
      </c>
      <c r="I15" s="111">
        <v>0.379</v>
      </c>
      <c r="J15" s="111">
        <v>0.379</v>
      </c>
      <c r="K15" s="111">
        <v>0.379</v>
      </c>
      <c r="L15" s="111">
        <v>0.379</v>
      </c>
      <c r="M15" s="111">
        <v>0.379</v>
      </c>
      <c r="N15" s="111">
        <v>0.379</v>
      </c>
      <c r="O15" s="111">
        <v>0.35899999999999999</v>
      </c>
      <c r="P15" s="111">
        <v>0.35899999999999999</v>
      </c>
      <c r="Q15" s="111">
        <v>0.32900000000000001</v>
      </c>
      <c r="R15" s="94">
        <v>0.28999999999999998</v>
      </c>
      <c r="S15" s="106">
        <v>0.25</v>
      </c>
      <c r="T15" s="111">
        <v>0.25</v>
      </c>
      <c r="U15" s="111">
        <v>0.25</v>
      </c>
      <c r="V15" s="111">
        <v>0.25</v>
      </c>
      <c r="W15" s="111">
        <v>0.25</v>
      </c>
      <c r="X15" s="111">
        <v>0.25</v>
      </c>
      <c r="Y15" s="111">
        <v>0.36</v>
      </c>
      <c r="Z15" s="111">
        <v>0.36</v>
      </c>
      <c r="AA15" s="111">
        <v>0.36</v>
      </c>
      <c r="AB15" s="111">
        <v>0.38</v>
      </c>
      <c r="AC15" s="111">
        <v>0.38</v>
      </c>
      <c r="AD15" s="111">
        <v>0.38</v>
      </c>
      <c r="AE15" s="111">
        <v>0.4</v>
      </c>
      <c r="AF15" s="111">
        <v>0.4</v>
      </c>
      <c r="AG15" s="111">
        <v>0.45</v>
      </c>
      <c r="AH15" s="111">
        <v>0.45</v>
      </c>
      <c r="AI15" s="107">
        <f>S15*1.1</f>
        <v>0.27500000000000002</v>
      </c>
      <c r="AJ15" s="106">
        <f t="shared" ref="AJ15:AX17" si="19">T15*1.1</f>
        <v>0.27500000000000002</v>
      </c>
      <c r="AK15" s="106">
        <f t="shared" si="19"/>
        <v>0.27500000000000002</v>
      </c>
      <c r="AL15" s="106">
        <f t="shared" si="19"/>
        <v>0.27500000000000002</v>
      </c>
      <c r="AM15" s="106">
        <f t="shared" si="19"/>
        <v>0.27500000000000002</v>
      </c>
      <c r="AN15" s="106">
        <f t="shared" si="19"/>
        <v>0.27500000000000002</v>
      </c>
      <c r="AO15" s="106">
        <f t="shared" si="19"/>
        <v>0.39600000000000002</v>
      </c>
      <c r="AP15" s="106">
        <f t="shared" si="19"/>
        <v>0.39600000000000002</v>
      </c>
      <c r="AQ15" s="106">
        <f t="shared" si="19"/>
        <v>0.39600000000000002</v>
      </c>
      <c r="AR15" s="106">
        <f t="shared" si="19"/>
        <v>0.41800000000000004</v>
      </c>
      <c r="AS15" s="106">
        <f t="shared" si="19"/>
        <v>0.41800000000000004</v>
      </c>
      <c r="AT15" s="106">
        <f t="shared" si="19"/>
        <v>0.41800000000000004</v>
      </c>
      <c r="AU15" s="106">
        <f t="shared" si="19"/>
        <v>0.44000000000000006</v>
      </c>
      <c r="AV15" s="106">
        <f t="shared" si="19"/>
        <v>0.44000000000000006</v>
      </c>
      <c r="AW15" s="106">
        <f t="shared" si="19"/>
        <v>0.49500000000000005</v>
      </c>
      <c r="AX15" s="108">
        <f t="shared" si="19"/>
        <v>0.49500000000000005</v>
      </c>
    </row>
    <row r="16" spans="1:50" x14ac:dyDescent="0.25">
      <c r="A16" s="328"/>
      <c r="B16" s="36" t="s">
        <v>95</v>
      </c>
      <c r="C16" s="107">
        <v>0.57999999999999996</v>
      </c>
      <c r="D16" s="111">
        <v>0.53</v>
      </c>
      <c r="E16" s="111">
        <v>0.53</v>
      </c>
      <c r="F16" s="111">
        <v>0.48899999999999999</v>
      </c>
      <c r="G16" s="111">
        <v>0.48899999999999999</v>
      </c>
      <c r="H16" s="111">
        <v>0.48899999999999999</v>
      </c>
      <c r="I16" s="111">
        <v>0.39</v>
      </c>
      <c r="J16" s="111">
        <v>0.39</v>
      </c>
      <c r="K16" s="111">
        <v>0.39</v>
      </c>
      <c r="L16" s="111">
        <v>0.39</v>
      </c>
      <c r="M16" s="111">
        <v>0.39</v>
      </c>
      <c r="N16" s="111">
        <v>0.39</v>
      </c>
      <c r="O16" s="111">
        <v>0.377</v>
      </c>
      <c r="P16" s="111">
        <v>0.377</v>
      </c>
      <c r="Q16" s="111">
        <v>0.34200000000000003</v>
      </c>
      <c r="R16" s="94">
        <v>0.30099999999999999</v>
      </c>
      <c r="S16" s="106">
        <v>0.25</v>
      </c>
      <c r="T16" s="111">
        <v>0.25</v>
      </c>
      <c r="U16" s="111">
        <v>0.25</v>
      </c>
      <c r="V16" s="111">
        <v>0.25</v>
      </c>
      <c r="W16" s="111">
        <v>0.25</v>
      </c>
      <c r="X16" s="111">
        <v>0.25</v>
      </c>
      <c r="Y16" s="111">
        <v>0.36</v>
      </c>
      <c r="Z16" s="111">
        <v>0.36</v>
      </c>
      <c r="AA16" s="111">
        <v>0.36</v>
      </c>
      <c r="AB16" s="111">
        <v>0.38</v>
      </c>
      <c r="AC16" s="111">
        <v>0.38</v>
      </c>
      <c r="AD16" s="111">
        <v>0.38</v>
      </c>
      <c r="AE16" s="111">
        <v>0.4</v>
      </c>
      <c r="AF16" s="111">
        <v>0.4</v>
      </c>
      <c r="AG16" s="111">
        <v>0.45</v>
      </c>
      <c r="AH16" s="111">
        <v>0.45</v>
      </c>
      <c r="AI16" s="107">
        <f t="shared" ref="AI16:AI17" si="20">S16*1.1</f>
        <v>0.27500000000000002</v>
      </c>
      <c r="AJ16" s="106">
        <f t="shared" si="19"/>
        <v>0.27500000000000002</v>
      </c>
      <c r="AK16" s="106">
        <f t="shared" si="19"/>
        <v>0.27500000000000002</v>
      </c>
      <c r="AL16" s="106">
        <f t="shared" si="19"/>
        <v>0.27500000000000002</v>
      </c>
      <c r="AM16" s="106">
        <f t="shared" si="19"/>
        <v>0.27500000000000002</v>
      </c>
      <c r="AN16" s="106">
        <f t="shared" si="19"/>
        <v>0.27500000000000002</v>
      </c>
      <c r="AO16" s="106">
        <f t="shared" si="19"/>
        <v>0.39600000000000002</v>
      </c>
      <c r="AP16" s="106">
        <f t="shared" si="19"/>
        <v>0.39600000000000002</v>
      </c>
      <c r="AQ16" s="106">
        <f t="shared" si="19"/>
        <v>0.39600000000000002</v>
      </c>
      <c r="AR16" s="106">
        <f t="shared" si="19"/>
        <v>0.41800000000000004</v>
      </c>
      <c r="AS16" s="106">
        <f t="shared" si="19"/>
        <v>0.41800000000000004</v>
      </c>
      <c r="AT16" s="106">
        <f t="shared" si="19"/>
        <v>0.41800000000000004</v>
      </c>
      <c r="AU16" s="106">
        <f t="shared" si="19"/>
        <v>0.44000000000000006</v>
      </c>
      <c r="AV16" s="106">
        <f t="shared" si="19"/>
        <v>0.44000000000000006</v>
      </c>
      <c r="AW16" s="106">
        <f t="shared" si="19"/>
        <v>0.49500000000000005</v>
      </c>
      <c r="AX16" s="108">
        <f t="shared" si="19"/>
        <v>0.49500000000000005</v>
      </c>
    </row>
    <row r="17" spans="1:50" ht="15.75" thickBot="1" x14ac:dyDescent="0.3">
      <c r="A17" s="329"/>
      <c r="B17" s="37" t="s">
        <v>96</v>
      </c>
      <c r="C17" s="97">
        <v>1.196</v>
      </c>
      <c r="D17" s="112">
        <v>1.196</v>
      </c>
      <c r="E17" s="112">
        <v>1.196</v>
      </c>
      <c r="F17" s="112">
        <v>1.1950000000000001</v>
      </c>
      <c r="G17" s="112">
        <v>1.1950000000000001</v>
      </c>
      <c r="H17" s="112">
        <v>1.1950000000000001</v>
      </c>
      <c r="I17" s="112">
        <v>0.73099999999999998</v>
      </c>
      <c r="J17" s="112">
        <v>0.73099999999999998</v>
      </c>
      <c r="K17" s="112">
        <v>0.73099999999999998</v>
      </c>
      <c r="L17" s="112">
        <v>0.621</v>
      </c>
      <c r="M17" s="112">
        <v>0.621</v>
      </c>
      <c r="N17" s="112">
        <v>0.621</v>
      </c>
      <c r="O17" s="112">
        <v>0.51400000000000001</v>
      </c>
      <c r="P17" s="112">
        <v>0.51400000000000001</v>
      </c>
      <c r="Q17" s="112">
        <v>0.38200000000000001</v>
      </c>
      <c r="R17" s="95">
        <v>0.38200000000000001</v>
      </c>
      <c r="S17" s="83">
        <v>0.49</v>
      </c>
      <c r="T17" s="83">
        <v>0.49</v>
      </c>
      <c r="U17" s="83">
        <v>0.49</v>
      </c>
      <c r="V17" s="83">
        <v>0.49</v>
      </c>
      <c r="W17" s="83">
        <v>0.49</v>
      </c>
      <c r="X17" s="83">
        <v>0.49</v>
      </c>
      <c r="Y17" s="83">
        <v>0.49</v>
      </c>
      <c r="Z17" s="83">
        <v>0.49</v>
      </c>
      <c r="AA17" s="83">
        <v>0.49</v>
      </c>
      <c r="AB17" s="83">
        <v>0.49</v>
      </c>
      <c r="AC17" s="83">
        <v>0.49</v>
      </c>
      <c r="AD17" s="83">
        <v>0.49</v>
      </c>
      <c r="AE17" s="83">
        <v>0.49</v>
      </c>
      <c r="AF17" s="83">
        <v>0.49</v>
      </c>
      <c r="AG17" s="83">
        <v>0.49</v>
      </c>
      <c r="AH17" s="83">
        <v>0.49</v>
      </c>
      <c r="AI17" s="97">
        <f t="shared" si="20"/>
        <v>0.53900000000000003</v>
      </c>
      <c r="AJ17" s="83">
        <f t="shared" si="19"/>
        <v>0.53900000000000003</v>
      </c>
      <c r="AK17" s="83">
        <f t="shared" si="19"/>
        <v>0.53900000000000003</v>
      </c>
      <c r="AL17" s="83">
        <f t="shared" si="19"/>
        <v>0.53900000000000003</v>
      </c>
      <c r="AM17" s="83">
        <f t="shared" si="19"/>
        <v>0.53900000000000003</v>
      </c>
      <c r="AN17" s="83">
        <f t="shared" si="19"/>
        <v>0.53900000000000003</v>
      </c>
      <c r="AO17" s="83">
        <f t="shared" si="19"/>
        <v>0.53900000000000003</v>
      </c>
      <c r="AP17" s="83">
        <f t="shared" si="19"/>
        <v>0.53900000000000003</v>
      </c>
      <c r="AQ17" s="83">
        <f t="shared" si="19"/>
        <v>0.53900000000000003</v>
      </c>
      <c r="AR17" s="83">
        <f t="shared" si="19"/>
        <v>0.53900000000000003</v>
      </c>
      <c r="AS17" s="83">
        <f t="shared" si="19"/>
        <v>0.53900000000000003</v>
      </c>
      <c r="AT17" s="83">
        <f t="shared" si="19"/>
        <v>0.53900000000000003</v>
      </c>
      <c r="AU17" s="83">
        <f t="shared" si="19"/>
        <v>0.53900000000000003</v>
      </c>
      <c r="AV17" s="83">
        <f t="shared" si="19"/>
        <v>0.53900000000000003</v>
      </c>
      <c r="AW17" s="83">
        <f t="shared" si="19"/>
        <v>0.53900000000000003</v>
      </c>
      <c r="AX17" s="84">
        <f t="shared" si="19"/>
        <v>0.53900000000000003</v>
      </c>
    </row>
    <row r="18" spans="1:50" x14ac:dyDescent="0.25">
      <c r="A18" s="330" t="s">
        <v>139</v>
      </c>
      <c r="B18" s="74" t="s">
        <v>94</v>
      </c>
      <c r="C18" s="107">
        <v>0.5</v>
      </c>
      <c r="D18" s="111">
        <v>0.5</v>
      </c>
      <c r="E18" s="111">
        <v>0.5</v>
      </c>
      <c r="F18" s="111">
        <v>0.44800000000000001</v>
      </c>
      <c r="G18" s="111">
        <v>0.44800000000000001</v>
      </c>
      <c r="H18" s="111">
        <v>0.44800000000000001</v>
      </c>
      <c r="I18" s="111">
        <v>0.379</v>
      </c>
      <c r="J18" s="111">
        <v>0.379</v>
      </c>
      <c r="K18" s="111">
        <v>0.379</v>
      </c>
      <c r="L18" s="111">
        <v>0.379</v>
      </c>
      <c r="M18" s="111">
        <v>0.379</v>
      </c>
      <c r="N18" s="111">
        <v>0.379</v>
      </c>
      <c r="O18" s="111">
        <v>0.35899999999999999</v>
      </c>
      <c r="P18" s="111">
        <v>0.35899999999999999</v>
      </c>
      <c r="Q18" s="111">
        <v>0.28999999999999998</v>
      </c>
      <c r="R18" s="94">
        <v>0.28999999999999998</v>
      </c>
      <c r="S18" s="106">
        <v>0.25</v>
      </c>
      <c r="T18" s="111">
        <v>0.25</v>
      </c>
      <c r="U18" s="111">
        <v>0.25</v>
      </c>
      <c r="V18" s="111">
        <v>0.25</v>
      </c>
      <c r="W18" s="111">
        <v>0.25</v>
      </c>
      <c r="X18" s="111">
        <v>0.25</v>
      </c>
      <c r="Y18" s="111">
        <v>0.36</v>
      </c>
      <c r="Z18" s="111">
        <v>0.36</v>
      </c>
      <c r="AA18" s="111">
        <v>0.36</v>
      </c>
      <c r="AB18" s="111">
        <v>0.38</v>
      </c>
      <c r="AC18" s="111">
        <v>0.38</v>
      </c>
      <c r="AD18" s="111">
        <v>0.38</v>
      </c>
      <c r="AE18" s="111">
        <v>0.4</v>
      </c>
      <c r="AF18" s="111">
        <v>0.4</v>
      </c>
      <c r="AG18" s="111">
        <v>0.45</v>
      </c>
      <c r="AH18" s="111">
        <v>0.45</v>
      </c>
      <c r="AI18" s="107">
        <f>S18*1.1</f>
        <v>0.27500000000000002</v>
      </c>
      <c r="AJ18" s="106">
        <f t="shared" ref="AJ18" si="21">T18*1.1</f>
        <v>0.27500000000000002</v>
      </c>
      <c r="AK18" s="106">
        <f t="shared" ref="AK18" si="22">U18*1.1</f>
        <v>0.27500000000000002</v>
      </c>
      <c r="AL18" s="106">
        <f t="shared" ref="AL18" si="23">V18*1.1</f>
        <v>0.27500000000000002</v>
      </c>
      <c r="AM18" s="106">
        <f t="shared" ref="AM18" si="24">W18*1.1</f>
        <v>0.27500000000000002</v>
      </c>
      <c r="AN18" s="106">
        <f t="shared" ref="AN18" si="25">X18*1.1</f>
        <v>0.27500000000000002</v>
      </c>
      <c r="AO18" s="106">
        <f t="shared" ref="AO18" si="26">Y18*1.1</f>
        <v>0.39600000000000002</v>
      </c>
      <c r="AP18" s="106">
        <f t="shared" ref="AP18" si="27">Z18*1.1</f>
        <v>0.39600000000000002</v>
      </c>
      <c r="AQ18" s="106">
        <f t="shared" ref="AQ18" si="28">AA18*1.1</f>
        <v>0.39600000000000002</v>
      </c>
      <c r="AR18" s="106">
        <f t="shared" ref="AR18" si="29">AB18*1.1</f>
        <v>0.41800000000000004</v>
      </c>
      <c r="AS18" s="106">
        <f t="shared" ref="AS18" si="30">AC18*1.1</f>
        <v>0.41800000000000004</v>
      </c>
      <c r="AT18" s="106">
        <f t="shared" ref="AT18" si="31">AD18*1.1</f>
        <v>0.41800000000000004</v>
      </c>
      <c r="AU18" s="106">
        <f t="shared" ref="AU18" si="32">AE18*1.1</f>
        <v>0.44000000000000006</v>
      </c>
      <c r="AV18" s="106">
        <f t="shared" ref="AV18" si="33">AF18*1.1</f>
        <v>0.44000000000000006</v>
      </c>
      <c r="AW18" s="106">
        <f t="shared" ref="AW18" si="34">AG18*1.1</f>
        <v>0.49500000000000005</v>
      </c>
      <c r="AX18" s="108">
        <f t="shared" ref="AX18" si="35">AH18*1.1</f>
        <v>0.49500000000000005</v>
      </c>
    </row>
    <row r="21" spans="1:50" x14ac:dyDescent="0.25">
      <c r="A21" s="1" t="s">
        <v>150</v>
      </c>
      <c r="C21" t="s">
        <v>151</v>
      </c>
    </row>
    <row r="22" spans="1:50" x14ac:dyDescent="0.25">
      <c r="C22" s="484">
        <f>C6-C3</f>
        <v>0</v>
      </c>
      <c r="D22" s="484">
        <f t="shared" ref="D22:AX24" si="36">D6-D3</f>
        <v>2.9133333333333455E-2</v>
      </c>
      <c r="E22" s="484">
        <f t="shared" si="36"/>
        <v>2.9133333333333455E-2</v>
      </c>
      <c r="F22" s="484">
        <f t="shared" si="36"/>
        <v>-0.499</v>
      </c>
      <c r="G22" s="484">
        <f t="shared" si="36"/>
        <v>-0.19199999999999995</v>
      </c>
      <c r="H22" s="484">
        <f t="shared" si="36"/>
        <v>2.9133333333333455E-2</v>
      </c>
      <c r="I22" s="484">
        <f t="shared" si="36"/>
        <v>-0.499</v>
      </c>
      <c r="J22" s="484">
        <f t="shared" si="36"/>
        <v>-0.65</v>
      </c>
      <c r="K22" s="484">
        <f t="shared" si="36"/>
        <v>-0.499</v>
      </c>
      <c r="L22" s="484">
        <f t="shared" si="36"/>
        <v>-0.499</v>
      </c>
      <c r="M22" s="484">
        <f t="shared" si="36"/>
        <v>-0.499</v>
      </c>
      <c r="N22" s="484">
        <f t="shared" si="36"/>
        <v>-0.499</v>
      </c>
      <c r="O22" s="484">
        <f t="shared" si="36"/>
        <v>-0.499</v>
      </c>
      <c r="P22" s="484">
        <f t="shared" si="36"/>
        <v>-0.499</v>
      </c>
      <c r="Q22" s="484">
        <f t="shared" si="36"/>
        <v>-0.499</v>
      </c>
      <c r="R22" s="484">
        <f t="shared" si="36"/>
        <v>-0.499</v>
      </c>
      <c r="S22" s="484">
        <f t="shared" si="36"/>
        <v>-0.15000000000000002</v>
      </c>
      <c r="T22" s="484">
        <f t="shared" si="36"/>
        <v>-0.15000000000000002</v>
      </c>
      <c r="U22" s="484">
        <f t="shared" si="36"/>
        <v>-0.15000000000000002</v>
      </c>
      <c r="V22" s="484">
        <f t="shared" si="36"/>
        <v>-0.15000000000000002</v>
      </c>
      <c r="W22" s="484">
        <f t="shared" si="36"/>
        <v>-0.15000000000000002</v>
      </c>
      <c r="X22" s="484">
        <f t="shared" si="36"/>
        <v>-0.15000000000000002</v>
      </c>
      <c r="Y22" s="484">
        <f t="shared" si="36"/>
        <v>-0.15000000000000002</v>
      </c>
      <c r="Z22" s="484">
        <f t="shared" si="36"/>
        <v>-0.15000000000000002</v>
      </c>
      <c r="AA22" s="484">
        <f t="shared" si="36"/>
        <v>0</v>
      </c>
      <c r="AB22" s="484">
        <f t="shared" si="36"/>
        <v>0</v>
      </c>
      <c r="AC22" s="484">
        <f t="shared" si="36"/>
        <v>0</v>
      </c>
      <c r="AD22" s="484">
        <f t="shared" si="36"/>
        <v>0</v>
      </c>
      <c r="AE22" s="484">
        <f t="shared" si="36"/>
        <v>0</v>
      </c>
      <c r="AF22" s="484">
        <f t="shared" si="36"/>
        <v>0</v>
      </c>
      <c r="AG22" s="484">
        <f t="shared" si="36"/>
        <v>0</v>
      </c>
      <c r="AH22" s="484">
        <f t="shared" si="36"/>
        <v>0</v>
      </c>
      <c r="AI22" s="484">
        <f t="shared" si="36"/>
        <v>0</v>
      </c>
      <c r="AJ22" s="484">
        <f t="shared" si="36"/>
        <v>0</v>
      </c>
      <c r="AK22" s="484">
        <f t="shared" si="36"/>
        <v>0</v>
      </c>
      <c r="AL22" s="484">
        <f t="shared" si="36"/>
        <v>0</v>
      </c>
      <c r="AM22" s="484">
        <f t="shared" si="36"/>
        <v>0</v>
      </c>
      <c r="AN22" s="484">
        <f t="shared" si="36"/>
        <v>0</v>
      </c>
      <c r="AO22" s="484">
        <f t="shared" si="36"/>
        <v>0</v>
      </c>
      <c r="AP22" s="484">
        <f t="shared" si="36"/>
        <v>0</v>
      </c>
      <c r="AQ22" s="484">
        <f t="shared" si="36"/>
        <v>0</v>
      </c>
      <c r="AR22" s="484">
        <f t="shared" si="36"/>
        <v>0</v>
      </c>
      <c r="AS22" s="484">
        <f t="shared" si="36"/>
        <v>0</v>
      </c>
      <c r="AT22" s="484">
        <f t="shared" si="36"/>
        <v>0</v>
      </c>
      <c r="AU22" s="484">
        <f t="shared" si="36"/>
        <v>0</v>
      </c>
      <c r="AV22" s="484">
        <f t="shared" si="36"/>
        <v>0</v>
      </c>
      <c r="AW22" s="484">
        <f t="shared" si="36"/>
        <v>0</v>
      </c>
      <c r="AX22" s="484">
        <f t="shared" si="36"/>
        <v>0</v>
      </c>
    </row>
    <row r="23" spans="1:50" x14ac:dyDescent="0.25">
      <c r="C23" s="484">
        <f t="shared" ref="C23:R25" si="37">C7-C4</f>
        <v>-3.0000000000000027E-2</v>
      </c>
      <c r="D23" s="484">
        <f t="shared" si="37"/>
        <v>-8.6666666666657122E-4</v>
      </c>
      <c r="E23" s="484">
        <f t="shared" si="37"/>
        <v>-8.6666666666657122E-4</v>
      </c>
      <c r="F23" s="484">
        <f t="shared" si="37"/>
        <v>-0.52900000000000003</v>
      </c>
      <c r="G23" s="484">
        <f t="shared" si="37"/>
        <v>-0.22199999999999998</v>
      </c>
      <c r="H23" s="484">
        <f t="shared" si="37"/>
        <v>-8.6666666666657122E-4</v>
      </c>
      <c r="I23" s="484">
        <f t="shared" si="37"/>
        <v>-0.52900000000000003</v>
      </c>
      <c r="J23" s="484">
        <f t="shared" si="37"/>
        <v>-0.68</v>
      </c>
      <c r="K23" s="484">
        <f t="shared" si="37"/>
        <v>-0.52900000000000003</v>
      </c>
      <c r="L23" s="484">
        <f t="shared" si="37"/>
        <v>-0.52900000000000003</v>
      </c>
      <c r="M23" s="484">
        <f t="shared" si="37"/>
        <v>-0.52900000000000003</v>
      </c>
      <c r="N23" s="484">
        <f t="shared" si="37"/>
        <v>-0.52900000000000003</v>
      </c>
      <c r="O23" s="484">
        <f t="shared" si="37"/>
        <v>-0.52900000000000003</v>
      </c>
      <c r="P23" s="484">
        <f t="shared" si="37"/>
        <v>-0.52900000000000003</v>
      </c>
      <c r="Q23" s="484">
        <f t="shared" si="37"/>
        <v>-0.52900000000000003</v>
      </c>
      <c r="R23" s="484">
        <f t="shared" si="37"/>
        <v>-0.52900000000000003</v>
      </c>
      <c r="S23" s="484">
        <f t="shared" si="36"/>
        <v>-0.15000000000000002</v>
      </c>
      <c r="T23" s="484">
        <f t="shared" si="36"/>
        <v>-0.15000000000000002</v>
      </c>
      <c r="U23" s="484">
        <f t="shared" si="36"/>
        <v>-0.15000000000000002</v>
      </c>
      <c r="V23" s="484">
        <f t="shared" si="36"/>
        <v>0</v>
      </c>
      <c r="W23" s="484">
        <f t="shared" si="36"/>
        <v>0</v>
      </c>
      <c r="X23" s="484">
        <f t="shared" si="36"/>
        <v>0</v>
      </c>
      <c r="Y23" s="484">
        <f t="shared" si="36"/>
        <v>0</v>
      </c>
      <c r="Z23" s="484">
        <f t="shared" si="36"/>
        <v>0</v>
      </c>
      <c r="AA23" s="484">
        <f t="shared" si="36"/>
        <v>0</v>
      </c>
      <c r="AB23" s="484">
        <f t="shared" si="36"/>
        <v>0</v>
      </c>
      <c r="AC23" s="484">
        <f t="shared" si="36"/>
        <v>0</v>
      </c>
      <c r="AD23" s="484">
        <f t="shared" si="36"/>
        <v>0</v>
      </c>
      <c r="AE23" s="484">
        <f t="shared" si="36"/>
        <v>0</v>
      </c>
      <c r="AF23" s="484">
        <f t="shared" si="36"/>
        <v>0</v>
      </c>
      <c r="AG23" s="484">
        <f t="shared" si="36"/>
        <v>0</v>
      </c>
      <c r="AH23" s="484">
        <f t="shared" si="36"/>
        <v>0</v>
      </c>
      <c r="AI23" s="484">
        <f t="shared" si="36"/>
        <v>0</v>
      </c>
      <c r="AJ23" s="484">
        <f t="shared" si="36"/>
        <v>0</v>
      </c>
      <c r="AK23" s="484">
        <f t="shared" si="36"/>
        <v>0</v>
      </c>
      <c r="AL23" s="484">
        <f t="shared" si="36"/>
        <v>0</v>
      </c>
      <c r="AM23" s="484">
        <f t="shared" si="36"/>
        <v>0</v>
      </c>
      <c r="AN23" s="484">
        <f t="shared" si="36"/>
        <v>0</v>
      </c>
      <c r="AO23" s="484">
        <f t="shared" si="36"/>
        <v>0</v>
      </c>
      <c r="AP23" s="484">
        <f t="shared" si="36"/>
        <v>0</v>
      </c>
      <c r="AQ23" s="484">
        <f t="shared" si="36"/>
        <v>0</v>
      </c>
      <c r="AR23" s="484">
        <f t="shared" si="36"/>
        <v>0</v>
      </c>
      <c r="AS23" s="484">
        <f t="shared" si="36"/>
        <v>0</v>
      </c>
      <c r="AT23" s="484">
        <f t="shared" si="36"/>
        <v>0</v>
      </c>
      <c r="AU23" s="484">
        <f t="shared" si="36"/>
        <v>0</v>
      </c>
      <c r="AV23" s="484">
        <f t="shared" si="36"/>
        <v>0</v>
      </c>
      <c r="AW23" s="484">
        <f t="shared" si="36"/>
        <v>0</v>
      </c>
      <c r="AX23" s="484">
        <f t="shared" si="36"/>
        <v>0</v>
      </c>
    </row>
    <row r="24" spans="1:50" x14ac:dyDescent="0.25">
      <c r="C24" s="484">
        <f t="shared" si="37"/>
        <v>0</v>
      </c>
      <c r="D24" s="484">
        <f t="shared" si="36"/>
        <v>-2.6923076923091038E-4</v>
      </c>
      <c r="E24" s="484">
        <f t="shared" si="36"/>
        <v>-2.6923076923091038E-4</v>
      </c>
      <c r="F24" s="484">
        <f t="shared" si="36"/>
        <v>-2.6923076923091038E-4</v>
      </c>
      <c r="G24" s="484">
        <f t="shared" si="36"/>
        <v>-2.6923076923091038E-4</v>
      </c>
      <c r="H24" s="484">
        <f t="shared" si="36"/>
        <v>-2.6923076923091038E-4</v>
      </c>
      <c r="I24" s="484">
        <f t="shared" si="36"/>
        <v>-2.6923076923091038E-4</v>
      </c>
      <c r="J24" s="484">
        <f t="shared" si="36"/>
        <v>-2.6923076923091038E-4</v>
      </c>
      <c r="K24" s="484">
        <f t="shared" si="36"/>
        <v>-2.6923076923091038E-4</v>
      </c>
      <c r="L24" s="484">
        <f t="shared" si="36"/>
        <v>-2.6923076923091038E-4</v>
      </c>
      <c r="M24" s="484">
        <f t="shared" si="36"/>
        <v>-2.6923076923091038E-4</v>
      </c>
      <c r="N24" s="484">
        <f t="shared" si="36"/>
        <v>-2.6923076923091038E-4</v>
      </c>
      <c r="O24" s="484">
        <f t="shared" si="36"/>
        <v>-2.6923076923091038E-4</v>
      </c>
      <c r="P24" s="484">
        <f t="shared" si="36"/>
        <v>-2.6923076923091038E-4</v>
      </c>
      <c r="Q24" s="484">
        <f t="shared" si="36"/>
        <v>-2.6923076923091038E-4</v>
      </c>
      <c r="R24" s="484">
        <f t="shared" si="36"/>
        <v>-2.6923076923091038E-4</v>
      </c>
      <c r="S24" s="484">
        <f t="shared" si="36"/>
        <v>-5.0000000000000044E-2</v>
      </c>
      <c r="T24" s="484">
        <f t="shared" si="36"/>
        <v>-5.0000000000000044E-2</v>
      </c>
      <c r="U24" s="484">
        <f t="shared" si="36"/>
        <v>-5.0000000000000044E-2</v>
      </c>
      <c r="V24" s="484">
        <f t="shared" si="36"/>
        <v>-5.0000000000000044E-2</v>
      </c>
      <c r="W24" s="484">
        <f t="shared" si="36"/>
        <v>-5.0000000000000044E-2</v>
      </c>
      <c r="X24" s="484">
        <f t="shared" si="36"/>
        <v>-5.0000000000000044E-2</v>
      </c>
      <c r="Y24" s="484">
        <f t="shared" si="36"/>
        <v>-5.0000000000000044E-2</v>
      </c>
      <c r="Z24" s="484">
        <f t="shared" si="36"/>
        <v>-5.0000000000000044E-2</v>
      </c>
      <c r="AA24" s="484">
        <f t="shared" si="36"/>
        <v>-5.0000000000000044E-2</v>
      </c>
      <c r="AB24" s="484">
        <f t="shared" si="36"/>
        <v>-5.0000000000000044E-2</v>
      </c>
      <c r="AC24" s="484">
        <f t="shared" si="36"/>
        <v>-5.0000000000000044E-2</v>
      </c>
      <c r="AD24" s="484">
        <f t="shared" si="36"/>
        <v>-5.0000000000000044E-2</v>
      </c>
      <c r="AE24" s="484">
        <f t="shared" si="36"/>
        <v>0</v>
      </c>
      <c r="AF24" s="484">
        <f t="shared" si="36"/>
        <v>0</v>
      </c>
      <c r="AG24" s="484">
        <f t="shared" si="36"/>
        <v>0</v>
      </c>
      <c r="AH24" s="484">
        <f t="shared" si="36"/>
        <v>0</v>
      </c>
      <c r="AI24" s="484">
        <f t="shared" si="36"/>
        <v>0</v>
      </c>
      <c r="AJ24" s="484">
        <f t="shared" si="36"/>
        <v>0</v>
      </c>
      <c r="AK24" s="484">
        <f t="shared" si="36"/>
        <v>0</v>
      </c>
      <c r="AL24" s="484">
        <f t="shared" si="36"/>
        <v>0</v>
      </c>
      <c r="AM24" s="484">
        <f t="shared" si="36"/>
        <v>0</v>
      </c>
      <c r="AN24" s="484">
        <f t="shared" si="36"/>
        <v>0</v>
      </c>
      <c r="AO24" s="484">
        <f t="shared" si="36"/>
        <v>0</v>
      </c>
      <c r="AP24" s="484">
        <f t="shared" si="36"/>
        <v>0</v>
      </c>
      <c r="AQ24" s="484">
        <f t="shared" si="36"/>
        <v>0</v>
      </c>
      <c r="AR24" s="484">
        <f t="shared" si="36"/>
        <v>0</v>
      </c>
      <c r="AS24" s="484">
        <f t="shared" si="36"/>
        <v>0</v>
      </c>
      <c r="AT24" s="484">
        <f t="shared" si="36"/>
        <v>0</v>
      </c>
      <c r="AU24" s="484">
        <f t="shared" si="36"/>
        <v>0</v>
      </c>
      <c r="AV24" s="484">
        <f t="shared" si="36"/>
        <v>0</v>
      </c>
      <c r="AW24" s="484">
        <f t="shared" si="36"/>
        <v>0</v>
      </c>
      <c r="AX24" s="484">
        <f t="shared" si="36"/>
        <v>0</v>
      </c>
    </row>
    <row r="25" spans="1:50" x14ac:dyDescent="0.25">
      <c r="C25" s="484">
        <f>C9-C6</f>
        <v>0</v>
      </c>
      <c r="D25" s="484">
        <f t="shared" ref="D25:AX30" si="38">D9-D6</f>
        <v>-2.9133333333333455E-2</v>
      </c>
      <c r="E25" s="484">
        <f t="shared" si="38"/>
        <v>-2.9133333333333455E-2</v>
      </c>
      <c r="F25" s="484">
        <f t="shared" si="38"/>
        <v>-0.15100000000000002</v>
      </c>
      <c r="G25" s="484">
        <f t="shared" si="38"/>
        <v>-0.45800000000000007</v>
      </c>
      <c r="H25" s="484">
        <f t="shared" si="38"/>
        <v>-2.9133333333333455E-2</v>
      </c>
      <c r="I25" s="484">
        <f t="shared" si="38"/>
        <v>-0.15100000000000002</v>
      </c>
      <c r="J25" s="484">
        <f t="shared" si="38"/>
        <v>0</v>
      </c>
      <c r="K25" s="484">
        <f t="shared" si="38"/>
        <v>-0.15100000000000002</v>
      </c>
      <c r="L25" s="484">
        <f t="shared" si="38"/>
        <v>-0.15100000000000002</v>
      </c>
      <c r="M25" s="484">
        <f t="shared" si="38"/>
        <v>-0.15100000000000002</v>
      </c>
      <c r="N25" s="484">
        <f t="shared" si="38"/>
        <v>-0.15100000000000002</v>
      </c>
      <c r="O25" s="484">
        <f t="shared" si="38"/>
        <v>-0.15100000000000002</v>
      </c>
      <c r="P25" s="484">
        <f t="shared" si="38"/>
        <v>-0.15100000000000002</v>
      </c>
      <c r="Q25" s="484">
        <f t="shared" si="38"/>
        <v>-0.15100000000000002</v>
      </c>
      <c r="R25" s="484">
        <f t="shared" si="38"/>
        <v>-0.26099999999999995</v>
      </c>
      <c r="S25" s="484">
        <f t="shared" si="38"/>
        <v>-0.14000000000000001</v>
      </c>
      <c r="T25" s="484">
        <f t="shared" si="38"/>
        <v>-0.14000000000000001</v>
      </c>
      <c r="U25" s="484">
        <f t="shared" si="38"/>
        <v>-0.14000000000000001</v>
      </c>
      <c r="V25" s="484">
        <f t="shared" si="38"/>
        <v>-0.14000000000000001</v>
      </c>
      <c r="W25" s="484">
        <f t="shared" si="38"/>
        <v>-0.14000000000000001</v>
      </c>
      <c r="X25" s="484">
        <f t="shared" si="38"/>
        <v>-4.9999999999999989E-2</v>
      </c>
      <c r="Y25" s="484">
        <f t="shared" si="38"/>
        <v>0</v>
      </c>
      <c r="Z25" s="484">
        <f t="shared" si="38"/>
        <v>0</v>
      </c>
      <c r="AA25" s="484">
        <f t="shared" si="38"/>
        <v>-0.15000000000000002</v>
      </c>
      <c r="AB25" s="484">
        <f t="shared" si="38"/>
        <v>-0.15000000000000002</v>
      </c>
      <c r="AC25" s="484">
        <f t="shared" si="38"/>
        <v>-0.15000000000000002</v>
      </c>
      <c r="AD25" s="484">
        <f t="shared" si="38"/>
        <v>-0.15000000000000002</v>
      </c>
      <c r="AE25" s="484">
        <f t="shared" si="38"/>
        <v>-0.15000000000000002</v>
      </c>
      <c r="AF25" s="484">
        <f t="shared" si="38"/>
        <v>-0.15000000000000002</v>
      </c>
      <c r="AG25" s="484">
        <f t="shared" si="38"/>
        <v>-5.0000000000000044E-2</v>
      </c>
      <c r="AH25" s="484">
        <f t="shared" si="38"/>
        <v>-5.0000000000000044E-2</v>
      </c>
      <c r="AI25" s="484">
        <f t="shared" si="38"/>
        <v>0.14000000000000001</v>
      </c>
      <c r="AJ25" s="484">
        <f t="shared" si="38"/>
        <v>0.14000000000000001</v>
      </c>
      <c r="AK25" s="484">
        <f t="shared" si="38"/>
        <v>0.14000000000000001</v>
      </c>
      <c r="AL25" s="484">
        <f t="shared" si="38"/>
        <v>0.121</v>
      </c>
      <c r="AM25" s="484">
        <f t="shared" si="38"/>
        <v>-2.200000000000002E-2</v>
      </c>
      <c r="AN25" s="484">
        <f t="shared" si="38"/>
        <v>0.23000000000000004</v>
      </c>
      <c r="AO25" s="484">
        <f t="shared" si="38"/>
        <v>0.13700000000000001</v>
      </c>
      <c r="AP25" s="484">
        <f t="shared" si="38"/>
        <v>0.11599999999999999</v>
      </c>
      <c r="AQ25" s="484">
        <f t="shared" si="38"/>
        <v>0.16500000000000001</v>
      </c>
      <c r="AR25" s="484">
        <f t="shared" si="38"/>
        <v>0.13700000000000001</v>
      </c>
      <c r="AS25" s="484">
        <f t="shared" si="38"/>
        <v>8.500000000000002E-2</v>
      </c>
      <c r="AT25" s="484">
        <f t="shared" si="38"/>
        <v>8.500000000000002E-2</v>
      </c>
      <c r="AU25" s="484">
        <f t="shared" si="38"/>
        <v>8.500000000000002E-2</v>
      </c>
      <c r="AV25" s="484">
        <f t="shared" si="38"/>
        <v>8.500000000000002E-2</v>
      </c>
      <c r="AW25" s="484">
        <f t="shared" si="38"/>
        <v>8.1000000000000016E-2</v>
      </c>
      <c r="AX25" s="484">
        <f t="shared" si="38"/>
        <v>-5.1000000000000045E-2</v>
      </c>
    </row>
    <row r="26" spans="1:50" x14ac:dyDescent="0.25">
      <c r="C26" s="484">
        <f t="shared" ref="C26:R35" si="39">C10-C7</f>
        <v>3.0000000000000027E-2</v>
      </c>
      <c r="D26" s="484">
        <f t="shared" si="39"/>
        <v>0</v>
      </c>
      <c r="E26" s="484">
        <f t="shared" si="39"/>
        <v>0</v>
      </c>
      <c r="F26" s="484">
        <f t="shared" si="39"/>
        <v>-9.2733333333333223E-2</v>
      </c>
      <c r="G26" s="484">
        <f t="shared" si="39"/>
        <v>-0.39973333333333327</v>
      </c>
      <c r="H26" s="484">
        <f t="shared" si="39"/>
        <v>0</v>
      </c>
      <c r="I26" s="484">
        <f t="shared" si="39"/>
        <v>-9.2733333333333223E-2</v>
      </c>
      <c r="J26" s="484">
        <f t="shared" si="39"/>
        <v>5.82666666666668E-2</v>
      </c>
      <c r="K26" s="484">
        <f t="shared" si="39"/>
        <v>-9.2733333333333223E-2</v>
      </c>
      <c r="L26" s="484">
        <f t="shared" si="39"/>
        <v>-9.2733333333333223E-2</v>
      </c>
      <c r="M26" s="484">
        <f t="shared" si="39"/>
        <v>-9.2733333333333223E-2</v>
      </c>
      <c r="N26" s="484">
        <f t="shared" si="39"/>
        <v>-9.2733333333333223E-2</v>
      </c>
      <c r="O26" s="484">
        <f t="shared" si="39"/>
        <v>-9.2733333333333223E-2</v>
      </c>
      <c r="P26" s="484">
        <f t="shared" si="39"/>
        <v>-9.2733333333333223E-2</v>
      </c>
      <c r="Q26" s="484">
        <f t="shared" si="39"/>
        <v>-9.2733333333333223E-2</v>
      </c>
      <c r="R26" s="484">
        <f t="shared" si="39"/>
        <v>-0.25517333333333331</v>
      </c>
      <c r="S26" s="484">
        <f t="shared" si="38"/>
        <v>-0.14000000000000001</v>
      </c>
      <c r="T26" s="484">
        <f t="shared" si="38"/>
        <v>-0.14000000000000001</v>
      </c>
      <c r="U26" s="484">
        <f t="shared" si="38"/>
        <v>-0.14000000000000001</v>
      </c>
      <c r="V26" s="484">
        <f t="shared" si="38"/>
        <v>-0.15000000000000002</v>
      </c>
      <c r="W26" s="484">
        <f t="shared" si="38"/>
        <v>-0.15000000000000002</v>
      </c>
      <c r="X26" s="484">
        <f t="shared" si="38"/>
        <v>6.9999999999999951E-2</v>
      </c>
      <c r="Y26" s="484">
        <f t="shared" si="38"/>
        <v>-0.15000000000000002</v>
      </c>
      <c r="Z26" s="484">
        <f t="shared" si="38"/>
        <v>-0.15000000000000002</v>
      </c>
      <c r="AA26" s="484">
        <f t="shared" si="38"/>
        <v>-0.15000000000000002</v>
      </c>
      <c r="AB26" s="484">
        <f t="shared" si="38"/>
        <v>-0.15000000000000002</v>
      </c>
      <c r="AC26" s="484">
        <f t="shared" si="38"/>
        <v>-0.15000000000000002</v>
      </c>
      <c r="AD26" s="484">
        <f t="shared" si="38"/>
        <v>-0.15000000000000002</v>
      </c>
      <c r="AE26" s="484">
        <f t="shared" si="38"/>
        <v>-0.15000000000000002</v>
      </c>
      <c r="AF26" s="484">
        <f t="shared" si="38"/>
        <v>-0.15000000000000002</v>
      </c>
      <c r="AG26" s="484">
        <f t="shared" si="38"/>
        <v>-5.0000000000000044E-2</v>
      </c>
      <c r="AH26" s="484">
        <f t="shared" si="38"/>
        <v>-5.0000000000000044E-2</v>
      </c>
      <c r="AI26" s="484">
        <f t="shared" si="38"/>
        <v>0.14000000000000001</v>
      </c>
      <c r="AJ26" s="484">
        <f t="shared" si="38"/>
        <v>0.14000000000000001</v>
      </c>
      <c r="AK26" s="484">
        <f t="shared" si="38"/>
        <v>0.14000000000000001</v>
      </c>
      <c r="AL26" s="484">
        <f t="shared" si="38"/>
        <v>0.26100000000000001</v>
      </c>
      <c r="AM26" s="484">
        <f t="shared" si="38"/>
        <v>0.11799999999999999</v>
      </c>
      <c r="AN26" s="484">
        <f t="shared" si="38"/>
        <v>0.5</v>
      </c>
      <c r="AO26" s="484">
        <f t="shared" si="38"/>
        <v>0.13700000000000001</v>
      </c>
      <c r="AP26" s="484">
        <f t="shared" si="38"/>
        <v>0.11599999999999999</v>
      </c>
      <c r="AQ26" s="484">
        <f t="shared" si="38"/>
        <v>0.16500000000000001</v>
      </c>
      <c r="AR26" s="484">
        <f t="shared" si="38"/>
        <v>0.13700000000000001</v>
      </c>
      <c r="AS26" s="484">
        <f t="shared" si="38"/>
        <v>8.500000000000002E-2</v>
      </c>
      <c r="AT26" s="484">
        <f t="shared" si="38"/>
        <v>8.500000000000002E-2</v>
      </c>
      <c r="AU26" s="484">
        <f t="shared" si="38"/>
        <v>8.500000000000002E-2</v>
      </c>
      <c r="AV26" s="484">
        <f t="shared" si="38"/>
        <v>8.500000000000002E-2</v>
      </c>
      <c r="AW26" s="484">
        <f t="shared" si="38"/>
        <v>8.1000000000000016E-2</v>
      </c>
      <c r="AX26" s="484">
        <f t="shared" si="38"/>
        <v>-5.1000000000000045E-2</v>
      </c>
    </row>
    <row r="27" spans="1:50" x14ac:dyDescent="0.25">
      <c r="C27" s="484">
        <f t="shared" si="39"/>
        <v>0</v>
      </c>
      <c r="D27" s="484">
        <f t="shared" si="38"/>
        <v>0</v>
      </c>
      <c r="E27" s="484">
        <f t="shared" si="38"/>
        <v>0</v>
      </c>
      <c r="F27" s="484">
        <f t="shared" si="38"/>
        <v>0</v>
      </c>
      <c r="G27" s="484">
        <f t="shared" si="38"/>
        <v>0</v>
      </c>
      <c r="H27" s="484">
        <f t="shared" si="38"/>
        <v>0</v>
      </c>
      <c r="I27" s="484">
        <f t="shared" si="38"/>
        <v>0</v>
      </c>
      <c r="J27" s="484">
        <f t="shared" si="38"/>
        <v>0</v>
      </c>
      <c r="K27" s="484">
        <f t="shared" si="38"/>
        <v>0</v>
      </c>
      <c r="L27" s="484">
        <f t="shared" si="38"/>
        <v>0</v>
      </c>
      <c r="M27" s="484">
        <f t="shared" si="38"/>
        <v>0</v>
      </c>
      <c r="N27" s="484">
        <f t="shared" si="38"/>
        <v>0</v>
      </c>
      <c r="O27" s="484">
        <f t="shared" si="38"/>
        <v>0</v>
      </c>
      <c r="P27" s="484">
        <f t="shared" si="38"/>
        <v>0</v>
      </c>
      <c r="Q27" s="484">
        <f t="shared" si="38"/>
        <v>0</v>
      </c>
      <c r="R27" s="484">
        <f t="shared" si="38"/>
        <v>0</v>
      </c>
      <c r="S27" s="484">
        <f t="shared" si="38"/>
        <v>0</v>
      </c>
      <c r="T27" s="484">
        <f t="shared" si="38"/>
        <v>0</v>
      </c>
      <c r="U27" s="484">
        <f t="shared" si="38"/>
        <v>0</v>
      </c>
      <c r="V27" s="484">
        <f t="shared" si="38"/>
        <v>0</v>
      </c>
      <c r="W27" s="484">
        <f t="shared" si="38"/>
        <v>0</v>
      </c>
      <c r="X27" s="484">
        <f t="shared" si="38"/>
        <v>0</v>
      </c>
      <c r="Y27" s="484">
        <f t="shared" si="38"/>
        <v>0</v>
      </c>
      <c r="Z27" s="484">
        <f t="shared" si="38"/>
        <v>0</v>
      </c>
      <c r="AA27" s="484">
        <f t="shared" si="38"/>
        <v>0</v>
      </c>
      <c r="AB27" s="484">
        <f t="shared" si="38"/>
        <v>0</v>
      </c>
      <c r="AC27" s="484">
        <f t="shared" si="38"/>
        <v>0</v>
      </c>
      <c r="AD27" s="484">
        <f t="shared" si="38"/>
        <v>0</v>
      </c>
      <c r="AE27" s="484">
        <f t="shared" si="38"/>
        <v>-0.126</v>
      </c>
      <c r="AF27" s="484">
        <f t="shared" si="38"/>
        <v>-0.126</v>
      </c>
      <c r="AG27" s="484">
        <f t="shared" si="38"/>
        <v>-0.126</v>
      </c>
      <c r="AH27" s="484">
        <f t="shared" si="38"/>
        <v>-0.126</v>
      </c>
      <c r="AI27" s="484">
        <f t="shared" si="38"/>
        <v>0.38</v>
      </c>
      <c r="AJ27" s="484">
        <f t="shared" si="38"/>
        <v>0.38</v>
      </c>
      <c r="AK27" s="484">
        <f t="shared" si="38"/>
        <v>0.38</v>
      </c>
      <c r="AL27" s="484">
        <f t="shared" si="38"/>
        <v>0.36099999999999999</v>
      </c>
      <c r="AM27" s="484">
        <f t="shared" si="38"/>
        <v>0.21799999999999997</v>
      </c>
      <c r="AN27" s="484">
        <f t="shared" si="38"/>
        <v>0.38</v>
      </c>
      <c r="AO27" s="484">
        <f t="shared" si="38"/>
        <v>0.23699999999999999</v>
      </c>
      <c r="AP27" s="484">
        <f t="shared" si="38"/>
        <v>0.21599999999999997</v>
      </c>
      <c r="AQ27" s="484">
        <f t="shared" si="38"/>
        <v>0.26500000000000001</v>
      </c>
      <c r="AR27" s="484">
        <f t="shared" si="38"/>
        <v>0.23699999999999999</v>
      </c>
      <c r="AS27" s="484">
        <f t="shared" si="38"/>
        <v>0.185</v>
      </c>
      <c r="AT27" s="484">
        <f t="shared" si="38"/>
        <v>0.185</v>
      </c>
      <c r="AU27" s="484">
        <f t="shared" si="38"/>
        <v>0.185</v>
      </c>
      <c r="AV27" s="484">
        <f t="shared" si="38"/>
        <v>0.185</v>
      </c>
      <c r="AW27" s="484">
        <f t="shared" si="38"/>
        <v>8.1000000000000016E-2</v>
      </c>
      <c r="AX27" s="484">
        <f t="shared" si="38"/>
        <v>-5.1000000000000045E-2</v>
      </c>
    </row>
    <row r="28" spans="1:50" x14ac:dyDescent="0.25">
      <c r="C28" s="484">
        <f t="shared" si="39"/>
        <v>0</v>
      </c>
      <c r="D28" s="484">
        <f t="shared" si="38"/>
        <v>-0.5004936708860761</v>
      </c>
      <c r="E28" s="484">
        <f t="shared" si="38"/>
        <v>-0.5004936708860761</v>
      </c>
      <c r="F28" s="484">
        <f t="shared" si="38"/>
        <v>4.9424050632911443E-2</v>
      </c>
      <c r="G28" s="484">
        <f t="shared" si="38"/>
        <v>4.9424050632911443E-2</v>
      </c>
      <c r="H28" s="484">
        <f t="shared" si="38"/>
        <v>-0.60057594936708858</v>
      </c>
      <c r="I28" s="484">
        <f t="shared" si="38"/>
        <v>-5.3100474683544285E-2</v>
      </c>
      <c r="J28" s="484">
        <f t="shared" si="38"/>
        <v>-5.3100474683544285E-2</v>
      </c>
      <c r="K28" s="484">
        <f t="shared" si="38"/>
        <v>-5.3100474683544285E-2</v>
      </c>
      <c r="L28" s="484">
        <f t="shared" si="38"/>
        <v>-8.502531645569622E-2</v>
      </c>
      <c r="M28" s="484">
        <f t="shared" si="38"/>
        <v>-8.502531645569622E-2</v>
      </c>
      <c r="N28" s="484">
        <f t="shared" si="38"/>
        <v>-8.502531645569622E-2</v>
      </c>
      <c r="O28" s="484">
        <f t="shared" si="38"/>
        <v>-8.502531645569622E-2</v>
      </c>
      <c r="P28" s="484">
        <f t="shared" si="38"/>
        <v>-8.502531645569622E-2</v>
      </c>
      <c r="Q28" s="484">
        <f t="shared" si="38"/>
        <v>-0.15236867088607592</v>
      </c>
      <c r="R28" s="484">
        <f t="shared" si="38"/>
        <v>-4.2368670886075988E-2</v>
      </c>
      <c r="S28" s="484">
        <f t="shared" si="38"/>
        <v>0</v>
      </c>
      <c r="T28" s="484">
        <f t="shared" si="38"/>
        <v>2.0569620253163556E-4</v>
      </c>
      <c r="U28" s="484">
        <f t="shared" si="38"/>
        <v>2.0569620253163556E-4</v>
      </c>
      <c r="V28" s="484">
        <f t="shared" si="38"/>
        <v>2.0569620253163556E-4</v>
      </c>
      <c r="W28" s="484">
        <f t="shared" si="38"/>
        <v>2.0569620253163556E-4</v>
      </c>
      <c r="X28" s="484">
        <f t="shared" si="38"/>
        <v>-8.9794303797468389E-2</v>
      </c>
      <c r="Y28" s="484">
        <f t="shared" si="38"/>
        <v>1.0329113924050559E-2</v>
      </c>
      <c r="Z28" s="484">
        <f t="shared" si="38"/>
        <v>1.0329113924050559E-2</v>
      </c>
      <c r="AA28" s="484">
        <f t="shared" si="38"/>
        <v>1.0329113924050559E-2</v>
      </c>
      <c r="AB28" s="484">
        <f t="shared" si="38"/>
        <v>1.0329113924050559E-2</v>
      </c>
      <c r="AC28" s="484">
        <f t="shared" si="38"/>
        <v>1.0329113924050559E-2</v>
      </c>
      <c r="AD28" s="484">
        <f t="shared" si="38"/>
        <v>1.0329113924050559E-2</v>
      </c>
      <c r="AE28" s="484">
        <f t="shared" si="38"/>
        <v>1.0329113924050559E-2</v>
      </c>
      <c r="AF28" s="484">
        <f t="shared" si="38"/>
        <v>1.0329113924050559E-2</v>
      </c>
      <c r="AG28" s="484">
        <f t="shared" si="38"/>
        <v>-3.9629746835443069E-2</v>
      </c>
      <c r="AH28" s="484">
        <f t="shared" si="38"/>
        <v>-3.9629746835443069E-2</v>
      </c>
      <c r="AI28" s="484">
        <f t="shared" si="38"/>
        <v>0</v>
      </c>
      <c r="AJ28" s="484">
        <f t="shared" si="38"/>
        <v>2.0569620253163556E-4</v>
      </c>
      <c r="AK28" s="484">
        <f t="shared" si="38"/>
        <v>2.0569620253163556E-4</v>
      </c>
      <c r="AL28" s="484">
        <f t="shared" si="38"/>
        <v>2.0569620253163556E-4</v>
      </c>
      <c r="AM28" s="484">
        <f t="shared" si="38"/>
        <v>2.0569620253163556E-4</v>
      </c>
      <c r="AN28" s="484">
        <f t="shared" si="38"/>
        <v>-8.9794303797468389E-2</v>
      </c>
      <c r="AO28" s="484">
        <f t="shared" si="38"/>
        <v>1.0329113924050559E-2</v>
      </c>
      <c r="AP28" s="484">
        <f t="shared" si="38"/>
        <v>1.0329113924050559E-2</v>
      </c>
      <c r="AQ28" s="484">
        <f t="shared" si="38"/>
        <v>1.0329113924050559E-2</v>
      </c>
      <c r="AR28" s="484">
        <f t="shared" si="38"/>
        <v>1.0329113924050559E-2</v>
      </c>
      <c r="AS28" s="484">
        <f t="shared" si="38"/>
        <v>1.0329113924050559E-2</v>
      </c>
      <c r="AT28" s="484">
        <f t="shared" si="38"/>
        <v>1.0329113924050559E-2</v>
      </c>
      <c r="AU28" s="484">
        <f t="shared" si="38"/>
        <v>1.0329113924050559E-2</v>
      </c>
      <c r="AV28" s="484">
        <f t="shared" si="38"/>
        <v>1.0329113924050559E-2</v>
      </c>
      <c r="AW28" s="484">
        <f t="shared" si="38"/>
        <v>-3.9629746835443069E-2</v>
      </c>
      <c r="AX28" s="484">
        <f t="shared" si="38"/>
        <v>-3.9629746835443069E-2</v>
      </c>
    </row>
    <row r="29" spans="1:50" x14ac:dyDescent="0.25">
      <c r="C29" s="484">
        <f t="shared" si="39"/>
        <v>-5.0000000000000044E-2</v>
      </c>
      <c r="D29" s="484">
        <f t="shared" si="38"/>
        <v>-0.5014266666666668</v>
      </c>
      <c r="E29" s="484">
        <f t="shared" si="38"/>
        <v>-0.5014266666666668</v>
      </c>
      <c r="F29" s="484">
        <f t="shared" si="38"/>
        <v>1.9413333333333282E-2</v>
      </c>
      <c r="G29" s="484">
        <f t="shared" si="38"/>
        <v>1.9413333333333282E-2</v>
      </c>
      <c r="H29" s="484">
        <f t="shared" si="38"/>
        <v>-0.6014533333333334</v>
      </c>
      <c r="I29" s="484">
        <f t="shared" si="38"/>
        <v>-0.12847333333333338</v>
      </c>
      <c r="J29" s="484">
        <f t="shared" si="38"/>
        <v>-0.12847333333333338</v>
      </c>
      <c r="K29" s="484">
        <f t="shared" si="38"/>
        <v>-0.12847333333333338</v>
      </c>
      <c r="L29" s="484">
        <f t="shared" si="38"/>
        <v>-0.14692000000000005</v>
      </c>
      <c r="M29" s="484">
        <f t="shared" si="38"/>
        <v>-0.14692000000000005</v>
      </c>
      <c r="N29" s="484">
        <f t="shared" si="38"/>
        <v>-0.14692000000000005</v>
      </c>
      <c r="O29" s="484">
        <f t="shared" si="38"/>
        <v>-0.14692000000000005</v>
      </c>
      <c r="P29" s="484">
        <f t="shared" si="38"/>
        <v>-0.14692000000000005</v>
      </c>
      <c r="Q29" s="484">
        <f t="shared" si="38"/>
        <v>-0.21254666666666677</v>
      </c>
      <c r="R29" s="484">
        <f t="shared" si="38"/>
        <v>-5.0106666666666688E-2</v>
      </c>
      <c r="S29" s="484">
        <f t="shared" si="38"/>
        <v>0</v>
      </c>
      <c r="T29" s="484">
        <f t="shared" si="38"/>
        <v>0</v>
      </c>
      <c r="U29" s="484">
        <f t="shared" si="38"/>
        <v>0</v>
      </c>
      <c r="V29" s="484">
        <f t="shared" si="38"/>
        <v>-0.14000000000000001</v>
      </c>
      <c r="W29" s="484">
        <f t="shared" si="38"/>
        <v>-0.14000000000000001</v>
      </c>
      <c r="X29" s="484">
        <f t="shared" si="38"/>
        <v>-0.36</v>
      </c>
      <c r="Y29" s="484">
        <f t="shared" si="38"/>
        <v>1.0000000000000009E-2</v>
      </c>
      <c r="Z29" s="484">
        <f t="shared" si="38"/>
        <v>1.0000000000000009E-2</v>
      </c>
      <c r="AA29" s="484">
        <f t="shared" si="38"/>
        <v>1.0000000000000009E-2</v>
      </c>
      <c r="AB29" s="484">
        <f t="shared" si="38"/>
        <v>1.0000000000000009E-2</v>
      </c>
      <c r="AC29" s="484">
        <f t="shared" si="38"/>
        <v>1.0000000000000009E-2</v>
      </c>
      <c r="AD29" s="484">
        <f t="shared" si="38"/>
        <v>1.0000000000000009E-2</v>
      </c>
      <c r="AE29" s="484">
        <f t="shared" si="38"/>
        <v>1.0000000000000009E-2</v>
      </c>
      <c r="AF29" s="484">
        <f t="shared" si="38"/>
        <v>1.0000000000000009E-2</v>
      </c>
      <c r="AG29" s="484">
        <f t="shared" si="38"/>
        <v>0</v>
      </c>
      <c r="AH29" s="484">
        <f t="shared" si="38"/>
        <v>0</v>
      </c>
      <c r="AI29" s="484">
        <f t="shared" si="38"/>
        <v>0</v>
      </c>
      <c r="AJ29" s="484">
        <f t="shared" si="38"/>
        <v>0</v>
      </c>
      <c r="AK29" s="484">
        <f t="shared" si="38"/>
        <v>0</v>
      </c>
      <c r="AL29" s="484">
        <f t="shared" si="38"/>
        <v>-0.14000000000000001</v>
      </c>
      <c r="AM29" s="484">
        <f t="shared" si="38"/>
        <v>-0.14000000000000001</v>
      </c>
      <c r="AN29" s="484">
        <f t="shared" si="38"/>
        <v>-0.36</v>
      </c>
      <c r="AO29" s="484">
        <f t="shared" si="38"/>
        <v>1.0000000000000009E-2</v>
      </c>
      <c r="AP29" s="484">
        <f t="shared" si="38"/>
        <v>1.0000000000000009E-2</v>
      </c>
      <c r="AQ29" s="484">
        <f t="shared" si="38"/>
        <v>1.0000000000000009E-2</v>
      </c>
      <c r="AR29" s="484">
        <f t="shared" si="38"/>
        <v>1.0000000000000009E-2</v>
      </c>
      <c r="AS29" s="484">
        <f t="shared" si="38"/>
        <v>1.0000000000000009E-2</v>
      </c>
      <c r="AT29" s="484">
        <f t="shared" si="38"/>
        <v>1.0000000000000009E-2</v>
      </c>
      <c r="AU29" s="484">
        <f t="shared" si="38"/>
        <v>1.0000000000000009E-2</v>
      </c>
      <c r="AV29" s="484">
        <f t="shared" si="38"/>
        <v>1.0000000000000009E-2</v>
      </c>
      <c r="AW29" s="484">
        <f t="shared" si="38"/>
        <v>0</v>
      </c>
      <c r="AX29" s="484">
        <f t="shared" si="38"/>
        <v>0</v>
      </c>
    </row>
    <row r="30" spans="1:50" x14ac:dyDescent="0.25">
      <c r="C30" s="484">
        <f t="shared" si="39"/>
        <v>-2.200000000000002E-2</v>
      </c>
      <c r="D30" s="484">
        <f t="shared" si="38"/>
        <v>-2.1513986013986131E-2</v>
      </c>
      <c r="E30" s="484">
        <f t="shared" si="38"/>
        <v>-2.1513986013986131E-2</v>
      </c>
      <c r="F30" s="484">
        <f t="shared" si="38"/>
        <v>-2.1513986013986131E-2</v>
      </c>
      <c r="G30" s="484">
        <f t="shared" si="38"/>
        <v>-2.1513986013986131E-2</v>
      </c>
      <c r="H30" s="484">
        <f t="shared" si="38"/>
        <v>-2.1513986013986131E-2</v>
      </c>
      <c r="I30" s="484">
        <f t="shared" si="38"/>
        <v>-2.1513986013986131E-2</v>
      </c>
      <c r="J30" s="484">
        <f t="shared" si="38"/>
        <v>-2.1513986013986131E-2</v>
      </c>
      <c r="K30" s="484">
        <f t="shared" si="38"/>
        <v>-2.1513986013986131E-2</v>
      </c>
      <c r="L30" s="484">
        <f t="shared" si="38"/>
        <v>-2.1513986013986131E-2</v>
      </c>
      <c r="M30" s="484">
        <f t="shared" si="38"/>
        <v>-2.1513986013986131E-2</v>
      </c>
      <c r="N30" s="484">
        <f t="shared" si="38"/>
        <v>-2.1513986013986131E-2</v>
      </c>
      <c r="O30" s="484">
        <f t="shared" si="38"/>
        <v>-0.57700699300699287</v>
      </c>
      <c r="P30" s="484">
        <f t="shared" si="38"/>
        <v>-0.57700699300699287</v>
      </c>
      <c r="Q30" s="484">
        <f t="shared" si="38"/>
        <v>-0.57700699300699287</v>
      </c>
      <c r="R30" s="484">
        <f t="shared" si="38"/>
        <v>-0.57700699300699287</v>
      </c>
      <c r="S30" s="484">
        <f t="shared" si="38"/>
        <v>0</v>
      </c>
      <c r="T30" s="484">
        <f t="shared" si="38"/>
        <v>0</v>
      </c>
      <c r="U30" s="484">
        <f t="shared" si="38"/>
        <v>0</v>
      </c>
      <c r="V30" s="484">
        <f t="shared" si="38"/>
        <v>0</v>
      </c>
      <c r="W30" s="484">
        <f t="shared" si="38"/>
        <v>0</v>
      </c>
      <c r="X30" s="484">
        <f t="shared" si="38"/>
        <v>0</v>
      </c>
      <c r="Y30" s="484">
        <f t="shared" si="38"/>
        <v>0</v>
      </c>
      <c r="Z30" s="484">
        <f t="shared" si="38"/>
        <v>0</v>
      </c>
      <c r="AA30" s="484">
        <f t="shared" si="38"/>
        <v>0</v>
      </c>
      <c r="AB30" s="484">
        <f t="shared" si="38"/>
        <v>0</v>
      </c>
      <c r="AC30" s="484">
        <f t="shared" si="38"/>
        <v>0</v>
      </c>
      <c r="AD30" s="484">
        <f t="shared" si="38"/>
        <v>0</v>
      </c>
      <c r="AE30" s="484">
        <f t="shared" si="38"/>
        <v>0</v>
      </c>
      <c r="AF30" s="484">
        <f t="shared" si="38"/>
        <v>0</v>
      </c>
      <c r="AG30" s="484">
        <f t="shared" si="38"/>
        <v>0</v>
      </c>
      <c r="AH30" s="484">
        <f t="shared" si="38"/>
        <v>0</v>
      </c>
      <c r="AI30" s="484">
        <f t="shared" si="38"/>
        <v>0</v>
      </c>
      <c r="AJ30" s="484">
        <f t="shared" si="38"/>
        <v>0</v>
      </c>
      <c r="AK30" s="484">
        <f t="shared" si="38"/>
        <v>0</v>
      </c>
      <c r="AL30" s="484">
        <f t="shared" si="38"/>
        <v>0</v>
      </c>
      <c r="AM30" s="484">
        <f t="shared" ref="D30:AX34" si="40">AM14-AM11</f>
        <v>0</v>
      </c>
      <c r="AN30" s="484">
        <f t="shared" si="40"/>
        <v>0</v>
      </c>
      <c r="AO30" s="484">
        <f t="shared" si="40"/>
        <v>0</v>
      </c>
      <c r="AP30" s="484">
        <f t="shared" si="40"/>
        <v>0</v>
      </c>
      <c r="AQ30" s="484">
        <f t="shared" si="40"/>
        <v>0</v>
      </c>
      <c r="AR30" s="484">
        <f t="shared" si="40"/>
        <v>0</v>
      </c>
      <c r="AS30" s="484">
        <f t="shared" si="40"/>
        <v>0</v>
      </c>
      <c r="AT30" s="484">
        <f t="shared" si="40"/>
        <v>0</v>
      </c>
      <c r="AU30" s="484">
        <f t="shared" si="40"/>
        <v>0</v>
      </c>
      <c r="AV30" s="484">
        <f t="shared" si="40"/>
        <v>0</v>
      </c>
      <c r="AW30" s="484">
        <f t="shared" si="40"/>
        <v>0</v>
      </c>
      <c r="AX30" s="484">
        <f t="shared" si="40"/>
        <v>0</v>
      </c>
    </row>
    <row r="31" spans="1:50" x14ac:dyDescent="0.25">
      <c r="C31" s="484">
        <f t="shared" si="39"/>
        <v>-0.65100000000000002</v>
      </c>
      <c r="D31" s="484">
        <f t="shared" si="40"/>
        <v>-0.18150632911392384</v>
      </c>
      <c r="E31" s="484">
        <f t="shared" si="40"/>
        <v>-0.18150632911392384</v>
      </c>
      <c r="F31" s="484">
        <f t="shared" si="40"/>
        <v>-0.17142405063291138</v>
      </c>
      <c r="G31" s="484">
        <f t="shared" si="40"/>
        <v>-0.17142405063291138</v>
      </c>
      <c r="H31" s="484">
        <f t="shared" si="40"/>
        <v>-0.17142405063291138</v>
      </c>
      <c r="I31" s="484">
        <f t="shared" si="40"/>
        <v>-0.13789952531645566</v>
      </c>
      <c r="J31" s="484">
        <f t="shared" si="40"/>
        <v>-0.13789952531645566</v>
      </c>
      <c r="K31" s="484">
        <f t="shared" si="40"/>
        <v>-0.13789952531645566</v>
      </c>
      <c r="L31" s="484">
        <f t="shared" si="40"/>
        <v>-0.10597468354430373</v>
      </c>
      <c r="M31" s="484">
        <f t="shared" si="40"/>
        <v>-0.10597468354430373</v>
      </c>
      <c r="N31" s="484">
        <f t="shared" si="40"/>
        <v>-0.10597468354430373</v>
      </c>
      <c r="O31" s="484">
        <f t="shared" si="40"/>
        <v>-0.12597468354430374</v>
      </c>
      <c r="P31" s="484">
        <f t="shared" si="40"/>
        <v>-0.12597468354430374</v>
      </c>
      <c r="Q31" s="484">
        <f t="shared" si="40"/>
        <v>-8.8631329113924018E-2</v>
      </c>
      <c r="R31" s="484">
        <f t="shared" si="40"/>
        <v>-0.12763132911392405</v>
      </c>
      <c r="S31" s="484">
        <f t="shared" si="40"/>
        <v>0</v>
      </c>
      <c r="T31" s="484">
        <f t="shared" si="40"/>
        <v>-2.0569620253163556E-4</v>
      </c>
      <c r="U31" s="484">
        <f t="shared" si="40"/>
        <v>-2.0569620253163556E-4</v>
      </c>
      <c r="V31" s="484">
        <f t="shared" si="40"/>
        <v>-2.0569620253163556E-4</v>
      </c>
      <c r="W31" s="484">
        <f t="shared" si="40"/>
        <v>-2.0569620253163556E-4</v>
      </c>
      <c r="X31" s="484">
        <f t="shared" si="40"/>
        <v>-2.0569620253163556E-4</v>
      </c>
      <c r="Y31" s="484">
        <f t="shared" si="40"/>
        <v>-4.0329113924050586E-2</v>
      </c>
      <c r="Z31" s="484">
        <f t="shared" si="40"/>
        <v>-4.0329113924050586E-2</v>
      </c>
      <c r="AA31" s="484">
        <f t="shared" si="40"/>
        <v>-4.0329113924050586E-2</v>
      </c>
      <c r="AB31" s="484">
        <f t="shared" si="40"/>
        <v>-2.0329113924050568E-2</v>
      </c>
      <c r="AC31" s="484">
        <f t="shared" si="40"/>
        <v>-2.0329113924050568E-2</v>
      </c>
      <c r="AD31" s="484">
        <f t="shared" si="40"/>
        <v>-2.0329113924050568E-2</v>
      </c>
      <c r="AE31" s="484">
        <f t="shared" si="40"/>
        <v>-3.2911392405055029E-4</v>
      </c>
      <c r="AF31" s="484">
        <f t="shared" si="40"/>
        <v>-3.2911392405055029E-4</v>
      </c>
      <c r="AG31" s="484">
        <f t="shared" si="40"/>
        <v>-3.7025316455691071E-4</v>
      </c>
      <c r="AH31" s="484">
        <f t="shared" si="40"/>
        <v>-3.7025316455691071E-4</v>
      </c>
      <c r="AI31" s="484">
        <f t="shared" si="40"/>
        <v>2.5000000000000022E-2</v>
      </c>
      <c r="AJ31" s="484">
        <f t="shared" si="40"/>
        <v>2.4794303797468387E-2</v>
      </c>
      <c r="AK31" s="484">
        <f t="shared" si="40"/>
        <v>2.4794303797468387E-2</v>
      </c>
      <c r="AL31" s="484">
        <f t="shared" si="40"/>
        <v>2.4794303797468387E-2</v>
      </c>
      <c r="AM31" s="484">
        <f t="shared" si="40"/>
        <v>2.4794303797468387E-2</v>
      </c>
      <c r="AN31" s="484">
        <f t="shared" si="40"/>
        <v>2.4794303797468387E-2</v>
      </c>
      <c r="AO31" s="484">
        <f t="shared" si="40"/>
        <v>-4.3291139240505538E-3</v>
      </c>
      <c r="AP31" s="484">
        <f t="shared" si="40"/>
        <v>-4.3291139240505538E-3</v>
      </c>
      <c r="AQ31" s="484">
        <f t="shared" si="40"/>
        <v>-4.3291139240505538E-3</v>
      </c>
      <c r="AR31" s="484">
        <f t="shared" si="40"/>
        <v>1.7670886075949466E-2</v>
      </c>
      <c r="AS31" s="484">
        <f t="shared" si="40"/>
        <v>1.7670886075949466E-2</v>
      </c>
      <c r="AT31" s="484">
        <f t="shared" si="40"/>
        <v>1.7670886075949466E-2</v>
      </c>
      <c r="AU31" s="484">
        <f t="shared" si="40"/>
        <v>3.9670886075949485E-2</v>
      </c>
      <c r="AV31" s="484">
        <f t="shared" si="40"/>
        <v>3.9670886075949485E-2</v>
      </c>
      <c r="AW31" s="484">
        <f t="shared" si="40"/>
        <v>4.4629746835443129E-2</v>
      </c>
      <c r="AX31" s="484">
        <f t="shared" si="40"/>
        <v>4.4629746835443129E-2</v>
      </c>
    </row>
    <row r="32" spans="1:50" x14ac:dyDescent="0.25">
      <c r="C32" s="484">
        <f t="shared" si="39"/>
        <v>-0.62</v>
      </c>
      <c r="D32" s="484">
        <f t="shared" si="40"/>
        <v>-0.2177066666666666</v>
      </c>
      <c r="E32" s="484">
        <f t="shared" si="40"/>
        <v>-0.2177066666666666</v>
      </c>
      <c r="F32" s="484">
        <f t="shared" si="40"/>
        <v>-0.15868000000000004</v>
      </c>
      <c r="G32" s="484">
        <f t="shared" si="40"/>
        <v>-0.15868000000000004</v>
      </c>
      <c r="H32" s="484">
        <f t="shared" si="40"/>
        <v>-0.15868000000000004</v>
      </c>
      <c r="I32" s="484">
        <f t="shared" si="40"/>
        <v>-0.10979333333333335</v>
      </c>
      <c r="J32" s="484">
        <f t="shared" si="40"/>
        <v>-0.10979333333333335</v>
      </c>
      <c r="K32" s="484">
        <f t="shared" si="40"/>
        <v>-0.10979333333333335</v>
      </c>
      <c r="L32" s="484">
        <f t="shared" si="40"/>
        <v>-9.1346666666666687E-2</v>
      </c>
      <c r="M32" s="484">
        <f t="shared" si="40"/>
        <v>-9.1346666666666687E-2</v>
      </c>
      <c r="N32" s="484">
        <f t="shared" si="40"/>
        <v>-9.1346666666666687E-2</v>
      </c>
      <c r="O32" s="484">
        <f t="shared" si="40"/>
        <v>-0.1043466666666667</v>
      </c>
      <c r="P32" s="484">
        <f t="shared" si="40"/>
        <v>-0.1043466666666667</v>
      </c>
      <c r="Q32" s="484">
        <f t="shared" si="40"/>
        <v>-7.3719999999999952E-2</v>
      </c>
      <c r="R32" s="484">
        <f t="shared" si="40"/>
        <v>-0.11471999999999999</v>
      </c>
      <c r="S32" s="484">
        <f t="shared" si="40"/>
        <v>0</v>
      </c>
      <c r="T32" s="484">
        <f t="shared" si="40"/>
        <v>0</v>
      </c>
      <c r="U32" s="484">
        <f t="shared" si="40"/>
        <v>0</v>
      </c>
      <c r="V32" s="484">
        <f t="shared" si="40"/>
        <v>0</v>
      </c>
      <c r="W32" s="484">
        <f t="shared" si="40"/>
        <v>0</v>
      </c>
      <c r="X32" s="484">
        <f t="shared" si="40"/>
        <v>0</v>
      </c>
      <c r="Y32" s="484">
        <f t="shared" si="40"/>
        <v>-4.0000000000000036E-2</v>
      </c>
      <c r="Z32" s="484">
        <f t="shared" si="40"/>
        <v>-4.0000000000000036E-2</v>
      </c>
      <c r="AA32" s="484">
        <f t="shared" si="40"/>
        <v>-4.0000000000000036E-2</v>
      </c>
      <c r="AB32" s="484">
        <f t="shared" si="40"/>
        <v>-2.0000000000000018E-2</v>
      </c>
      <c r="AC32" s="484">
        <f t="shared" si="40"/>
        <v>-2.0000000000000018E-2</v>
      </c>
      <c r="AD32" s="484">
        <f t="shared" si="40"/>
        <v>-2.0000000000000018E-2</v>
      </c>
      <c r="AE32" s="484">
        <f t="shared" si="40"/>
        <v>0</v>
      </c>
      <c r="AF32" s="484">
        <f t="shared" si="40"/>
        <v>0</v>
      </c>
      <c r="AG32" s="484">
        <f t="shared" si="40"/>
        <v>-3.999999999999998E-2</v>
      </c>
      <c r="AH32" s="484">
        <f t="shared" si="40"/>
        <v>-3.999999999999998E-2</v>
      </c>
      <c r="AI32" s="484">
        <f t="shared" si="40"/>
        <v>2.5000000000000022E-2</v>
      </c>
      <c r="AJ32" s="484">
        <f t="shared" si="40"/>
        <v>2.5000000000000022E-2</v>
      </c>
      <c r="AK32" s="484">
        <f t="shared" si="40"/>
        <v>2.5000000000000022E-2</v>
      </c>
      <c r="AL32" s="484">
        <f t="shared" si="40"/>
        <v>2.5000000000000022E-2</v>
      </c>
      <c r="AM32" s="484">
        <f t="shared" si="40"/>
        <v>2.5000000000000022E-2</v>
      </c>
      <c r="AN32" s="484">
        <f t="shared" si="40"/>
        <v>2.5000000000000022E-2</v>
      </c>
      <c r="AO32" s="484">
        <f t="shared" si="40"/>
        <v>-4.0000000000000036E-3</v>
      </c>
      <c r="AP32" s="484">
        <f t="shared" si="40"/>
        <v>-4.0000000000000036E-3</v>
      </c>
      <c r="AQ32" s="484">
        <f t="shared" si="40"/>
        <v>-4.0000000000000036E-3</v>
      </c>
      <c r="AR32" s="484">
        <f t="shared" si="40"/>
        <v>1.8000000000000016E-2</v>
      </c>
      <c r="AS32" s="484">
        <f t="shared" si="40"/>
        <v>1.8000000000000016E-2</v>
      </c>
      <c r="AT32" s="484">
        <f t="shared" si="40"/>
        <v>1.8000000000000016E-2</v>
      </c>
      <c r="AU32" s="484">
        <f t="shared" si="40"/>
        <v>4.0000000000000036E-2</v>
      </c>
      <c r="AV32" s="484">
        <f t="shared" si="40"/>
        <v>4.0000000000000036E-2</v>
      </c>
      <c r="AW32" s="484">
        <f t="shared" si="40"/>
        <v>5.00000000000006E-3</v>
      </c>
      <c r="AX32" s="484">
        <f t="shared" si="40"/>
        <v>5.00000000000006E-3</v>
      </c>
    </row>
    <row r="33" spans="3:50" x14ac:dyDescent="0.25">
      <c r="C33" s="484">
        <f t="shared" si="39"/>
        <v>-5.0000000000001155E-3</v>
      </c>
      <c r="D33" s="484">
        <f t="shared" si="40"/>
        <v>-5.2167832167830941E-3</v>
      </c>
      <c r="E33" s="484">
        <f t="shared" si="40"/>
        <v>-5.2167832167830941E-3</v>
      </c>
      <c r="F33" s="484">
        <f t="shared" si="40"/>
        <v>-6.216783216782984E-3</v>
      </c>
      <c r="G33" s="484">
        <f t="shared" si="40"/>
        <v>-6.216783216782984E-3</v>
      </c>
      <c r="H33" s="484">
        <f t="shared" si="40"/>
        <v>-6.216783216782984E-3</v>
      </c>
      <c r="I33" s="484">
        <f t="shared" si="40"/>
        <v>-0.47021678321678306</v>
      </c>
      <c r="J33" s="484">
        <f t="shared" si="40"/>
        <v>-0.47021678321678306</v>
      </c>
      <c r="K33" s="484">
        <f t="shared" si="40"/>
        <v>-0.47021678321678306</v>
      </c>
      <c r="L33" s="484">
        <f t="shared" si="40"/>
        <v>-0.58021678321678305</v>
      </c>
      <c r="M33" s="484">
        <f t="shared" si="40"/>
        <v>-0.58021678321678305</v>
      </c>
      <c r="N33" s="484">
        <f t="shared" si="40"/>
        <v>-0.58021678321678305</v>
      </c>
      <c r="O33" s="484">
        <f t="shared" si="40"/>
        <v>-0.13172377622377629</v>
      </c>
      <c r="P33" s="484">
        <f t="shared" si="40"/>
        <v>-0.13172377622377629</v>
      </c>
      <c r="Q33" s="484">
        <f t="shared" si="40"/>
        <v>-0.2637237762237763</v>
      </c>
      <c r="R33" s="484">
        <f t="shared" si="40"/>
        <v>-0.2637237762237763</v>
      </c>
      <c r="S33" s="484">
        <f t="shared" si="40"/>
        <v>0</v>
      </c>
      <c r="T33" s="484">
        <f t="shared" si="40"/>
        <v>0</v>
      </c>
      <c r="U33" s="484">
        <f t="shared" si="40"/>
        <v>0</v>
      </c>
      <c r="V33" s="484">
        <f t="shared" si="40"/>
        <v>0</v>
      </c>
      <c r="W33" s="484">
        <f t="shared" si="40"/>
        <v>0</v>
      </c>
      <c r="X33" s="484">
        <f t="shared" si="40"/>
        <v>0</v>
      </c>
      <c r="Y33" s="484">
        <f t="shared" si="40"/>
        <v>0</v>
      </c>
      <c r="Z33" s="484">
        <f t="shared" si="40"/>
        <v>0</v>
      </c>
      <c r="AA33" s="484">
        <f t="shared" si="40"/>
        <v>0</v>
      </c>
      <c r="AB33" s="484">
        <f t="shared" si="40"/>
        <v>0</v>
      </c>
      <c r="AC33" s="484">
        <f t="shared" si="40"/>
        <v>0</v>
      </c>
      <c r="AD33" s="484">
        <f t="shared" si="40"/>
        <v>0</v>
      </c>
      <c r="AE33" s="484">
        <f t="shared" si="40"/>
        <v>0</v>
      </c>
      <c r="AF33" s="484">
        <f t="shared" si="40"/>
        <v>0</v>
      </c>
      <c r="AG33" s="484">
        <f t="shared" si="40"/>
        <v>0</v>
      </c>
      <c r="AH33" s="484">
        <f t="shared" si="40"/>
        <v>0</v>
      </c>
      <c r="AI33" s="484">
        <f t="shared" si="40"/>
        <v>4.9000000000000044E-2</v>
      </c>
      <c r="AJ33" s="484">
        <f t="shared" si="40"/>
        <v>4.9000000000000044E-2</v>
      </c>
      <c r="AK33" s="484">
        <f t="shared" si="40"/>
        <v>4.9000000000000044E-2</v>
      </c>
      <c r="AL33" s="484">
        <f t="shared" si="40"/>
        <v>4.9000000000000044E-2</v>
      </c>
      <c r="AM33" s="484">
        <f t="shared" si="40"/>
        <v>4.9000000000000044E-2</v>
      </c>
      <c r="AN33" s="484">
        <f t="shared" si="40"/>
        <v>4.9000000000000044E-2</v>
      </c>
      <c r="AO33" s="484">
        <f t="shared" si="40"/>
        <v>4.9000000000000044E-2</v>
      </c>
      <c r="AP33" s="484">
        <f t="shared" si="40"/>
        <v>4.9000000000000044E-2</v>
      </c>
      <c r="AQ33" s="484">
        <f t="shared" si="40"/>
        <v>4.9000000000000044E-2</v>
      </c>
      <c r="AR33" s="484">
        <f t="shared" si="40"/>
        <v>4.9000000000000044E-2</v>
      </c>
      <c r="AS33" s="484">
        <f t="shared" si="40"/>
        <v>4.9000000000000044E-2</v>
      </c>
      <c r="AT33" s="484">
        <f t="shared" si="40"/>
        <v>4.9000000000000044E-2</v>
      </c>
      <c r="AU33" s="484">
        <f t="shared" si="40"/>
        <v>4.9000000000000044E-2</v>
      </c>
      <c r="AV33" s="484">
        <f t="shared" si="40"/>
        <v>4.9000000000000044E-2</v>
      </c>
      <c r="AW33" s="484">
        <f t="shared" si="40"/>
        <v>4.9000000000000044E-2</v>
      </c>
      <c r="AX33" s="484">
        <f t="shared" si="40"/>
        <v>4.9000000000000044E-2</v>
      </c>
    </row>
    <row r="34" spans="3:50" x14ac:dyDescent="0.25">
      <c r="C34" s="484">
        <f t="shared" si="39"/>
        <v>-6.899999999999995E-2</v>
      </c>
      <c r="D34" s="484">
        <f t="shared" si="40"/>
        <v>-3.8000000000000034E-2</v>
      </c>
      <c r="E34" s="484">
        <f t="shared" si="40"/>
        <v>-3.8000000000000034E-2</v>
      </c>
      <c r="F34" s="484">
        <f t="shared" si="40"/>
        <v>0</v>
      </c>
      <c r="G34" s="484">
        <f t="shared" si="40"/>
        <v>0</v>
      </c>
      <c r="H34" s="484">
        <f t="shared" si="40"/>
        <v>0</v>
      </c>
      <c r="I34" s="484">
        <f t="shared" si="40"/>
        <v>0</v>
      </c>
      <c r="J34" s="484">
        <f t="shared" si="40"/>
        <v>0</v>
      </c>
      <c r="K34" s="484">
        <f t="shared" si="40"/>
        <v>0</v>
      </c>
      <c r="L34" s="484">
        <f t="shared" si="40"/>
        <v>0</v>
      </c>
      <c r="M34" s="484">
        <f t="shared" si="40"/>
        <v>0</v>
      </c>
      <c r="N34" s="484">
        <f t="shared" si="40"/>
        <v>0</v>
      </c>
      <c r="O34" s="484">
        <f t="shared" si="40"/>
        <v>0</v>
      </c>
      <c r="P34" s="484">
        <f t="shared" si="40"/>
        <v>0</v>
      </c>
      <c r="Q34" s="484">
        <f t="shared" si="40"/>
        <v>-3.9000000000000035E-2</v>
      </c>
      <c r="R34" s="484">
        <f t="shared" si="40"/>
        <v>0</v>
      </c>
      <c r="S34" s="484">
        <f t="shared" si="40"/>
        <v>0</v>
      </c>
      <c r="T34" s="484">
        <f t="shared" si="40"/>
        <v>0</v>
      </c>
      <c r="U34" s="484">
        <f t="shared" si="40"/>
        <v>0</v>
      </c>
      <c r="V34" s="484">
        <f t="shared" si="40"/>
        <v>0</v>
      </c>
      <c r="W34" s="484">
        <f t="shared" si="40"/>
        <v>0</v>
      </c>
      <c r="X34" s="484">
        <f t="shared" si="40"/>
        <v>0</v>
      </c>
      <c r="Y34" s="484">
        <f t="shared" si="40"/>
        <v>0</v>
      </c>
      <c r="Z34" s="484">
        <f t="shared" si="40"/>
        <v>0</v>
      </c>
      <c r="AA34" s="484">
        <f t="shared" si="40"/>
        <v>0</v>
      </c>
      <c r="AB34" s="484">
        <f t="shared" si="40"/>
        <v>0</v>
      </c>
      <c r="AC34" s="484">
        <f t="shared" si="40"/>
        <v>0</v>
      </c>
      <c r="AD34" s="484">
        <f t="shared" si="40"/>
        <v>0</v>
      </c>
      <c r="AE34" s="484">
        <f t="shared" si="40"/>
        <v>0</v>
      </c>
      <c r="AF34" s="484">
        <f t="shared" si="40"/>
        <v>0</v>
      </c>
      <c r="AG34" s="484">
        <f t="shared" si="40"/>
        <v>0</v>
      </c>
      <c r="AH34" s="484">
        <f t="shared" si="40"/>
        <v>0</v>
      </c>
      <c r="AI34" s="484">
        <f t="shared" si="40"/>
        <v>0</v>
      </c>
      <c r="AJ34" s="484">
        <f t="shared" si="40"/>
        <v>0</v>
      </c>
      <c r="AK34" s="484">
        <f t="shared" si="40"/>
        <v>0</v>
      </c>
      <c r="AL34" s="484">
        <f t="shared" si="40"/>
        <v>0</v>
      </c>
      <c r="AM34" s="484">
        <f t="shared" si="40"/>
        <v>0</v>
      </c>
      <c r="AN34" s="484">
        <f t="shared" si="40"/>
        <v>0</v>
      </c>
      <c r="AO34" s="484">
        <f t="shared" si="40"/>
        <v>0</v>
      </c>
      <c r="AP34" s="484">
        <f t="shared" si="40"/>
        <v>0</v>
      </c>
      <c r="AQ34" s="484">
        <f t="shared" si="40"/>
        <v>0</v>
      </c>
      <c r="AR34" s="484">
        <f t="shared" si="40"/>
        <v>0</v>
      </c>
      <c r="AS34" s="484">
        <f t="shared" si="40"/>
        <v>0</v>
      </c>
      <c r="AT34" s="484">
        <f t="shared" si="40"/>
        <v>0</v>
      </c>
      <c r="AU34" s="484">
        <f t="shared" si="40"/>
        <v>0</v>
      </c>
      <c r="AV34" s="484">
        <f t="shared" si="40"/>
        <v>0</v>
      </c>
      <c r="AW34" s="484">
        <f t="shared" si="40"/>
        <v>0</v>
      </c>
      <c r="AX34" s="484">
        <f t="shared" si="40"/>
        <v>0</v>
      </c>
    </row>
    <row r="35" spans="3:50" x14ac:dyDescent="0.25">
      <c r="C35" s="484"/>
    </row>
  </sheetData>
  <mergeCells count="8">
    <mergeCell ref="A15:A17"/>
    <mergeCell ref="C1:R1"/>
    <mergeCell ref="S1:AH1"/>
    <mergeCell ref="AI1:AX1"/>
    <mergeCell ref="A3:A5"/>
    <mergeCell ref="A6:A8"/>
    <mergeCell ref="A9:A11"/>
    <mergeCell ref="A12:A14"/>
  </mergeCells>
  <conditionalFormatting sqref="C22:AY34">
    <cfRule type="cellIs" dxfId="0" priority="1" operator="greater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98"/>
  <sheetViews>
    <sheetView workbookViewId="0">
      <pane xSplit="5" ySplit="2" topLeftCell="F63" activePane="bottomRight" state="frozen"/>
      <selection pane="topRight" activeCell="G1" sqref="G1"/>
      <selection pane="bottomLeft" activeCell="A3" sqref="A3"/>
      <selection pane="bottomRight" activeCell="F82" sqref="F82:U82"/>
    </sheetView>
  </sheetViews>
  <sheetFormatPr defaultRowHeight="15" x14ac:dyDescent="0.25"/>
  <cols>
    <col min="1" max="1" width="9.140625" style="135"/>
    <col min="2" max="2" width="23.7109375" style="134" customWidth="1"/>
    <col min="3" max="3" width="25.140625" style="135" customWidth="1"/>
    <col min="4" max="4" width="27.7109375" style="100" customWidth="1"/>
    <col min="5" max="5" width="10.5703125" style="100" customWidth="1"/>
    <col min="6" max="21" width="6.5703125" style="100" bestFit="1" customWidth="1"/>
    <col min="22" max="22" width="6.5703125" style="100" customWidth="1"/>
    <col min="23" max="16384" width="9.140625" style="100"/>
  </cols>
  <sheetData>
    <row r="1" spans="1:54" x14ac:dyDescent="0.25">
      <c r="A1" s="119"/>
      <c r="B1" s="139"/>
      <c r="C1" s="119"/>
      <c r="D1" s="117"/>
      <c r="E1" s="117"/>
      <c r="F1" s="298" t="s">
        <v>130</v>
      </c>
      <c r="G1" s="298"/>
      <c r="H1" s="298"/>
      <c r="I1" s="298"/>
      <c r="J1" s="298"/>
      <c r="K1" s="298"/>
      <c r="L1" s="298"/>
      <c r="M1" s="298"/>
      <c r="N1" s="298"/>
      <c r="O1" s="298"/>
      <c r="P1" s="298"/>
      <c r="Q1" s="298"/>
      <c r="R1" s="298"/>
      <c r="S1" s="298"/>
      <c r="T1" s="298"/>
      <c r="U1" s="298"/>
      <c r="V1" s="189"/>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5"/>
      <c r="AU1" s="295"/>
      <c r="AV1" s="295"/>
      <c r="AW1" s="295"/>
      <c r="AX1" s="295"/>
      <c r="AY1" s="295"/>
      <c r="AZ1" s="295"/>
      <c r="BA1" s="295"/>
      <c r="BB1" s="295"/>
    </row>
    <row r="2" spans="1:54" ht="15.75" thickBot="1" x14ac:dyDescent="0.3">
      <c r="A2" s="119" t="s">
        <v>2</v>
      </c>
      <c r="B2" s="140" t="s">
        <v>116</v>
      </c>
      <c r="C2" s="119" t="s">
        <v>117</v>
      </c>
      <c r="D2" s="117" t="s">
        <v>110</v>
      </c>
      <c r="E2" s="117" t="s">
        <v>3</v>
      </c>
      <c r="F2" s="117" t="s">
        <v>4</v>
      </c>
      <c r="G2" s="117" t="s">
        <v>5</v>
      </c>
      <c r="H2" s="117" t="s">
        <v>6</v>
      </c>
      <c r="I2" s="117" t="s">
        <v>7</v>
      </c>
      <c r="J2" s="117" t="s">
        <v>8</v>
      </c>
      <c r="K2" s="117" t="s">
        <v>9</v>
      </c>
      <c r="L2" s="117" t="s">
        <v>10</v>
      </c>
      <c r="M2" s="117" t="s">
        <v>11</v>
      </c>
      <c r="N2" s="117" t="s">
        <v>12</v>
      </c>
      <c r="O2" s="117" t="s">
        <v>13</v>
      </c>
      <c r="P2" s="117" t="s">
        <v>14</v>
      </c>
      <c r="Q2" s="117" t="s">
        <v>15</v>
      </c>
      <c r="R2" s="117" t="s">
        <v>16</v>
      </c>
      <c r="S2" s="117" t="s">
        <v>17</v>
      </c>
      <c r="T2" s="117">
        <v>7</v>
      </c>
      <c r="U2" s="117">
        <v>8</v>
      </c>
      <c r="V2" s="117"/>
      <c r="X2" s="117"/>
      <c r="Y2" s="117"/>
      <c r="Z2" s="117"/>
      <c r="AA2" s="117"/>
      <c r="AB2" s="117"/>
      <c r="AC2" s="117"/>
      <c r="AD2" s="117"/>
      <c r="AE2" s="117"/>
      <c r="AF2" s="117"/>
      <c r="AG2" s="117"/>
      <c r="AH2" s="117"/>
      <c r="AI2" s="117"/>
      <c r="AJ2" s="117"/>
      <c r="AK2" s="117"/>
      <c r="AL2" s="117"/>
      <c r="AM2" s="117"/>
    </row>
    <row r="3" spans="1:54" x14ac:dyDescent="0.25">
      <c r="A3" s="312" t="s">
        <v>129</v>
      </c>
      <c r="B3" s="288" t="s">
        <v>118</v>
      </c>
      <c r="C3" s="289" t="s">
        <v>122</v>
      </c>
      <c r="D3" s="141" t="s">
        <v>97</v>
      </c>
      <c r="E3" s="141" t="s">
        <v>127</v>
      </c>
      <c r="F3" s="142">
        <v>0.57999999999999996</v>
      </c>
      <c r="G3" s="142">
        <v>0.57999999999999996</v>
      </c>
      <c r="H3" s="142">
        <v>0.57999999999999996</v>
      </c>
      <c r="I3" s="142">
        <v>0.29005347273488036</v>
      </c>
      <c r="J3" s="142">
        <v>0.29005347273488036</v>
      </c>
      <c r="K3" s="142">
        <v>0.29005347273488036</v>
      </c>
      <c r="L3" s="142">
        <v>0.29005347273488036</v>
      </c>
      <c r="M3" s="142">
        <v>0.29005347273488036</v>
      </c>
      <c r="N3" s="142">
        <v>0.29005347273488036</v>
      </c>
      <c r="O3" s="142">
        <v>0.17505352270702554</v>
      </c>
      <c r="P3" s="142">
        <v>0.17505352270702554</v>
      </c>
      <c r="Q3" s="142">
        <v>0.17505352270702554</v>
      </c>
      <c r="R3" s="142">
        <v>0.17505352270702554</v>
      </c>
      <c r="S3" s="142">
        <v>0.17505352270702554</v>
      </c>
      <c r="T3" s="142">
        <v>0.17505352270702554</v>
      </c>
      <c r="U3" s="143">
        <v>0.17505352270702554</v>
      </c>
      <c r="V3" s="145"/>
      <c r="W3" s="106"/>
      <c r="X3" s="106"/>
      <c r="Y3" s="106"/>
      <c r="Z3" s="106"/>
      <c r="AA3" s="106"/>
      <c r="AB3" s="106"/>
      <c r="AC3" s="106"/>
      <c r="AD3" s="106"/>
      <c r="AE3" s="106"/>
      <c r="AF3" s="106"/>
      <c r="AG3" s="106"/>
      <c r="AH3" s="106"/>
      <c r="AI3" s="106"/>
      <c r="AJ3" s="106"/>
      <c r="AK3" s="106"/>
      <c r="AL3" s="106"/>
      <c r="AM3" s="106"/>
      <c r="AN3" s="106"/>
      <c r="AO3" s="106"/>
      <c r="AP3" s="106"/>
      <c r="AQ3" s="106"/>
      <c r="AR3" s="106"/>
      <c r="AS3" s="106"/>
    </row>
    <row r="4" spans="1:54" ht="14.25" customHeight="1" x14ac:dyDescent="0.25">
      <c r="A4" s="313"/>
      <c r="B4" s="281"/>
      <c r="C4" s="290"/>
      <c r="D4" s="144" t="s">
        <v>95</v>
      </c>
      <c r="E4" s="144" t="s">
        <v>127</v>
      </c>
      <c r="F4" s="145">
        <f>F3</f>
        <v>0.57999999999999996</v>
      </c>
      <c r="G4" s="145">
        <f t="shared" ref="G4:O4" si="0">G3</f>
        <v>0.57999999999999996</v>
      </c>
      <c r="H4" s="145">
        <f t="shared" si="0"/>
        <v>0.57999999999999996</v>
      </c>
      <c r="I4" s="145">
        <f t="shared" si="0"/>
        <v>0.29005347273488036</v>
      </c>
      <c r="J4" s="145">
        <f t="shared" si="0"/>
        <v>0.29005347273488036</v>
      </c>
      <c r="K4" s="145">
        <f t="shared" si="0"/>
        <v>0.29005347273488036</v>
      </c>
      <c r="L4" s="145">
        <f t="shared" si="0"/>
        <v>0.29005347273488036</v>
      </c>
      <c r="M4" s="145">
        <f t="shared" si="0"/>
        <v>0.29005347273488036</v>
      </c>
      <c r="N4" s="145">
        <f t="shared" si="0"/>
        <v>0.29005347273488036</v>
      </c>
      <c r="O4" s="145">
        <f t="shared" si="0"/>
        <v>0.17505352270702554</v>
      </c>
      <c r="P4" s="145">
        <f t="shared" ref="P4" si="1">P3</f>
        <v>0.17505352270702554</v>
      </c>
      <c r="Q4" s="145">
        <f t="shared" ref="Q4" si="2">Q3</f>
        <v>0.17505352270702554</v>
      </c>
      <c r="R4" s="145">
        <f t="shared" ref="R4" si="3">R3</f>
        <v>0.17505352270702554</v>
      </c>
      <c r="S4" s="145">
        <f t="shared" ref="S4" si="4">S3</f>
        <v>0.17505352270702554</v>
      </c>
      <c r="T4" s="145">
        <f t="shared" ref="T4" si="5">T3</f>
        <v>0.17505352270702554</v>
      </c>
      <c r="U4" s="146">
        <f t="shared" ref="U4" si="6">U3</f>
        <v>0.17505352270702554</v>
      </c>
      <c r="V4" s="145"/>
      <c r="W4" s="106"/>
      <c r="X4" s="106"/>
      <c r="Y4" s="106"/>
      <c r="Z4" s="106"/>
      <c r="AA4" s="106"/>
      <c r="AB4" s="106"/>
      <c r="AC4" s="106"/>
      <c r="AD4" s="106"/>
      <c r="AE4" s="106"/>
      <c r="AF4" s="106"/>
      <c r="AG4" s="106"/>
      <c r="AH4" s="106"/>
      <c r="AI4" s="106"/>
      <c r="AJ4" s="106"/>
      <c r="AK4" s="106"/>
      <c r="AL4" s="106"/>
      <c r="AM4" s="106"/>
    </row>
    <row r="5" spans="1:54" ht="14.25" customHeight="1" x14ac:dyDescent="0.25">
      <c r="A5" s="313"/>
      <c r="B5" s="281"/>
      <c r="C5" s="290"/>
      <c r="D5" s="144" t="s">
        <v>96</v>
      </c>
      <c r="E5" s="144" t="s">
        <v>127</v>
      </c>
      <c r="F5" s="145">
        <v>0.57999999999999996</v>
      </c>
      <c r="G5" s="145">
        <v>0.57999999999999996</v>
      </c>
      <c r="H5" s="145">
        <v>0.57999999999999996</v>
      </c>
      <c r="I5" s="145">
        <v>0.57999999999999996</v>
      </c>
      <c r="J5" s="145">
        <v>0.57999999999999996</v>
      </c>
      <c r="K5" s="145">
        <v>0.57999999999999996</v>
      </c>
      <c r="L5" s="145">
        <v>0.57999999999999996</v>
      </c>
      <c r="M5" s="145">
        <v>0.57999999999999996</v>
      </c>
      <c r="N5" s="145">
        <v>0.57999999999999996</v>
      </c>
      <c r="O5" s="145">
        <v>0.57999999999999996</v>
      </c>
      <c r="P5" s="145">
        <v>0.57999999999999996</v>
      </c>
      <c r="Q5" s="145">
        <v>0.57999999999999996</v>
      </c>
      <c r="R5" s="145">
        <v>0.57999999999999996</v>
      </c>
      <c r="S5" s="145">
        <v>0.57999999999999996</v>
      </c>
      <c r="T5" s="145">
        <v>0.57999999999999996</v>
      </c>
      <c r="U5" s="146">
        <v>0.57999999999999996</v>
      </c>
      <c r="V5" s="145"/>
      <c r="W5" s="106"/>
      <c r="X5" s="106"/>
      <c r="Y5" s="106"/>
      <c r="Z5" s="106"/>
      <c r="AA5" s="106"/>
      <c r="AB5" s="106"/>
      <c r="AC5" s="106"/>
      <c r="AD5" s="106"/>
      <c r="AE5" s="106"/>
      <c r="AF5" s="106"/>
      <c r="AG5" s="106"/>
      <c r="AH5" s="106"/>
      <c r="AI5" s="106"/>
      <c r="AJ5" s="106"/>
      <c r="AK5" s="106"/>
      <c r="AL5" s="106"/>
      <c r="AM5" s="106"/>
    </row>
    <row r="6" spans="1:54" ht="14.25" customHeight="1" x14ac:dyDescent="0.25">
      <c r="A6" s="313"/>
      <c r="B6" s="291" t="s">
        <v>93</v>
      </c>
      <c r="C6" s="293" t="s">
        <v>125</v>
      </c>
      <c r="D6" s="147" t="s">
        <v>97</v>
      </c>
      <c r="E6" s="147" t="s">
        <v>127</v>
      </c>
      <c r="F6" s="148">
        <v>1.18</v>
      </c>
      <c r="G6" s="148">
        <v>0.184</v>
      </c>
      <c r="H6" s="148">
        <v>0.184</v>
      </c>
      <c r="I6" s="148">
        <v>0.184</v>
      </c>
      <c r="J6" s="148">
        <v>0.184</v>
      </c>
      <c r="K6" s="148">
        <v>0.184</v>
      </c>
      <c r="L6" s="148">
        <v>0.184</v>
      </c>
      <c r="M6" s="148">
        <v>0.184</v>
      </c>
      <c r="N6" s="148">
        <v>0.184</v>
      </c>
      <c r="O6" s="148">
        <v>0.184</v>
      </c>
      <c r="P6" s="148">
        <v>0.184</v>
      </c>
      <c r="Q6" s="148">
        <v>0.184</v>
      </c>
      <c r="R6" s="148">
        <v>0.15145475807650094</v>
      </c>
      <c r="S6" s="148">
        <v>0.15145475807650094</v>
      </c>
      <c r="T6" s="148">
        <v>0.15145475807650094</v>
      </c>
      <c r="U6" s="149">
        <v>0.15145475807650094</v>
      </c>
      <c r="V6" s="145"/>
      <c r="W6" s="106"/>
      <c r="X6" s="106"/>
      <c r="Y6" s="106"/>
      <c r="Z6" s="106"/>
      <c r="AA6" s="106"/>
      <c r="AB6" s="106"/>
      <c r="AC6" s="106"/>
      <c r="AD6" s="106"/>
      <c r="AE6" s="106"/>
      <c r="AF6" s="106"/>
      <c r="AG6" s="106"/>
      <c r="AH6" s="106"/>
      <c r="AI6" s="106"/>
      <c r="AJ6" s="106"/>
      <c r="AK6" s="106"/>
      <c r="AL6" s="106"/>
      <c r="AM6" s="106"/>
    </row>
    <row r="7" spans="1:54" ht="14.25" customHeight="1" x14ac:dyDescent="0.25">
      <c r="A7" s="313"/>
      <c r="B7" s="281"/>
      <c r="C7" s="290"/>
      <c r="D7" s="144" t="s">
        <v>95</v>
      </c>
      <c r="E7" s="144" t="s">
        <v>127</v>
      </c>
      <c r="F7" s="145">
        <v>1.18</v>
      </c>
      <c r="G7" s="145">
        <v>0.184</v>
      </c>
      <c r="H7" s="145">
        <v>0.184</v>
      </c>
      <c r="I7" s="145">
        <v>0.184</v>
      </c>
      <c r="J7" s="145">
        <v>0.184</v>
      </c>
      <c r="K7" s="145">
        <v>0.184</v>
      </c>
      <c r="L7" s="145">
        <v>0.184</v>
      </c>
      <c r="M7" s="145">
        <v>0.184</v>
      </c>
      <c r="N7" s="145">
        <v>0.184</v>
      </c>
      <c r="O7" s="145">
        <v>0.184</v>
      </c>
      <c r="P7" s="145">
        <v>0.184</v>
      </c>
      <c r="Q7" s="145">
        <v>0.184</v>
      </c>
      <c r="R7" s="145">
        <v>0.15145475807650094</v>
      </c>
      <c r="S7" s="145">
        <v>0.15145475807650094</v>
      </c>
      <c r="T7" s="145">
        <v>0.15145475807650094</v>
      </c>
      <c r="U7" s="150">
        <v>0.15145475807650094</v>
      </c>
      <c r="V7" s="145"/>
      <c r="W7" s="106"/>
      <c r="X7" s="106"/>
      <c r="Y7" s="106"/>
      <c r="Z7" s="106"/>
      <c r="AA7" s="106"/>
      <c r="AB7" s="106"/>
      <c r="AC7" s="106"/>
      <c r="AD7" s="106"/>
      <c r="AE7" s="106"/>
      <c r="AF7" s="106"/>
      <c r="AG7" s="106"/>
      <c r="AH7" s="106"/>
      <c r="AI7" s="106"/>
      <c r="AJ7" s="106"/>
      <c r="AK7" s="106"/>
      <c r="AL7" s="106"/>
      <c r="AM7" s="106"/>
    </row>
    <row r="8" spans="1:54" ht="14.25" customHeight="1" x14ac:dyDescent="0.25">
      <c r="A8" s="313"/>
      <c r="B8" s="292"/>
      <c r="C8" s="294"/>
      <c r="D8" s="151" t="s">
        <v>96</v>
      </c>
      <c r="E8" s="151" t="s">
        <v>127</v>
      </c>
      <c r="F8" s="152">
        <v>1.18</v>
      </c>
      <c r="G8" s="152">
        <v>1.18</v>
      </c>
      <c r="H8" s="152">
        <v>1.18</v>
      </c>
      <c r="I8" s="152">
        <v>1.18</v>
      </c>
      <c r="J8" s="152">
        <v>1.18</v>
      </c>
      <c r="K8" s="152">
        <v>1.18</v>
      </c>
      <c r="L8" s="152">
        <v>1.18</v>
      </c>
      <c r="M8" s="152">
        <v>1.18</v>
      </c>
      <c r="N8" s="152">
        <v>1.18</v>
      </c>
      <c r="O8" s="152">
        <v>1.18</v>
      </c>
      <c r="P8" s="152">
        <v>1.18</v>
      </c>
      <c r="Q8" s="152">
        <v>1.18</v>
      </c>
      <c r="R8" s="152">
        <v>0.184</v>
      </c>
      <c r="S8" s="152">
        <v>0.184</v>
      </c>
      <c r="T8" s="152">
        <v>0.184</v>
      </c>
      <c r="U8" s="153">
        <v>0.184</v>
      </c>
      <c r="V8" s="145"/>
      <c r="W8" s="371"/>
      <c r="X8" s="371"/>
      <c r="Y8" s="371"/>
      <c r="Z8" s="371"/>
      <c r="AA8" s="371"/>
      <c r="AB8" s="371"/>
      <c r="AC8" s="371"/>
      <c r="AD8" s="371"/>
      <c r="AE8" s="371"/>
      <c r="AF8" s="371"/>
      <c r="AG8" s="371"/>
      <c r="AH8" s="371"/>
      <c r="AI8" s="371"/>
      <c r="AJ8" s="371"/>
      <c r="AK8" s="371"/>
      <c r="AL8" s="371"/>
      <c r="AM8" s="106"/>
    </row>
    <row r="9" spans="1:54" ht="14.25" customHeight="1" x14ac:dyDescent="0.25">
      <c r="A9" s="313"/>
      <c r="B9" s="281" t="s">
        <v>119</v>
      </c>
      <c r="C9" s="283" t="s">
        <v>124</v>
      </c>
      <c r="D9" s="144" t="s">
        <v>97</v>
      </c>
      <c r="E9" s="144" t="s">
        <v>127</v>
      </c>
      <c r="F9" s="145">
        <v>0.35199999999999998</v>
      </c>
      <c r="G9" s="145">
        <v>0.35199999999999998</v>
      </c>
      <c r="H9" s="145">
        <v>0.35199999999999998</v>
      </c>
      <c r="I9" s="145">
        <v>0.35199999999999998</v>
      </c>
      <c r="J9" s="145">
        <v>0.35199999999999998</v>
      </c>
      <c r="K9" s="145">
        <v>0.35199999999999998</v>
      </c>
      <c r="L9" s="145">
        <v>0.13200000000000001</v>
      </c>
      <c r="M9" s="145">
        <v>0.13200000000000001</v>
      </c>
      <c r="N9" s="145">
        <v>0.13200000000000001</v>
      </c>
      <c r="O9" s="145">
        <v>0.13200000000000001</v>
      </c>
      <c r="P9" s="145">
        <v>0.13200000000000001</v>
      </c>
      <c r="Q9" s="145">
        <v>0.13200000000000001</v>
      </c>
      <c r="R9" s="145">
        <v>0.13200000000000001</v>
      </c>
      <c r="S9" s="145">
        <v>0.13200000000000001</v>
      </c>
      <c r="T9" s="145">
        <v>0.11799999999999999</v>
      </c>
      <c r="U9" s="146">
        <v>0.11799999999999999</v>
      </c>
      <c r="V9" s="145"/>
      <c r="W9" s="106"/>
      <c r="X9" s="106"/>
      <c r="Y9" s="106"/>
      <c r="Z9" s="106"/>
      <c r="AA9" s="106"/>
      <c r="AB9" s="106"/>
      <c r="AC9" s="106"/>
      <c r="AD9" s="106"/>
      <c r="AE9" s="106"/>
      <c r="AF9" s="106"/>
      <c r="AG9" s="106"/>
      <c r="AH9" s="106"/>
      <c r="AI9" s="106"/>
      <c r="AJ9" s="106"/>
      <c r="AK9" s="106"/>
      <c r="AL9" s="106"/>
      <c r="AM9" s="106"/>
    </row>
    <row r="10" spans="1:54" ht="14.25" customHeight="1" x14ac:dyDescent="0.25">
      <c r="A10" s="313"/>
      <c r="B10" s="281"/>
      <c r="C10" s="283"/>
      <c r="D10" s="144" t="s">
        <v>95</v>
      </c>
      <c r="E10" s="144" t="s">
        <v>127</v>
      </c>
      <c r="F10" s="145">
        <v>0.35199999999999998</v>
      </c>
      <c r="G10" s="145">
        <v>0.35199999999999998</v>
      </c>
      <c r="H10" s="145">
        <v>0.35199999999999998</v>
      </c>
      <c r="I10" s="145">
        <v>0.35199999999999998</v>
      </c>
      <c r="J10" s="145">
        <v>0.35199999999999998</v>
      </c>
      <c r="K10" s="145">
        <v>0.35199999999999998</v>
      </c>
      <c r="L10" s="145">
        <v>0.13200000000000001</v>
      </c>
      <c r="M10" s="145">
        <v>0.13200000000000001</v>
      </c>
      <c r="N10" s="145">
        <v>0.13200000000000001</v>
      </c>
      <c r="O10" s="145">
        <v>0.13200000000000001</v>
      </c>
      <c r="P10" s="145">
        <v>0.13200000000000001</v>
      </c>
      <c r="Q10" s="145">
        <v>0.13200000000000001</v>
      </c>
      <c r="R10" s="145">
        <v>0.11799999999999999</v>
      </c>
      <c r="S10" s="145">
        <v>0.11799999999999999</v>
      </c>
      <c r="T10" s="145">
        <v>0.11799999999999999</v>
      </c>
      <c r="U10" s="146">
        <v>0.11799999999999999</v>
      </c>
      <c r="V10" s="145"/>
      <c r="W10" s="106"/>
      <c r="X10" s="106"/>
      <c r="Y10" s="106"/>
      <c r="Z10" s="106"/>
      <c r="AA10" s="106"/>
      <c r="AB10" s="106"/>
      <c r="AC10" s="106"/>
      <c r="AD10" s="106"/>
      <c r="AE10" s="106"/>
      <c r="AF10" s="106"/>
      <c r="AG10" s="106"/>
      <c r="AH10" s="106"/>
      <c r="AI10" s="106"/>
      <c r="AJ10" s="106"/>
      <c r="AK10" s="106"/>
      <c r="AL10" s="106"/>
      <c r="AM10" s="106"/>
    </row>
    <row r="11" spans="1:54" ht="14.25" customHeight="1" x14ac:dyDescent="0.25">
      <c r="A11" s="313"/>
      <c r="B11" s="281"/>
      <c r="C11" s="283"/>
      <c r="D11" s="144" t="s">
        <v>96</v>
      </c>
      <c r="E11" s="144" t="s">
        <v>127</v>
      </c>
      <c r="F11" s="145">
        <v>0.35199999999999998</v>
      </c>
      <c r="G11" s="145">
        <v>0.35199999999999998</v>
      </c>
      <c r="H11" s="145">
        <v>0.35199999999999998</v>
      </c>
      <c r="I11" s="145">
        <v>0.35199999999999998</v>
      </c>
      <c r="J11" s="145">
        <v>0.35199999999999998</v>
      </c>
      <c r="K11" s="145">
        <v>0.35199999999999998</v>
      </c>
      <c r="L11" s="145">
        <v>0.35199999999999998</v>
      </c>
      <c r="M11" s="145">
        <v>0.35199999999999998</v>
      </c>
      <c r="N11" s="145">
        <v>0.35199999999999998</v>
      </c>
      <c r="O11" s="145">
        <v>0.35199999999999998</v>
      </c>
      <c r="P11" s="145">
        <v>0.35199999999999998</v>
      </c>
      <c r="Q11" s="145">
        <v>0.35199999999999998</v>
      </c>
      <c r="R11" s="145">
        <v>0.35199999999999998</v>
      </c>
      <c r="S11" s="145">
        <v>0.35199999999999998</v>
      </c>
      <c r="T11" s="145">
        <v>0.35199999999999998</v>
      </c>
      <c r="U11" s="146">
        <v>0.35199999999999998</v>
      </c>
      <c r="V11" s="145"/>
      <c r="W11" s="106"/>
      <c r="X11" s="106"/>
      <c r="Y11" s="106"/>
      <c r="Z11" s="106"/>
      <c r="AA11" s="106"/>
      <c r="AB11" s="106"/>
      <c r="AC11" s="106"/>
      <c r="AD11" s="106"/>
      <c r="AE11" s="106"/>
      <c r="AF11" s="106"/>
      <c r="AG11" s="106"/>
      <c r="AH11" s="106"/>
      <c r="AI11" s="106"/>
      <c r="AJ11" s="106"/>
      <c r="AK11" s="106"/>
      <c r="AL11" s="106"/>
      <c r="AM11" s="106"/>
    </row>
    <row r="12" spans="1:54" ht="14.25" customHeight="1" x14ac:dyDescent="0.25">
      <c r="A12" s="313"/>
      <c r="B12" s="291" t="s">
        <v>120</v>
      </c>
      <c r="C12" s="296" t="s">
        <v>123</v>
      </c>
      <c r="D12" s="147" t="s">
        <v>97</v>
      </c>
      <c r="E12" s="147" t="s">
        <v>127</v>
      </c>
      <c r="F12" s="148">
        <v>0.29199999999999998</v>
      </c>
      <c r="G12" s="148">
        <v>0.29199999999999998</v>
      </c>
      <c r="H12" s="148">
        <v>0.29199999999999998</v>
      </c>
      <c r="I12" s="148">
        <v>0.29199999999999998</v>
      </c>
      <c r="J12" s="148">
        <v>0.29199999999999998</v>
      </c>
      <c r="K12" s="148">
        <v>0.29199999999999998</v>
      </c>
      <c r="L12" s="148">
        <v>9.6000000000000002E-2</v>
      </c>
      <c r="M12" s="148">
        <v>9.6000000000000002E-2</v>
      </c>
      <c r="N12" s="148">
        <v>9.6000000000000002E-2</v>
      </c>
      <c r="O12" s="148">
        <v>9.6000000000000002E-2</v>
      </c>
      <c r="P12" s="148">
        <v>9.6000000000000002E-2</v>
      </c>
      <c r="Q12" s="148">
        <v>9.6000000000000002E-2</v>
      </c>
      <c r="R12" s="148">
        <v>9.6000000000000002E-2</v>
      </c>
      <c r="S12" s="148">
        <v>9.6000000000000002E-2</v>
      </c>
      <c r="T12" s="148">
        <v>9.6000000000000002E-2</v>
      </c>
      <c r="U12" s="149">
        <v>8.8999999999999996E-2</v>
      </c>
      <c r="V12" s="145"/>
      <c r="W12" s="106"/>
      <c r="X12" s="106"/>
      <c r="Y12" s="106"/>
      <c r="Z12" s="106"/>
      <c r="AA12" s="106"/>
      <c r="AB12" s="106"/>
      <c r="AC12" s="106"/>
      <c r="AD12" s="106"/>
      <c r="AE12" s="106"/>
      <c r="AF12" s="106"/>
      <c r="AG12" s="106"/>
      <c r="AH12" s="106"/>
      <c r="AI12" s="106"/>
      <c r="AJ12" s="106"/>
      <c r="AK12" s="106"/>
      <c r="AL12" s="106"/>
      <c r="AM12" s="106"/>
    </row>
    <row r="13" spans="1:54" ht="14.25" customHeight="1" x14ac:dyDescent="0.25">
      <c r="A13" s="313"/>
      <c r="B13" s="281"/>
      <c r="C13" s="283"/>
      <c r="D13" s="144" t="s">
        <v>95</v>
      </c>
      <c r="E13" s="144" t="s">
        <v>127</v>
      </c>
      <c r="F13" s="145">
        <v>0.29199999999999998</v>
      </c>
      <c r="G13" s="145">
        <v>0.29199999999999998</v>
      </c>
      <c r="H13" s="145">
        <v>0.29199999999999998</v>
      </c>
      <c r="I13" s="145">
        <v>0.29199999999999998</v>
      </c>
      <c r="J13" s="145">
        <v>0.29199999999999998</v>
      </c>
      <c r="K13" s="145">
        <v>0.29199999999999998</v>
      </c>
      <c r="L13" s="145">
        <v>9.6000000000000002E-2</v>
      </c>
      <c r="M13" s="145">
        <v>9.6000000000000002E-2</v>
      </c>
      <c r="N13" s="145">
        <v>9.6000000000000002E-2</v>
      </c>
      <c r="O13" s="145">
        <v>9.6000000000000002E-2</v>
      </c>
      <c r="P13" s="145">
        <v>9.6000000000000002E-2</v>
      </c>
      <c r="Q13" s="145">
        <v>9.6000000000000002E-2</v>
      </c>
      <c r="R13" s="145">
        <v>9.6000000000000002E-2</v>
      </c>
      <c r="S13" s="145">
        <v>9.6000000000000002E-2</v>
      </c>
      <c r="T13" s="145">
        <v>8.8999999999999996E-2</v>
      </c>
      <c r="U13" s="359">
        <v>8.8999999999999996E-2</v>
      </c>
      <c r="V13" s="392"/>
      <c r="W13" s="106"/>
      <c r="X13" s="106"/>
      <c r="Y13" s="106"/>
      <c r="Z13" s="106"/>
      <c r="AA13" s="106"/>
      <c r="AB13" s="106"/>
      <c r="AC13" s="106"/>
      <c r="AD13" s="106"/>
      <c r="AE13" s="106"/>
      <c r="AF13" s="106"/>
      <c r="AG13" s="106"/>
      <c r="AH13" s="106"/>
      <c r="AI13" s="106"/>
      <c r="AJ13" s="106"/>
      <c r="AK13" s="106"/>
      <c r="AL13" s="106"/>
      <c r="AM13" s="106"/>
    </row>
    <row r="14" spans="1:54" ht="14.25" customHeight="1" x14ac:dyDescent="0.25">
      <c r="A14" s="313"/>
      <c r="B14" s="292"/>
      <c r="C14" s="297"/>
      <c r="D14" s="151" t="s">
        <v>96</v>
      </c>
      <c r="E14" s="151" t="s">
        <v>127</v>
      </c>
      <c r="F14" s="152">
        <v>0.29199999999999998</v>
      </c>
      <c r="G14" s="152">
        <v>0.29199999999999998</v>
      </c>
      <c r="H14" s="152">
        <v>0.29199999999999998</v>
      </c>
      <c r="I14" s="152">
        <v>0.29199999999999998</v>
      </c>
      <c r="J14" s="152">
        <v>0.29199999999999998</v>
      </c>
      <c r="K14" s="152">
        <v>0.29199999999999998</v>
      </c>
      <c r="L14" s="152">
        <v>0.29199999999999998</v>
      </c>
      <c r="M14" s="152">
        <v>0.29199999999999998</v>
      </c>
      <c r="N14" s="152">
        <v>0.29199999999999998</v>
      </c>
      <c r="O14" s="152">
        <v>0.29199999999999998</v>
      </c>
      <c r="P14" s="152">
        <v>0.29199999999999998</v>
      </c>
      <c r="Q14" s="152">
        <v>0.29199999999999998</v>
      </c>
      <c r="R14" s="152">
        <v>0.29199999999999998</v>
      </c>
      <c r="S14" s="152">
        <v>0.29199999999999998</v>
      </c>
      <c r="T14" s="152">
        <v>9.6000000000000002E-2</v>
      </c>
      <c r="U14" s="153">
        <v>9.6000000000000002E-2</v>
      </c>
      <c r="V14" s="145"/>
      <c r="W14" s="106"/>
      <c r="X14" s="106"/>
      <c r="Y14" s="106"/>
      <c r="Z14" s="106"/>
      <c r="AA14" s="106"/>
      <c r="AB14" s="106"/>
      <c r="AC14" s="106"/>
      <c r="AD14" s="106"/>
      <c r="AE14" s="106"/>
      <c r="AF14" s="106"/>
      <c r="AG14" s="106"/>
      <c r="AH14" s="106"/>
      <c r="AI14" s="106"/>
      <c r="AJ14" s="106"/>
      <c r="AK14" s="106"/>
      <c r="AL14" s="106"/>
      <c r="AM14" s="106"/>
    </row>
    <row r="15" spans="1:54" ht="14.25" customHeight="1" x14ac:dyDescent="0.25">
      <c r="A15" s="313"/>
      <c r="B15" s="281" t="s">
        <v>121</v>
      </c>
      <c r="C15" s="283" t="s">
        <v>126</v>
      </c>
      <c r="D15" s="144" t="s">
        <v>97</v>
      </c>
      <c r="E15" s="144" t="s">
        <v>128</v>
      </c>
      <c r="F15" s="145">
        <v>1.1399999999999999</v>
      </c>
      <c r="G15" s="145">
        <v>1.1399999999999999</v>
      </c>
      <c r="H15" s="145">
        <v>1.1399999999999999</v>
      </c>
      <c r="I15" s="145">
        <v>1.1399999999999999</v>
      </c>
      <c r="J15" s="145">
        <v>1.1399999999999999</v>
      </c>
      <c r="K15" s="145">
        <v>1.1399999999999999</v>
      </c>
      <c r="L15" s="145">
        <v>1.1399999999999999</v>
      </c>
      <c r="M15" s="145">
        <v>1.1399999999999999</v>
      </c>
      <c r="N15" s="145">
        <v>1.1399999999999999</v>
      </c>
      <c r="O15" s="145">
        <v>1.1399999999999999</v>
      </c>
      <c r="P15" s="145">
        <v>1.1399999999999999</v>
      </c>
      <c r="Q15" s="145">
        <v>1.1399999999999999</v>
      </c>
      <c r="R15" s="145">
        <v>1.1399999999999999</v>
      </c>
      <c r="S15" s="145">
        <v>1.1399999999999999</v>
      </c>
      <c r="T15" s="145">
        <v>1.1399999999999999</v>
      </c>
      <c r="U15" s="146">
        <v>1.1399999999999999</v>
      </c>
      <c r="V15" s="145"/>
      <c r="W15" s="106"/>
      <c r="X15" s="106"/>
      <c r="Y15" s="106"/>
      <c r="Z15" s="106"/>
      <c r="AA15" s="106"/>
      <c r="AB15" s="106"/>
      <c r="AC15" s="106"/>
      <c r="AD15" s="106"/>
      <c r="AE15" s="106"/>
      <c r="AF15" s="106"/>
      <c r="AG15" s="106"/>
      <c r="AH15" s="106"/>
      <c r="AI15" s="106"/>
      <c r="AJ15" s="106"/>
      <c r="AK15" s="106"/>
      <c r="AL15" s="106"/>
      <c r="AM15" s="106"/>
    </row>
    <row r="16" spans="1:54" ht="14.25" customHeight="1" x14ac:dyDescent="0.25">
      <c r="A16" s="313"/>
      <c r="B16" s="281"/>
      <c r="C16" s="283"/>
      <c r="D16" s="144" t="s">
        <v>95</v>
      </c>
      <c r="E16" s="144" t="s">
        <v>128</v>
      </c>
      <c r="F16" s="145">
        <v>1.1399999999999999</v>
      </c>
      <c r="G16" s="145">
        <v>1.1399999999999999</v>
      </c>
      <c r="H16" s="145">
        <v>1.1399999999999999</v>
      </c>
      <c r="I16" s="145">
        <v>1.1399999999999999</v>
      </c>
      <c r="J16" s="145">
        <v>1.1399999999999999</v>
      </c>
      <c r="K16" s="145">
        <v>1.1399999999999999</v>
      </c>
      <c r="L16" s="145">
        <v>1.1399999999999999</v>
      </c>
      <c r="M16" s="145">
        <v>1.1399999999999999</v>
      </c>
      <c r="N16" s="145">
        <v>1.1399999999999999</v>
      </c>
      <c r="O16" s="145">
        <v>1.1399999999999999</v>
      </c>
      <c r="P16" s="145">
        <v>1.1399999999999999</v>
      </c>
      <c r="Q16" s="145">
        <v>1.1399999999999999</v>
      </c>
      <c r="R16" s="145">
        <v>1.1399999999999999</v>
      </c>
      <c r="S16" s="145">
        <v>1.1399999999999999</v>
      </c>
      <c r="T16" s="145">
        <v>1.1399999999999999</v>
      </c>
      <c r="U16" s="146">
        <v>1.1399999999999999</v>
      </c>
      <c r="V16" s="145"/>
      <c r="W16" s="106"/>
      <c r="X16" s="106"/>
      <c r="Y16" s="106"/>
      <c r="Z16" s="106"/>
      <c r="AA16" s="106"/>
      <c r="AB16" s="106"/>
      <c r="AC16" s="106"/>
      <c r="AD16" s="106"/>
      <c r="AE16" s="106"/>
      <c r="AF16" s="106"/>
      <c r="AG16" s="106"/>
      <c r="AH16" s="106"/>
      <c r="AI16" s="106"/>
      <c r="AJ16" s="106"/>
      <c r="AK16" s="106"/>
      <c r="AL16" s="106"/>
      <c r="AM16" s="106"/>
    </row>
    <row r="17" spans="1:45" ht="14.25" customHeight="1" thickBot="1" x14ac:dyDescent="0.3">
      <c r="A17" s="314"/>
      <c r="B17" s="282"/>
      <c r="C17" s="284"/>
      <c r="D17" s="154" t="s">
        <v>96</v>
      </c>
      <c r="E17" s="154" t="s">
        <v>128</v>
      </c>
      <c r="F17" s="155">
        <v>1.1399999999999999</v>
      </c>
      <c r="G17" s="155">
        <v>1.1399999999999999</v>
      </c>
      <c r="H17" s="155">
        <v>1.1399999999999999</v>
      </c>
      <c r="I17" s="155">
        <v>1.1399999999999999</v>
      </c>
      <c r="J17" s="155">
        <v>1.1399999999999999</v>
      </c>
      <c r="K17" s="155">
        <v>1.1399999999999999</v>
      </c>
      <c r="L17" s="155">
        <v>1.1399999999999999</v>
      </c>
      <c r="M17" s="155">
        <v>1.1399999999999999</v>
      </c>
      <c r="N17" s="155">
        <v>1.1399999999999999</v>
      </c>
      <c r="O17" s="155">
        <v>1.1399999999999999</v>
      </c>
      <c r="P17" s="155">
        <v>1.1399999999999999</v>
      </c>
      <c r="Q17" s="155">
        <v>1.1399999999999999</v>
      </c>
      <c r="R17" s="155">
        <v>1.1399999999999999</v>
      </c>
      <c r="S17" s="155">
        <v>1.1399999999999999</v>
      </c>
      <c r="T17" s="155">
        <v>1.1399999999999999</v>
      </c>
      <c r="U17" s="156">
        <v>1.1399999999999999</v>
      </c>
      <c r="V17" s="145"/>
      <c r="W17" s="106"/>
      <c r="X17" s="106"/>
      <c r="Y17" s="106"/>
      <c r="Z17" s="106"/>
      <c r="AA17" s="106"/>
      <c r="AB17" s="106"/>
      <c r="AC17" s="106"/>
      <c r="AD17" s="106"/>
      <c r="AE17" s="106"/>
      <c r="AF17" s="106"/>
      <c r="AG17" s="106"/>
      <c r="AH17" s="106"/>
      <c r="AI17" s="106"/>
      <c r="AJ17" s="106"/>
      <c r="AK17" s="106"/>
      <c r="AL17" s="106"/>
      <c r="AM17" s="106"/>
    </row>
    <row r="18" spans="1:45" x14ac:dyDescent="0.25">
      <c r="A18" s="299">
        <v>1980</v>
      </c>
      <c r="B18" s="301" t="s">
        <v>118</v>
      </c>
      <c r="C18" s="303" t="s">
        <v>122</v>
      </c>
      <c r="D18" s="136" t="s">
        <v>97</v>
      </c>
      <c r="E18" s="136" t="s">
        <v>127</v>
      </c>
      <c r="F18" s="78">
        <v>0.57999999999999996</v>
      </c>
      <c r="G18" s="78">
        <v>0.57999999999999996</v>
      </c>
      <c r="H18" s="78">
        <v>0.57999999999999996</v>
      </c>
      <c r="I18" s="78">
        <v>0.29005347273488036</v>
      </c>
      <c r="J18" s="78">
        <v>0.29005347273488036</v>
      </c>
      <c r="K18" s="78">
        <v>0.29005347273488036</v>
      </c>
      <c r="L18" s="78">
        <v>0.17505352270702554</v>
      </c>
      <c r="M18" s="78">
        <v>0.17505352270702554</v>
      </c>
      <c r="N18" s="78">
        <v>0.17505352270702554</v>
      </c>
      <c r="O18" s="78">
        <v>0.17505352270702554</v>
      </c>
      <c r="P18" s="78">
        <v>0.17505352270702554</v>
      </c>
      <c r="Q18" s="78">
        <v>0.17505352270702554</v>
      </c>
      <c r="R18" s="78">
        <v>0.14493868127553519</v>
      </c>
      <c r="S18" s="78">
        <v>0.14493868127553519</v>
      </c>
      <c r="T18" s="78">
        <v>0.13595706190123111</v>
      </c>
      <c r="U18" s="130">
        <v>0.12503823050501822</v>
      </c>
      <c r="V18" s="125"/>
      <c r="W18" s="106">
        <f>F18-F3</f>
        <v>0</v>
      </c>
      <c r="X18" s="106">
        <f>G18-G3</f>
        <v>0</v>
      </c>
      <c r="Y18" s="106">
        <f>H18-H3</f>
        <v>0</v>
      </c>
      <c r="Z18" s="106">
        <f>I18-I3</f>
        <v>0</v>
      </c>
      <c r="AA18" s="106">
        <f>J18-J3</f>
        <v>0</v>
      </c>
      <c r="AB18" s="106">
        <f>K18-K3</f>
        <v>0</v>
      </c>
      <c r="AC18" s="106">
        <f>L18-L3</f>
        <v>-0.11499995002785482</v>
      </c>
      <c r="AD18" s="106">
        <f>M18-M3</f>
        <v>-0.11499995002785482</v>
      </c>
      <c r="AE18" s="106">
        <f>N18-N3</f>
        <v>-0.11499995002785482</v>
      </c>
      <c r="AF18" s="106">
        <f>O18-O3</f>
        <v>0</v>
      </c>
      <c r="AG18" s="106">
        <f>P18-P3</f>
        <v>0</v>
      </c>
      <c r="AH18" s="106">
        <f>Q18-Q3</f>
        <v>0</v>
      </c>
      <c r="AI18" s="106">
        <f>R18-R3</f>
        <v>-3.0114841431490347E-2</v>
      </c>
      <c r="AJ18" s="106">
        <f>S18-S3</f>
        <v>-3.0114841431490347E-2</v>
      </c>
      <c r="AK18" s="106">
        <f>T18-T3</f>
        <v>-3.9096460805794431E-2</v>
      </c>
      <c r="AL18" s="106">
        <f>U18-U3</f>
        <v>-5.0015292202007317E-2</v>
      </c>
      <c r="AM18" s="106"/>
      <c r="AN18" s="106"/>
      <c r="AO18" s="106"/>
      <c r="AP18" s="106"/>
      <c r="AQ18" s="106"/>
      <c r="AR18" s="106"/>
      <c r="AS18" s="106"/>
    </row>
    <row r="19" spans="1:45" x14ac:dyDescent="0.25">
      <c r="A19" s="300"/>
      <c r="B19" s="302"/>
      <c r="C19" s="304"/>
      <c r="D19" s="103" t="s">
        <v>95</v>
      </c>
      <c r="E19" s="103" t="s">
        <v>127</v>
      </c>
      <c r="F19" s="106">
        <f>F18</f>
        <v>0.57999999999999996</v>
      </c>
      <c r="G19" s="106">
        <f t="shared" ref="G19:U19" si="7">G18</f>
        <v>0.57999999999999996</v>
      </c>
      <c r="H19" s="106">
        <f t="shared" si="7"/>
        <v>0.57999999999999996</v>
      </c>
      <c r="I19" s="106">
        <f t="shared" si="7"/>
        <v>0.29005347273488036</v>
      </c>
      <c r="J19" s="106">
        <f t="shared" si="7"/>
        <v>0.29005347273488036</v>
      </c>
      <c r="K19" s="106">
        <f t="shared" si="7"/>
        <v>0.29005347273488036</v>
      </c>
      <c r="L19" s="106">
        <f t="shared" si="7"/>
        <v>0.17505352270702554</v>
      </c>
      <c r="M19" s="106">
        <f t="shared" si="7"/>
        <v>0.17505352270702554</v>
      </c>
      <c r="N19" s="106">
        <f t="shared" si="7"/>
        <v>0.17505352270702554</v>
      </c>
      <c r="O19" s="106">
        <f t="shared" si="7"/>
        <v>0.17505352270702554</v>
      </c>
      <c r="P19" s="106">
        <f t="shared" si="7"/>
        <v>0.17505352270702554</v>
      </c>
      <c r="Q19" s="106">
        <f t="shared" si="7"/>
        <v>0.17505352270702554</v>
      </c>
      <c r="R19" s="106">
        <f t="shared" si="7"/>
        <v>0.14493868127553519</v>
      </c>
      <c r="S19" s="106">
        <f t="shared" si="7"/>
        <v>0.14493868127553519</v>
      </c>
      <c r="T19" s="106">
        <f t="shared" si="7"/>
        <v>0.13595706190123111</v>
      </c>
      <c r="U19" s="108">
        <f t="shared" si="7"/>
        <v>0.12503823050501822</v>
      </c>
      <c r="V19" s="106"/>
      <c r="W19" s="106">
        <f t="shared" ref="W19:W32" si="8">F19-F4</f>
        <v>0</v>
      </c>
      <c r="X19" s="106">
        <f t="shared" ref="X19:X32" si="9">G19-G4</f>
        <v>0</v>
      </c>
      <c r="Y19" s="106">
        <f t="shared" ref="Y19:Y32" si="10">H19-H4</f>
        <v>0</v>
      </c>
      <c r="Z19" s="106">
        <f t="shared" ref="Z19:Z32" si="11">I19-I4</f>
        <v>0</v>
      </c>
      <c r="AA19" s="106">
        <f t="shared" ref="AA19:AA32" si="12">J19-J4</f>
        <v>0</v>
      </c>
      <c r="AB19" s="106">
        <f t="shared" ref="AB19:AB32" si="13">K19-K4</f>
        <v>0</v>
      </c>
      <c r="AC19" s="106">
        <f t="shared" ref="AC19:AC22" si="14">L19-L4</f>
        <v>-0.11499995002785482</v>
      </c>
      <c r="AD19" s="106">
        <f t="shared" ref="AD19:AD32" si="15">M19-M4</f>
        <v>-0.11499995002785482</v>
      </c>
      <c r="AE19" s="106">
        <f t="shared" ref="AE19:AE32" si="16">N19-N4</f>
        <v>-0.11499995002785482</v>
      </c>
      <c r="AF19" s="106">
        <f t="shared" ref="AF19:AF32" si="17">O19-O4</f>
        <v>0</v>
      </c>
      <c r="AG19" s="106">
        <f t="shared" ref="AG19:AG32" si="18">P19-P4</f>
        <v>0</v>
      </c>
      <c r="AH19" s="106">
        <f t="shared" ref="AH19:AH32" si="19">Q19-Q4</f>
        <v>0</v>
      </c>
      <c r="AI19" s="106">
        <f t="shared" ref="AI19:AI32" si="20">R19-R4</f>
        <v>-3.0114841431490347E-2</v>
      </c>
      <c r="AJ19" s="106">
        <f>S19-S4</f>
        <v>-3.0114841431490347E-2</v>
      </c>
      <c r="AK19" s="106">
        <f t="shared" ref="AK19:AK32" si="21">T19-T4</f>
        <v>-3.9096460805794431E-2</v>
      </c>
      <c r="AL19" s="106">
        <f t="shared" ref="AL19:AL32" si="22">U19-U4</f>
        <v>-5.0015292202007317E-2</v>
      </c>
    </row>
    <row r="20" spans="1:45" x14ac:dyDescent="0.25">
      <c r="A20" s="300"/>
      <c r="B20" s="302"/>
      <c r="C20" s="304"/>
      <c r="D20" s="103" t="s">
        <v>96</v>
      </c>
      <c r="E20" s="103" t="s">
        <v>127</v>
      </c>
      <c r="F20" s="106">
        <v>0.57999999999999996</v>
      </c>
      <c r="G20" s="106">
        <v>0.57999999999999996</v>
      </c>
      <c r="H20" s="106">
        <v>0.57999999999999996</v>
      </c>
      <c r="I20" s="106">
        <v>0.57999999999999996</v>
      </c>
      <c r="J20" s="106">
        <v>0.57999999999999996</v>
      </c>
      <c r="K20" s="106">
        <v>0.57999999999999996</v>
      </c>
      <c r="L20" s="106">
        <v>0.57999999999999996</v>
      </c>
      <c r="M20" s="106">
        <v>0.57999999999999996</v>
      </c>
      <c r="N20" s="106">
        <v>0.57999999999999996</v>
      </c>
      <c r="O20" s="106">
        <v>0.57999999999999996</v>
      </c>
      <c r="P20" s="106">
        <v>0.57999999999999996</v>
      </c>
      <c r="Q20" s="106">
        <v>0.57999999999999996</v>
      </c>
      <c r="R20" s="106">
        <v>0.57999999999999996</v>
      </c>
      <c r="S20" s="106">
        <v>0.57999999999999996</v>
      </c>
      <c r="T20" s="106">
        <v>0.57999999999999996</v>
      </c>
      <c r="U20" s="108">
        <v>0.151</v>
      </c>
      <c r="V20" s="106"/>
      <c r="W20" s="106">
        <f t="shared" si="8"/>
        <v>0</v>
      </c>
      <c r="X20" s="106">
        <f t="shared" si="9"/>
        <v>0</v>
      </c>
      <c r="Y20" s="106">
        <f t="shared" si="10"/>
        <v>0</v>
      </c>
      <c r="Z20" s="106">
        <f t="shared" si="11"/>
        <v>0</v>
      </c>
      <c r="AA20" s="106">
        <f t="shared" si="12"/>
        <v>0</v>
      </c>
      <c r="AB20" s="106">
        <f t="shared" si="13"/>
        <v>0</v>
      </c>
      <c r="AC20" s="106">
        <f t="shared" si="14"/>
        <v>0</v>
      </c>
      <c r="AD20" s="106">
        <f t="shared" si="15"/>
        <v>0</v>
      </c>
      <c r="AE20" s="106">
        <f t="shared" si="16"/>
        <v>0</v>
      </c>
      <c r="AF20" s="106">
        <f t="shared" si="17"/>
        <v>0</v>
      </c>
      <c r="AG20" s="106">
        <f t="shared" si="18"/>
        <v>0</v>
      </c>
      <c r="AH20" s="106">
        <f t="shared" si="19"/>
        <v>0</v>
      </c>
      <c r="AI20" s="106">
        <f t="shared" si="20"/>
        <v>0</v>
      </c>
      <c r="AJ20" s="106">
        <f>S20-S5</f>
        <v>0</v>
      </c>
      <c r="AK20" s="106">
        <f t="shared" si="21"/>
        <v>0</v>
      </c>
      <c r="AL20" s="106">
        <f t="shared" si="22"/>
        <v>-0.42899999999999994</v>
      </c>
    </row>
    <row r="21" spans="1:45" x14ac:dyDescent="0.25">
      <c r="A21" s="300"/>
      <c r="B21" s="305" t="s">
        <v>93</v>
      </c>
      <c r="C21" s="307" t="s">
        <v>125</v>
      </c>
      <c r="D21" s="138" t="s">
        <v>97</v>
      </c>
      <c r="E21" s="138" t="s">
        <v>127</v>
      </c>
      <c r="F21" s="121">
        <v>1.18</v>
      </c>
      <c r="G21" s="121">
        <v>0.184</v>
      </c>
      <c r="H21" s="121">
        <v>0.184</v>
      </c>
      <c r="I21" s="121">
        <v>0.184</v>
      </c>
      <c r="J21" s="121">
        <v>0.184</v>
      </c>
      <c r="K21" s="121">
        <v>0.184</v>
      </c>
      <c r="L21" s="121">
        <v>0.184</v>
      </c>
      <c r="M21" s="121">
        <v>0.184</v>
      </c>
      <c r="N21" s="121">
        <v>0.184</v>
      </c>
      <c r="O21" s="121">
        <v>0.184</v>
      </c>
      <c r="P21" s="121">
        <v>0.184</v>
      </c>
      <c r="Q21" s="121">
        <v>0.184</v>
      </c>
      <c r="R21" s="121">
        <v>0.15145475807650094</v>
      </c>
      <c r="S21" s="121">
        <v>0.15145475807650094</v>
      </c>
      <c r="T21" s="121">
        <v>0.15145475807650094</v>
      </c>
      <c r="U21" s="122">
        <v>0.15145475807650094</v>
      </c>
      <c r="V21" s="106"/>
      <c r="W21" s="106">
        <f t="shared" si="8"/>
        <v>0</v>
      </c>
      <c r="X21" s="106">
        <f t="shared" si="9"/>
        <v>0</v>
      </c>
      <c r="Y21" s="106">
        <f t="shared" si="10"/>
        <v>0</v>
      </c>
      <c r="Z21" s="106">
        <f t="shared" si="11"/>
        <v>0</v>
      </c>
      <c r="AA21" s="106">
        <f t="shared" si="12"/>
        <v>0</v>
      </c>
      <c r="AB21" s="106">
        <f t="shared" si="13"/>
        <v>0</v>
      </c>
      <c r="AC21" s="106">
        <f t="shared" si="14"/>
        <v>0</v>
      </c>
      <c r="AD21" s="106">
        <f t="shared" si="15"/>
        <v>0</v>
      </c>
      <c r="AE21" s="106">
        <f t="shared" si="16"/>
        <v>0</v>
      </c>
      <c r="AF21" s="106">
        <f t="shared" si="17"/>
        <v>0</v>
      </c>
      <c r="AG21" s="106">
        <f t="shared" si="18"/>
        <v>0</v>
      </c>
      <c r="AH21" s="106">
        <f t="shared" si="19"/>
        <v>0</v>
      </c>
      <c r="AI21" s="106">
        <f t="shared" si="20"/>
        <v>0</v>
      </c>
      <c r="AJ21" s="106">
        <f>S21-S6</f>
        <v>0</v>
      </c>
      <c r="AK21" s="106">
        <f t="shared" si="21"/>
        <v>0</v>
      </c>
      <c r="AL21" s="106">
        <f t="shared" si="22"/>
        <v>0</v>
      </c>
    </row>
    <row r="22" spans="1:45" x14ac:dyDescent="0.25">
      <c r="A22" s="300"/>
      <c r="B22" s="302"/>
      <c r="C22" s="304"/>
      <c r="D22" s="103" t="s">
        <v>95</v>
      </c>
      <c r="E22" s="103" t="s">
        <v>127</v>
      </c>
      <c r="F22" s="106">
        <v>1.18</v>
      </c>
      <c r="G22" s="106">
        <v>0.184</v>
      </c>
      <c r="H22" s="106">
        <v>0.184</v>
      </c>
      <c r="I22" s="106">
        <v>0.184</v>
      </c>
      <c r="J22" s="106">
        <v>0.184</v>
      </c>
      <c r="K22" s="106">
        <v>0.184</v>
      </c>
      <c r="L22" s="106">
        <v>0.184</v>
      </c>
      <c r="M22" s="106">
        <v>0.184</v>
      </c>
      <c r="N22" s="106">
        <v>0.184</v>
      </c>
      <c r="O22" s="106">
        <v>0.184</v>
      </c>
      <c r="P22" s="106">
        <v>0.184</v>
      </c>
      <c r="Q22" s="106">
        <v>0.184</v>
      </c>
      <c r="R22" s="106">
        <v>0.15145475807650094</v>
      </c>
      <c r="S22" s="106">
        <v>0.15145475807650094</v>
      </c>
      <c r="T22" s="106">
        <v>0.15145475807650094</v>
      </c>
      <c r="U22" s="108">
        <v>0.15145475807650094</v>
      </c>
      <c r="V22" s="106"/>
      <c r="W22" s="106">
        <f t="shared" si="8"/>
        <v>0</v>
      </c>
      <c r="X22" s="106">
        <f t="shared" si="9"/>
        <v>0</v>
      </c>
      <c r="Y22" s="106">
        <f t="shared" si="10"/>
        <v>0</v>
      </c>
      <c r="Z22" s="106">
        <f t="shared" si="11"/>
        <v>0</v>
      </c>
      <c r="AA22" s="106">
        <f t="shared" si="12"/>
        <v>0</v>
      </c>
      <c r="AB22" s="106">
        <f t="shared" si="13"/>
        <v>0</v>
      </c>
      <c r="AC22" s="106">
        <f t="shared" si="14"/>
        <v>0</v>
      </c>
      <c r="AD22" s="106">
        <f t="shared" si="15"/>
        <v>0</v>
      </c>
      <c r="AE22" s="106">
        <f t="shared" si="16"/>
        <v>0</v>
      </c>
      <c r="AF22" s="106">
        <f t="shared" si="17"/>
        <v>0</v>
      </c>
      <c r="AG22" s="106">
        <f t="shared" si="18"/>
        <v>0</v>
      </c>
      <c r="AH22" s="106">
        <f t="shared" si="19"/>
        <v>0</v>
      </c>
      <c r="AI22" s="106">
        <f t="shared" si="20"/>
        <v>0</v>
      </c>
      <c r="AJ22" s="106">
        <f>S22-S7</f>
        <v>0</v>
      </c>
      <c r="AK22" s="106">
        <f t="shared" si="21"/>
        <v>0</v>
      </c>
      <c r="AL22" s="106">
        <f t="shared" si="22"/>
        <v>0</v>
      </c>
    </row>
    <row r="23" spans="1:45" x14ac:dyDescent="0.25">
      <c r="A23" s="300"/>
      <c r="B23" s="306"/>
      <c r="C23" s="308"/>
      <c r="D23" s="33" t="s">
        <v>96</v>
      </c>
      <c r="E23" s="33" t="s">
        <v>127</v>
      </c>
      <c r="F23" s="124">
        <v>1.18</v>
      </c>
      <c r="G23" s="124">
        <v>1.18</v>
      </c>
      <c r="H23" s="124">
        <v>1.18</v>
      </c>
      <c r="I23" s="124">
        <v>1.18</v>
      </c>
      <c r="J23" s="124">
        <v>1.18</v>
      </c>
      <c r="K23" s="124">
        <v>1.18</v>
      </c>
      <c r="L23" s="124">
        <v>1.18</v>
      </c>
      <c r="M23" s="124">
        <v>1.18</v>
      </c>
      <c r="N23" s="124">
        <v>1.18</v>
      </c>
      <c r="O23" s="124">
        <v>0.184</v>
      </c>
      <c r="P23" s="124">
        <v>0.184</v>
      </c>
      <c r="Q23" s="124">
        <v>0.184</v>
      </c>
      <c r="R23" s="124">
        <v>0.184</v>
      </c>
      <c r="S23" s="124">
        <v>0.184</v>
      </c>
      <c r="T23" s="124">
        <v>0.184</v>
      </c>
      <c r="U23" s="159">
        <v>0.184</v>
      </c>
      <c r="V23" s="106"/>
      <c r="W23" s="371">
        <f t="shared" si="8"/>
        <v>0</v>
      </c>
      <c r="X23" s="371">
        <f t="shared" si="9"/>
        <v>0</v>
      </c>
      <c r="Y23" s="371">
        <f t="shared" si="10"/>
        <v>0</v>
      </c>
      <c r="Z23" s="371">
        <f t="shared" si="11"/>
        <v>0</v>
      </c>
      <c r="AA23" s="371">
        <f t="shared" si="12"/>
        <v>0</v>
      </c>
      <c r="AB23" s="371">
        <f t="shared" si="13"/>
        <v>0</v>
      </c>
      <c r="AC23" s="371">
        <f>L23-L8</f>
        <v>0</v>
      </c>
      <c r="AD23" s="371">
        <f t="shared" si="15"/>
        <v>0</v>
      </c>
      <c r="AE23" s="371">
        <f t="shared" si="16"/>
        <v>0</v>
      </c>
      <c r="AF23" s="371">
        <f t="shared" si="17"/>
        <v>-0.996</v>
      </c>
      <c r="AG23" s="371">
        <f t="shared" si="18"/>
        <v>-0.996</v>
      </c>
      <c r="AH23" s="371">
        <f t="shared" si="19"/>
        <v>-0.996</v>
      </c>
      <c r="AI23" s="371">
        <f t="shared" si="20"/>
        <v>0</v>
      </c>
      <c r="AJ23" s="371">
        <f>S23-S8</f>
        <v>0</v>
      </c>
      <c r="AK23" s="371">
        <f t="shared" si="21"/>
        <v>0</v>
      </c>
      <c r="AL23" s="371">
        <f t="shared" si="22"/>
        <v>0</v>
      </c>
    </row>
    <row r="24" spans="1:45" x14ac:dyDescent="0.25">
      <c r="A24" s="300"/>
      <c r="B24" s="302" t="s">
        <v>119</v>
      </c>
      <c r="C24" s="309" t="s">
        <v>124</v>
      </c>
      <c r="D24" s="103" t="s">
        <v>97</v>
      </c>
      <c r="E24" s="103" t="s">
        <v>127</v>
      </c>
      <c r="F24" s="106">
        <v>0.35199999999999998</v>
      </c>
      <c r="G24" s="106">
        <v>0.35199999999999998</v>
      </c>
      <c r="H24" s="106">
        <v>0.35199999999999998</v>
      </c>
      <c r="I24" s="106">
        <v>0.35199999999999998</v>
      </c>
      <c r="J24" s="106">
        <v>0.35199999999999998</v>
      </c>
      <c r="K24" s="106">
        <v>0.35199999999999998</v>
      </c>
      <c r="L24" s="106">
        <v>0.13200000000000001</v>
      </c>
      <c r="M24" s="106">
        <v>0.13200000000000001</v>
      </c>
      <c r="N24" s="106">
        <v>0.13200000000000001</v>
      </c>
      <c r="O24" s="106">
        <v>0.124</v>
      </c>
      <c r="P24" s="106">
        <v>0.124</v>
      </c>
      <c r="Q24" s="106">
        <v>0.124</v>
      </c>
      <c r="R24" s="106">
        <v>0.124</v>
      </c>
      <c r="S24" s="106">
        <v>0.124</v>
      </c>
      <c r="T24" s="125">
        <v>0.11799999999999999</v>
      </c>
      <c r="U24" s="108">
        <v>0.11799999999999999</v>
      </c>
      <c r="V24" s="106"/>
      <c r="W24" s="106">
        <f t="shared" si="8"/>
        <v>0</v>
      </c>
      <c r="X24" s="106">
        <f t="shared" si="9"/>
        <v>0</v>
      </c>
      <c r="Y24" s="106">
        <f t="shared" si="10"/>
        <v>0</v>
      </c>
      <c r="Z24" s="106">
        <f t="shared" si="11"/>
        <v>0</v>
      </c>
      <c r="AA24" s="106">
        <f t="shared" si="12"/>
        <v>0</v>
      </c>
      <c r="AB24" s="106">
        <f t="shared" si="13"/>
        <v>0</v>
      </c>
      <c r="AC24" s="106">
        <f t="shared" ref="AC24:AC32" si="23">L24-L9</f>
        <v>0</v>
      </c>
      <c r="AD24" s="106">
        <f t="shared" si="15"/>
        <v>0</v>
      </c>
      <c r="AE24" s="106">
        <f t="shared" si="16"/>
        <v>0</v>
      </c>
      <c r="AF24" s="106">
        <f t="shared" si="17"/>
        <v>-8.0000000000000071E-3</v>
      </c>
      <c r="AG24" s="106">
        <f t="shared" si="18"/>
        <v>-8.0000000000000071E-3</v>
      </c>
      <c r="AH24" s="106">
        <f t="shared" si="19"/>
        <v>-8.0000000000000071E-3</v>
      </c>
      <c r="AI24" s="106">
        <f t="shared" si="20"/>
        <v>-8.0000000000000071E-3</v>
      </c>
      <c r="AJ24" s="106">
        <f>S24-S9</f>
        <v>-8.0000000000000071E-3</v>
      </c>
      <c r="AK24" s="106">
        <f t="shared" si="21"/>
        <v>0</v>
      </c>
      <c r="AL24" s="106">
        <f t="shared" si="22"/>
        <v>0</v>
      </c>
    </row>
    <row r="25" spans="1:45" x14ac:dyDescent="0.25">
      <c r="A25" s="300"/>
      <c r="B25" s="302"/>
      <c r="C25" s="309"/>
      <c r="D25" s="103" t="s">
        <v>95</v>
      </c>
      <c r="E25" s="103" t="s">
        <v>127</v>
      </c>
      <c r="F25" s="106">
        <f>F24</f>
        <v>0.35199999999999998</v>
      </c>
      <c r="G25" s="106">
        <f t="shared" ref="G25:U25" si="24">G24</f>
        <v>0.35199999999999998</v>
      </c>
      <c r="H25" s="106">
        <f t="shared" si="24"/>
        <v>0.35199999999999998</v>
      </c>
      <c r="I25" s="106">
        <f t="shared" si="24"/>
        <v>0.35199999999999998</v>
      </c>
      <c r="J25" s="106">
        <f t="shared" si="24"/>
        <v>0.35199999999999998</v>
      </c>
      <c r="K25" s="106">
        <f t="shared" si="24"/>
        <v>0.35199999999999998</v>
      </c>
      <c r="L25" s="106">
        <f t="shared" si="24"/>
        <v>0.13200000000000001</v>
      </c>
      <c r="M25" s="106">
        <f t="shared" si="24"/>
        <v>0.13200000000000001</v>
      </c>
      <c r="N25" s="106">
        <f t="shared" si="24"/>
        <v>0.13200000000000001</v>
      </c>
      <c r="O25" s="106">
        <v>0.11799999999999999</v>
      </c>
      <c r="P25" s="106">
        <v>0.11799999999999999</v>
      </c>
      <c r="Q25" s="106">
        <v>0.11799999999999999</v>
      </c>
      <c r="R25" s="106">
        <v>0.11799999999999999</v>
      </c>
      <c r="S25" s="106">
        <v>0.11799999999999999</v>
      </c>
      <c r="T25" s="106">
        <f t="shared" si="24"/>
        <v>0.11799999999999999</v>
      </c>
      <c r="U25" s="108">
        <f t="shared" si="24"/>
        <v>0.11799999999999999</v>
      </c>
      <c r="V25" s="106"/>
      <c r="W25" s="106">
        <f t="shared" si="8"/>
        <v>0</v>
      </c>
      <c r="X25" s="106">
        <f t="shared" si="9"/>
        <v>0</v>
      </c>
      <c r="Y25" s="106">
        <f t="shared" si="10"/>
        <v>0</v>
      </c>
      <c r="Z25" s="106">
        <f t="shared" si="11"/>
        <v>0</v>
      </c>
      <c r="AA25" s="106">
        <f t="shared" si="12"/>
        <v>0</v>
      </c>
      <c r="AB25" s="106">
        <f t="shared" si="13"/>
        <v>0</v>
      </c>
      <c r="AC25" s="106">
        <f t="shared" si="23"/>
        <v>0</v>
      </c>
      <c r="AD25" s="106">
        <f t="shared" si="15"/>
        <v>0</v>
      </c>
      <c r="AE25" s="106">
        <f t="shared" si="16"/>
        <v>0</v>
      </c>
      <c r="AF25" s="106">
        <f t="shared" si="17"/>
        <v>-1.4000000000000012E-2</v>
      </c>
      <c r="AG25" s="106">
        <f t="shared" si="18"/>
        <v>-1.4000000000000012E-2</v>
      </c>
      <c r="AH25" s="106">
        <f t="shared" si="19"/>
        <v>-1.4000000000000012E-2</v>
      </c>
      <c r="AI25" s="106">
        <f t="shared" si="20"/>
        <v>0</v>
      </c>
      <c r="AJ25" s="106">
        <f>S25-S10</f>
        <v>0</v>
      </c>
      <c r="AK25" s="106">
        <f t="shared" si="21"/>
        <v>0</v>
      </c>
      <c r="AL25" s="106">
        <f t="shared" si="22"/>
        <v>0</v>
      </c>
    </row>
    <row r="26" spans="1:45" x14ac:dyDescent="0.25">
      <c r="A26" s="300"/>
      <c r="B26" s="302"/>
      <c r="C26" s="309"/>
      <c r="D26" s="103" t="s">
        <v>96</v>
      </c>
      <c r="E26" s="103" t="s">
        <v>127</v>
      </c>
      <c r="F26" s="106">
        <v>0.35199999999999998</v>
      </c>
      <c r="G26" s="106">
        <v>0.35199999999999998</v>
      </c>
      <c r="H26" s="106">
        <v>0.35199999999999998</v>
      </c>
      <c r="I26" s="106">
        <v>0.35199999999999998</v>
      </c>
      <c r="J26" s="106">
        <v>0.35199999999999998</v>
      </c>
      <c r="K26" s="106">
        <v>0.35199999999999998</v>
      </c>
      <c r="L26" s="106">
        <v>0.35199999999999998</v>
      </c>
      <c r="M26" s="106">
        <v>0.35199999999999998</v>
      </c>
      <c r="N26" s="106">
        <v>0.35199999999999998</v>
      </c>
      <c r="O26" s="106">
        <v>0.35199999999999998</v>
      </c>
      <c r="P26" s="106">
        <v>0.35199999999999998</v>
      </c>
      <c r="Q26" s="106">
        <v>0.35199999999999998</v>
      </c>
      <c r="R26" s="106">
        <v>0.13200000000000001</v>
      </c>
      <c r="S26" s="106">
        <v>0.13200000000000001</v>
      </c>
      <c r="T26" s="106">
        <v>0.13200000000000001</v>
      </c>
      <c r="U26" s="108">
        <v>0.13200000000000001</v>
      </c>
      <c r="V26" s="106"/>
      <c r="W26" s="106">
        <f t="shared" si="8"/>
        <v>0</v>
      </c>
      <c r="X26" s="106">
        <f t="shared" si="9"/>
        <v>0</v>
      </c>
      <c r="Y26" s="106">
        <f t="shared" si="10"/>
        <v>0</v>
      </c>
      <c r="Z26" s="106">
        <f t="shared" si="11"/>
        <v>0</v>
      </c>
      <c r="AA26" s="106">
        <f t="shared" si="12"/>
        <v>0</v>
      </c>
      <c r="AB26" s="106">
        <f t="shared" si="13"/>
        <v>0</v>
      </c>
      <c r="AC26" s="106">
        <f t="shared" si="23"/>
        <v>0</v>
      </c>
      <c r="AD26" s="106">
        <f t="shared" si="15"/>
        <v>0</v>
      </c>
      <c r="AE26" s="106">
        <f t="shared" si="16"/>
        <v>0</v>
      </c>
      <c r="AF26" s="106">
        <f t="shared" si="17"/>
        <v>0</v>
      </c>
      <c r="AG26" s="106">
        <f t="shared" si="18"/>
        <v>0</v>
      </c>
      <c r="AH26" s="106">
        <f t="shared" si="19"/>
        <v>0</v>
      </c>
      <c r="AI26" s="106">
        <f t="shared" si="20"/>
        <v>-0.21999999999999997</v>
      </c>
      <c r="AJ26" s="106">
        <f>S26-S11</f>
        <v>-0.21999999999999997</v>
      </c>
      <c r="AK26" s="106">
        <f t="shared" si="21"/>
        <v>-0.21999999999999997</v>
      </c>
      <c r="AL26" s="106">
        <f t="shared" si="22"/>
        <v>-0.21999999999999997</v>
      </c>
    </row>
    <row r="27" spans="1:45" x14ac:dyDescent="0.25">
      <c r="A27" s="300"/>
      <c r="B27" s="305" t="s">
        <v>120</v>
      </c>
      <c r="C27" s="310" t="s">
        <v>123</v>
      </c>
      <c r="D27" s="138" t="s">
        <v>97</v>
      </c>
      <c r="E27" s="138" t="s">
        <v>127</v>
      </c>
      <c r="F27" s="121">
        <v>0.29199999999999998</v>
      </c>
      <c r="G27" s="121">
        <v>9.6000000000000002E-2</v>
      </c>
      <c r="H27" s="121">
        <v>9.6000000000000002E-2</v>
      </c>
      <c r="I27" s="121">
        <v>9.6000000000000002E-2</v>
      </c>
      <c r="J27" s="121">
        <v>9.6000000000000002E-2</v>
      </c>
      <c r="K27" s="121">
        <v>9.6000000000000002E-2</v>
      </c>
      <c r="L27" s="121">
        <v>9.6000000000000002E-2</v>
      </c>
      <c r="M27" s="121">
        <v>9.6000000000000002E-2</v>
      </c>
      <c r="N27" s="121">
        <v>9.6000000000000002E-2</v>
      </c>
      <c r="O27" s="121">
        <v>9.6000000000000002E-2</v>
      </c>
      <c r="P27" s="121">
        <v>9.6000000000000002E-2</v>
      </c>
      <c r="Q27" s="121">
        <v>9.6000000000000002E-2</v>
      </c>
      <c r="R27" s="121">
        <v>9.6000000000000002E-2</v>
      </c>
      <c r="S27" s="121">
        <v>9.6000000000000002E-2</v>
      </c>
      <c r="T27" s="369">
        <v>9.6000000000000002E-2</v>
      </c>
      <c r="U27" s="122">
        <v>8.8999999999999996E-2</v>
      </c>
      <c r="V27" s="106"/>
      <c r="W27" s="106">
        <f t="shared" si="8"/>
        <v>0</v>
      </c>
      <c r="X27" s="106">
        <f t="shared" si="9"/>
        <v>-0.19599999999999998</v>
      </c>
      <c r="Y27" s="106">
        <f t="shared" si="10"/>
        <v>-0.19599999999999998</v>
      </c>
      <c r="Z27" s="106">
        <f t="shared" si="11"/>
        <v>-0.19599999999999998</v>
      </c>
      <c r="AA27" s="106">
        <f t="shared" si="12"/>
        <v>-0.19599999999999998</v>
      </c>
      <c r="AB27" s="106">
        <f t="shared" si="13"/>
        <v>-0.19599999999999998</v>
      </c>
      <c r="AC27" s="106">
        <f t="shared" si="23"/>
        <v>0</v>
      </c>
      <c r="AD27" s="106">
        <f t="shared" si="15"/>
        <v>0</v>
      </c>
      <c r="AE27" s="106">
        <f t="shared" si="16"/>
        <v>0</v>
      </c>
      <c r="AF27" s="106">
        <f t="shared" si="17"/>
        <v>0</v>
      </c>
      <c r="AG27" s="106">
        <f t="shared" si="18"/>
        <v>0</v>
      </c>
      <c r="AH27" s="106">
        <f t="shared" si="19"/>
        <v>0</v>
      </c>
      <c r="AI27" s="106">
        <f t="shared" si="20"/>
        <v>0</v>
      </c>
      <c r="AJ27" s="106">
        <f>S27-S12</f>
        <v>0</v>
      </c>
      <c r="AK27" s="106">
        <f t="shared" si="21"/>
        <v>0</v>
      </c>
      <c r="AL27" s="106">
        <f t="shared" si="22"/>
        <v>0</v>
      </c>
    </row>
    <row r="28" spans="1:45" x14ac:dyDescent="0.25">
      <c r="A28" s="300"/>
      <c r="B28" s="302"/>
      <c r="C28" s="309"/>
      <c r="D28" s="103" t="s">
        <v>95</v>
      </c>
      <c r="E28" s="103" t="s">
        <v>127</v>
      </c>
      <c r="F28" s="106">
        <f>F27</f>
        <v>0.29199999999999998</v>
      </c>
      <c r="G28" s="106">
        <f t="shared" ref="G28:U28" si="25">G27</f>
        <v>9.6000000000000002E-2</v>
      </c>
      <c r="H28" s="106">
        <f t="shared" si="25"/>
        <v>9.6000000000000002E-2</v>
      </c>
      <c r="I28" s="106">
        <f t="shared" si="25"/>
        <v>9.6000000000000002E-2</v>
      </c>
      <c r="J28" s="106">
        <f t="shared" si="25"/>
        <v>9.6000000000000002E-2</v>
      </c>
      <c r="K28" s="106">
        <f t="shared" si="25"/>
        <v>9.6000000000000002E-2</v>
      </c>
      <c r="L28" s="106">
        <f t="shared" si="25"/>
        <v>9.6000000000000002E-2</v>
      </c>
      <c r="M28" s="106">
        <f t="shared" si="25"/>
        <v>9.6000000000000002E-2</v>
      </c>
      <c r="N28" s="106">
        <f t="shared" si="25"/>
        <v>9.6000000000000002E-2</v>
      </c>
      <c r="O28" s="106">
        <f t="shared" si="25"/>
        <v>9.6000000000000002E-2</v>
      </c>
      <c r="P28" s="106">
        <f t="shared" si="25"/>
        <v>9.6000000000000002E-2</v>
      </c>
      <c r="Q28" s="106">
        <f t="shared" si="25"/>
        <v>9.6000000000000002E-2</v>
      </c>
      <c r="R28" s="106">
        <f t="shared" si="25"/>
        <v>9.6000000000000002E-2</v>
      </c>
      <c r="S28" s="106">
        <f t="shared" ref="S28" si="26">S27</f>
        <v>9.6000000000000002E-2</v>
      </c>
      <c r="T28" s="106">
        <v>8.8999999999999996E-2</v>
      </c>
      <c r="U28" s="108">
        <f t="shared" si="25"/>
        <v>8.8999999999999996E-2</v>
      </c>
      <c r="V28" s="106"/>
      <c r="W28" s="106">
        <f t="shared" si="8"/>
        <v>0</v>
      </c>
      <c r="X28" s="106">
        <f t="shared" si="9"/>
        <v>-0.19599999999999998</v>
      </c>
      <c r="Y28" s="106">
        <f t="shared" si="10"/>
        <v>-0.19599999999999998</v>
      </c>
      <c r="Z28" s="106">
        <f t="shared" si="11"/>
        <v>-0.19599999999999998</v>
      </c>
      <c r="AA28" s="106">
        <f t="shared" si="12"/>
        <v>-0.19599999999999998</v>
      </c>
      <c r="AB28" s="106">
        <f t="shared" si="13"/>
        <v>-0.19599999999999998</v>
      </c>
      <c r="AC28" s="106">
        <f t="shared" si="23"/>
        <v>0</v>
      </c>
      <c r="AD28" s="106">
        <f t="shared" si="15"/>
        <v>0</v>
      </c>
      <c r="AE28" s="106">
        <f t="shared" si="16"/>
        <v>0</v>
      </c>
      <c r="AF28" s="106">
        <f t="shared" si="17"/>
        <v>0</v>
      </c>
      <c r="AG28" s="106">
        <f t="shared" si="18"/>
        <v>0</v>
      </c>
      <c r="AH28" s="106">
        <f t="shared" si="19"/>
        <v>0</v>
      </c>
      <c r="AI28" s="106">
        <f t="shared" si="20"/>
        <v>0</v>
      </c>
      <c r="AJ28" s="106">
        <f>S28-S13</f>
        <v>0</v>
      </c>
      <c r="AK28" s="106">
        <f t="shared" si="21"/>
        <v>0</v>
      </c>
      <c r="AL28" s="106">
        <f t="shared" si="22"/>
        <v>0</v>
      </c>
    </row>
    <row r="29" spans="1:45" x14ac:dyDescent="0.25">
      <c r="A29" s="300"/>
      <c r="B29" s="306"/>
      <c r="C29" s="311"/>
      <c r="D29" s="33" t="s">
        <v>96</v>
      </c>
      <c r="E29" s="33" t="s">
        <v>127</v>
      </c>
      <c r="F29" s="124">
        <v>0.29199999999999998</v>
      </c>
      <c r="G29" s="124">
        <v>0.29199999999999998</v>
      </c>
      <c r="H29" s="124">
        <v>0.29199999999999998</v>
      </c>
      <c r="I29" s="124">
        <v>0.29199999999999998</v>
      </c>
      <c r="J29" s="124">
        <v>0.29199999999999998</v>
      </c>
      <c r="K29" s="124">
        <v>0.29199999999999998</v>
      </c>
      <c r="L29" s="124">
        <v>0.29199999999999998</v>
      </c>
      <c r="M29" s="124">
        <v>0.29199999999999998</v>
      </c>
      <c r="N29" s="124">
        <v>0.29199999999999998</v>
      </c>
      <c r="O29" s="124">
        <v>0.29199999999999998</v>
      </c>
      <c r="P29" s="124">
        <v>0.29199999999999998</v>
      </c>
      <c r="Q29" s="124">
        <v>0.29199999999999998</v>
      </c>
      <c r="R29" s="124">
        <v>9.6000000000000002E-2</v>
      </c>
      <c r="S29" s="124">
        <v>9.6000000000000002E-2</v>
      </c>
      <c r="T29" s="124">
        <v>9.6000000000000002E-2</v>
      </c>
      <c r="U29" s="159">
        <v>9.6000000000000002E-2</v>
      </c>
      <c r="V29" s="106"/>
      <c r="W29" s="106">
        <f t="shared" si="8"/>
        <v>0</v>
      </c>
      <c r="X29" s="106">
        <f t="shared" si="9"/>
        <v>0</v>
      </c>
      <c r="Y29" s="106">
        <f t="shared" si="10"/>
        <v>0</v>
      </c>
      <c r="Z29" s="106">
        <f t="shared" si="11"/>
        <v>0</v>
      </c>
      <c r="AA29" s="106">
        <f t="shared" si="12"/>
        <v>0</v>
      </c>
      <c r="AB29" s="106">
        <f t="shared" si="13"/>
        <v>0</v>
      </c>
      <c r="AC29" s="106">
        <f t="shared" si="23"/>
        <v>0</v>
      </c>
      <c r="AD29" s="106">
        <f t="shared" si="15"/>
        <v>0</v>
      </c>
      <c r="AE29" s="106">
        <f t="shared" si="16"/>
        <v>0</v>
      </c>
      <c r="AF29" s="106">
        <f t="shared" si="17"/>
        <v>0</v>
      </c>
      <c r="AG29" s="106">
        <f t="shared" si="18"/>
        <v>0</v>
      </c>
      <c r="AH29" s="106">
        <f t="shared" si="19"/>
        <v>0</v>
      </c>
      <c r="AI29" s="106">
        <f t="shared" si="20"/>
        <v>-0.19599999999999998</v>
      </c>
      <c r="AJ29" s="106">
        <f>S29-S14</f>
        <v>-0.19599999999999998</v>
      </c>
      <c r="AK29" s="106">
        <f t="shared" si="21"/>
        <v>0</v>
      </c>
      <c r="AL29" s="106">
        <f t="shared" si="22"/>
        <v>0</v>
      </c>
    </row>
    <row r="30" spans="1:45" x14ac:dyDescent="0.25">
      <c r="A30" s="300"/>
      <c r="B30" s="302" t="s">
        <v>121</v>
      </c>
      <c r="C30" s="309" t="s">
        <v>126</v>
      </c>
      <c r="D30" s="103" t="s">
        <v>97</v>
      </c>
      <c r="E30" s="103" t="s">
        <v>128</v>
      </c>
      <c r="F30" s="106">
        <v>1.1399999999999999</v>
      </c>
      <c r="G30" s="106">
        <v>1.1399999999999999</v>
      </c>
      <c r="H30" s="106">
        <v>1.1399999999999999</v>
      </c>
      <c r="I30" s="106">
        <v>1.1399999999999999</v>
      </c>
      <c r="J30" s="106">
        <v>1.1399999999999999</v>
      </c>
      <c r="K30" s="106">
        <v>1.1399999999999999</v>
      </c>
      <c r="L30" s="106">
        <v>1.1399999999999999</v>
      </c>
      <c r="M30" s="106">
        <v>1.1399999999999999</v>
      </c>
      <c r="N30" s="106">
        <v>1.1399999999999999</v>
      </c>
      <c r="O30" s="106">
        <v>1.1399999999999999</v>
      </c>
      <c r="P30" s="106">
        <v>1.1399999999999999</v>
      </c>
      <c r="Q30" s="106">
        <v>1.1399999999999999</v>
      </c>
      <c r="R30" s="106">
        <v>1.1399999999999999</v>
      </c>
      <c r="S30" s="106">
        <v>1.1399999999999999</v>
      </c>
      <c r="T30" s="106">
        <v>0.11899999999999999</v>
      </c>
      <c r="U30" s="108">
        <v>0.11899999999999999</v>
      </c>
      <c r="V30" s="106"/>
      <c r="W30" s="106">
        <f t="shared" si="8"/>
        <v>0</v>
      </c>
      <c r="X30" s="106">
        <f t="shared" si="9"/>
        <v>0</v>
      </c>
      <c r="Y30" s="106">
        <f t="shared" si="10"/>
        <v>0</v>
      </c>
      <c r="Z30" s="106">
        <f t="shared" si="11"/>
        <v>0</v>
      </c>
      <c r="AA30" s="106">
        <f t="shared" si="12"/>
        <v>0</v>
      </c>
      <c r="AB30" s="106">
        <f t="shared" si="13"/>
        <v>0</v>
      </c>
      <c r="AC30" s="106">
        <f t="shared" si="23"/>
        <v>0</v>
      </c>
      <c r="AD30" s="106">
        <f t="shared" si="15"/>
        <v>0</v>
      </c>
      <c r="AE30" s="106">
        <f t="shared" si="16"/>
        <v>0</v>
      </c>
      <c r="AF30" s="106">
        <f t="shared" si="17"/>
        <v>0</v>
      </c>
      <c r="AG30" s="106">
        <f t="shared" si="18"/>
        <v>0</v>
      </c>
      <c r="AH30" s="106">
        <f t="shared" si="19"/>
        <v>0</v>
      </c>
      <c r="AI30" s="106">
        <f t="shared" si="20"/>
        <v>0</v>
      </c>
      <c r="AJ30" s="106">
        <f>S30-S15</f>
        <v>0</v>
      </c>
      <c r="AK30" s="106">
        <f t="shared" si="21"/>
        <v>-1.0209999999999999</v>
      </c>
      <c r="AL30" s="106">
        <f t="shared" si="22"/>
        <v>-1.0209999999999999</v>
      </c>
    </row>
    <row r="31" spans="1:45" x14ac:dyDescent="0.25">
      <c r="A31" s="300"/>
      <c r="B31" s="302"/>
      <c r="C31" s="309"/>
      <c r="D31" s="103" t="s">
        <v>95</v>
      </c>
      <c r="E31" s="103" t="s">
        <v>128</v>
      </c>
      <c r="F31" s="106">
        <v>1.1399999999999999</v>
      </c>
      <c r="G31" s="106">
        <v>1.1399999999999999</v>
      </c>
      <c r="H31" s="106">
        <v>1.1399999999999999</v>
      </c>
      <c r="I31" s="106">
        <v>1.1399999999999999</v>
      </c>
      <c r="J31" s="106">
        <v>1.1399999999999999</v>
      </c>
      <c r="K31" s="106">
        <v>1.1399999999999999</v>
      </c>
      <c r="L31" s="106">
        <v>1.1399999999999999</v>
      </c>
      <c r="M31" s="106">
        <v>1.1399999999999999</v>
      </c>
      <c r="N31" s="106">
        <v>1.1399999999999999</v>
      </c>
      <c r="O31" s="106">
        <v>1.1399999999999999</v>
      </c>
      <c r="P31" s="106">
        <v>1.1399999999999999</v>
      </c>
      <c r="Q31" s="106">
        <v>1.1399999999999999</v>
      </c>
      <c r="R31" s="106">
        <v>0.11899999999999999</v>
      </c>
      <c r="S31" s="106">
        <v>0.11899999999999999</v>
      </c>
      <c r="T31" s="106">
        <v>0.11899999999999999</v>
      </c>
      <c r="U31" s="108">
        <v>0.11899999999999999</v>
      </c>
      <c r="V31" s="106"/>
      <c r="W31" s="106">
        <f t="shared" si="8"/>
        <v>0</v>
      </c>
      <c r="X31" s="106">
        <f t="shared" si="9"/>
        <v>0</v>
      </c>
      <c r="Y31" s="106">
        <f t="shared" si="10"/>
        <v>0</v>
      </c>
      <c r="Z31" s="106">
        <f t="shared" si="11"/>
        <v>0</v>
      </c>
      <c r="AA31" s="106">
        <f t="shared" si="12"/>
        <v>0</v>
      </c>
      <c r="AB31" s="106">
        <f t="shared" si="13"/>
        <v>0</v>
      </c>
      <c r="AC31" s="106">
        <f t="shared" si="23"/>
        <v>0</v>
      </c>
      <c r="AD31" s="106">
        <f t="shared" si="15"/>
        <v>0</v>
      </c>
      <c r="AE31" s="106">
        <f t="shared" si="16"/>
        <v>0</v>
      </c>
      <c r="AF31" s="106">
        <f t="shared" si="17"/>
        <v>0</v>
      </c>
      <c r="AG31" s="106">
        <f t="shared" si="18"/>
        <v>0</v>
      </c>
      <c r="AH31" s="106">
        <f t="shared" si="19"/>
        <v>0</v>
      </c>
      <c r="AI31" s="106">
        <f t="shared" si="20"/>
        <v>-1.0209999999999999</v>
      </c>
      <c r="AJ31" s="106">
        <f>S31-S16</f>
        <v>-1.0209999999999999</v>
      </c>
      <c r="AK31" s="106">
        <f t="shared" si="21"/>
        <v>-1.0209999999999999</v>
      </c>
      <c r="AL31" s="106">
        <f t="shared" si="22"/>
        <v>-1.0209999999999999</v>
      </c>
    </row>
    <row r="32" spans="1:45" ht="15.75" thickBot="1" x14ac:dyDescent="0.3">
      <c r="A32" s="300"/>
      <c r="B32" s="302"/>
      <c r="C32" s="309"/>
      <c r="D32" s="103" t="s">
        <v>96</v>
      </c>
      <c r="E32" s="103" t="s">
        <v>128</v>
      </c>
      <c r="F32" s="106">
        <v>1.1399999999999999</v>
      </c>
      <c r="G32" s="106">
        <v>1.1399999999999999</v>
      </c>
      <c r="H32" s="106">
        <v>1.1399999999999999</v>
      </c>
      <c r="I32" s="106">
        <v>1.1399999999999999</v>
      </c>
      <c r="J32" s="106">
        <v>1.1399999999999999</v>
      </c>
      <c r="K32" s="106">
        <v>1.1399999999999999</v>
      </c>
      <c r="L32" s="106">
        <v>1.1399999999999999</v>
      </c>
      <c r="M32" s="106">
        <v>1.1399999999999999</v>
      </c>
      <c r="N32" s="106">
        <v>1.1399999999999999</v>
      </c>
      <c r="O32" s="106">
        <v>1.1399999999999999</v>
      </c>
      <c r="P32" s="106">
        <v>1.1399999999999999</v>
      </c>
      <c r="Q32" s="106">
        <v>1.1399999999999999</v>
      </c>
      <c r="R32" s="106">
        <v>1.1399999999999999</v>
      </c>
      <c r="S32" s="106">
        <v>1.1399999999999999</v>
      </c>
      <c r="T32" s="106">
        <v>1.1399999999999999</v>
      </c>
      <c r="U32" s="108">
        <v>1.1399999999999999</v>
      </c>
      <c r="V32" s="106"/>
      <c r="W32" s="106">
        <f t="shared" si="8"/>
        <v>0</v>
      </c>
      <c r="X32" s="106">
        <f t="shared" si="9"/>
        <v>0</v>
      </c>
      <c r="Y32" s="106">
        <f t="shared" si="10"/>
        <v>0</v>
      </c>
      <c r="Z32" s="106">
        <f t="shared" si="11"/>
        <v>0</v>
      </c>
      <c r="AA32" s="106">
        <f t="shared" si="12"/>
        <v>0</v>
      </c>
      <c r="AB32" s="106">
        <f t="shared" si="13"/>
        <v>0</v>
      </c>
      <c r="AC32" s="106">
        <f t="shared" si="23"/>
        <v>0</v>
      </c>
      <c r="AD32" s="106">
        <f t="shared" si="15"/>
        <v>0</v>
      </c>
      <c r="AE32" s="106">
        <f t="shared" si="16"/>
        <v>0</v>
      </c>
      <c r="AF32" s="106">
        <f t="shared" si="17"/>
        <v>0</v>
      </c>
      <c r="AG32" s="106">
        <f t="shared" si="18"/>
        <v>0</v>
      </c>
      <c r="AH32" s="106">
        <f t="shared" si="19"/>
        <v>0</v>
      </c>
      <c r="AI32" s="106">
        <f t="shared" si="20"/>
        <v>0</v>
      </c>
      <c r="AJ32" s="106">
        <f>S32-S17</f>
        <v>0</v>
      </c>
      <c r="AK32" s="106">
        <f t="shared" si="21"/>
        <v>0</v>
      </c>
      <c r="AL32" s="106">
        <f t="shared" si="22"/>
        <v>0</v>
      </c>
    </row>
    <row r="33" spans="1:45" x14ac:dyDescent="0.25">
      <c r="A33" s="285">
        <v>2004</v>
      </c>
      <c r="B33" s="288" t="s">
        <v>118</v>
      </c>
      <c r="C33" s="289" t="s">
        <v>122</v>
      </c>
      <c r="D33" s="141" t="s">
        <v>97</v>
      </c>
      <c r="E33" s="141" t="s">
        <v>127</v>
      </c>
      <c r="F33" s="142">
        <v>0.57999999999999996</v>
      </c>
      <c r="G33" s="142">
        <v>0.57999999999999996</v>
      </c>
      <c r="H33" s="142">
        <v>0.57999999999999996</v>
      </c>
      <c r="I33" s="142">
        <v>0.151</v>
      </c>
      <c r="J33" s="142">
        <v>0.151</v>
      </c>
      <c r="K33" s="142">
        <v>0.151</v>
      </c>
      <c r="L33" s="142">
        <v>0.151</v>
      </c>
      <c r="M33" s="142">
        <v>0.151</v>
      </c>
      <c r="N33" s="157">
        <v>0.151</v>
      </c>
      <c r="O33" s="142">
        <v>0.123</v>
      </c>
      <c r="P33" s="368">
        <v>0.123</v>
      </c>
      <c r="Q33" s="142">
        <v>0.123</v>
      </c>
      <c r="R33" s="142">
        <v>0.104</v>
      </c>
      <c r="S33" s="142">
        <v>0.104</v>
      </c>
      <c r="T33" s="142">
        <v>0.09</v>
      </c>
      <c r="U33" s="143">
        <v>0.08</v>
      </c>
      <c r="V33" s="145"/>
      <c r="W33" s="106">
        <f>F33-F18</f>
        <v>0</v>
      </c>
      <c r="X33" s="106">
        <f>G33-G18</f>
        <v>0</v>
      </c>
      <c r="Y33" s="106">
        <f>H33-H18</f>
        <v>0</v>
      </c>
      <c r="Z33" s="106">
        <f>I33-I18</f>
        <v>-0.13905347273488036</v>
      </c>
      <c r="AA33" s="106">
        <f>J33-J18</f>
        <v>-0.13905347273488036</v>
      </c>
      <c r="AB33" s="106">
        <f>K33-K18</f>
        <v>-0.13905347273488036</v>
      </c>
      <c r="AC33" s="106">
        <f>L33-L18</f>
        <v>-2.4053522707025543E-2</v>
      </c>
      <c r="AD33" s="106">
        <f>M33-M18</f>
        <v>-2.4053522707025543E-2</v>
      </c>
      <c r="AE33" s="106">
        <f>N33-N18</f>
        <v>-2.4053522707025543E-2</v>
      </c>
      <c r="AF33" s="106">
        <f>O33-O18</f>
        <v>-5.205352270702554E-2</v>
      </c>
      <c r="AG33" s="106">
        <f>P33-P18</f>
        <v>-5.205352270702554E-2</v>
      </c>
      <c r="AH33" s="106">
        <f>Q33-Q18</f>
        <v>-5.205352270702554E-2</v>
      </c>
      <c r="AI33" s="106">
        <f>R33-R18</f>
        <v>-4.0938681275535196E-2</v>
      </c>
      <c r="AJ33" s="106">
        <f>S33-S18</f>
        <v>-4.0938681275535196E-2</v>
      </c>
      <c r="AK33" s="106">
        <f>T33-T18</f>
        <v>-4.5957061901231111E-2</v>
      </c>
      <c r="AL33" s="106">
        <f>U33-U18</f>
        <v>-4.503823050501822E-2</v>
      </c>
      <c r="AM33" s="106"/>
      <c r="AN33" s="106"/>
      <c r="AO33" s="106"/>
      <c r="AP33" s="106"/>
      <c r="AQ33" s="106"/>
      <c r="AR33" s="106"/>
      <c r="AS33" s="106"/>
    </row>
    <row r="34" spans="1:45" x14ac:dyDescent="0.25">
      <c r="A34" s="286"/>
      <c r="B34" s="281"/>
      <c r="C34" s="290"/>
      <c r="D34" s="144" t="s">
        <v>95</v>
      </c>
      <c r="E34" s="144" t="s">
        <v>127</v>
      </c>
      <c r="F34" s="145">
        <v>0.151</v>
      </c>
      <c r="G34" s="145">
        <v>0.151</v>
      </c>
      <c r="H34" s="145">
        <v>0.151</v>
      </c>
      <c r="I34" s="145">
        <f>O33</f>
        <v>0.123</v>
      </c>
      <c r="J34" s="145">
        <f t="shared" ref="J34:L34" si="27">P33</f>
        <v>0.123</v>
      </c>
      <c r="K34" s="145">
        <f t="shared" si="27"/>
        <v>0.123</v>
      </c>
      <c r="L34" s="145">
        <f t="shared" si="27"/>
        <v>0.104</v>
      </c>
      <c r="M34" s="158">
        <v>0.104</v>
      </c>
      <c r="N34" s="158">
        <v>0.104</v>
      </c>
      <c r="O34" s="145">
        <v>0.09</v>
      </c>
      <c r="P34" s="145">
        <v>0.09</v>
      </c>
      <c r="Q34" s="145">
        <v>0.09</v>
      </c>
      <c r="R34" s="145">
        <v>0.09</v>
      </c>
      <c r="S34" s="145">
        <v>0.09</v>
      </c>
      <c r="T34" s="145">
        <v>0.08</v>
      </c>
      <c r="U34" s="146">
        <v>7.0999999999999994E-2</v>
      </c>
      <c r="V34" s="145"/>
      <c r="W34" s="106">
        <f t="shared" ref="W34:W47" si="28">F34-F19</f>
        <v>-0.42899999999999994</v>
      </c>
      <c r="X34" s="106">
        <f t="shared" ref="X34:X47" si="29">G34-G19</f>
        <v>-0.42899999999999994</v>
      </c>
      <c r="Y34" s="106">
        <f t="shared" ref="Y34:Y47" si="30">H34-H19</f>
        <v>-0.42899999999999994</v>
      </c>
      <c r="Z34" s="106">
        <f t="shared" ref="Z34:Z47" si="31">I34-I19</f>
        <v>-0.16705347273488036</v>
      </c>
      <c r="AA34" s="106">
        <f t="shared" ref="AA34:AA47" si="32">J34-J19</f>
        <v>-0.16705347273488036</v>
      </c>
      <c r="AB34" s="106">
        <f t="shared" ref="AB34:AB47" si="33">K34-K19</f>
        <v>-0.16705347273488036</v>
      </c>
      <c r="AC34" s="106">
        <f t="shared" ref="AC34:AC37" si="34">L34-L19</f>
        <v>-7.1053522707025543E-2</v>
      </c>
      <c r="AD34" s="106">
        <f t="shared" ref="AD34:AD47" si="35">M34-M19</f>
        <v>-7.1053522707025543E-2</v>
      </c>
      <c r="AE34" s="106">
        <f t="shared" ref="AE34:AE47" si="36">N34-N19</f>
        <v>-7.1053522707025543E-2</v>
      </c>
      <c r="AF34" s="106">
        <f t="shared" ref="AF34:AF47" si="37">O34-O19</f>
        <v>-8.5053522707025542E-2</v>
      </c>
      <c r="AG34" s="106">
        <f t="shared" ref="AG34:AG47" si="38">P34-P19</f>
        <v>-8.5053522707025542E-2</v>
      </c>
      <c r="AH34" s="106">
        <f t="shared" ref="AH34:AH47" si="39">Q34-Q19</f>
        <v>-8.5053522707025542E-2</v>
      </c>
      <c r="AI34" s="106">
        <f t="shared" ref="AI34:AI47" si="40">R34-R19</f>
        <v>-5.4938681275535195E-2</v>
      </c>
      <c r="AJ34" s="106">
        <f>S34-S19</f>
        <v>-5.4938681275535195E-2</v>
      </c>
      <c r="AK34" s="106">
        <f t="shared" ref="AK34:AK47" si="41">T34-T19</f>
        <v>-5.5957061901231106E-2</v>
      </c>
      <c r="AL34" s="106">
        <f t="shared" ref="AL34:AL47" si="42">U34-U19</f>
        <v>-5.4038230505018228E-2</v>
      </c>
    </row>
    <row r="35" spans="1:45" x14ac:dyDescent="0.25">
      <c r="A35" s="286"/>
      <c r="B35" s="281"/>
      <c r="C35" s="290"/>
      <c r="D35" s="144" t="s">
        <v>96</v>
      </c>
      <c r="E35" s="144" t="s">
        <v>127</v>
      </c>
      <c r="F35" s="145">
        <v>0.57999999999999996</v>
      </c>
      <c r="G35" s="145">
        <v>0.57999999999999996</v>
      </c>
      <c r="H35" s="145">
        <v>0.57999999999999996</v>
      </c>
      <c r="I35" s="145">
        <v>0.57999999999999996</v>
      </c>
      <c r="J35" s="145">
        <v>0.57999999999999996</v>
      </c>
      <c r="K35" s="145">
        <v>0.57999999999999996</v>
      </c>
      <c r="L35" s="145">
        <v>0.57999999999999996</v>
      </c>
      <c r="M35" s="145">
        <v>0.57999999999999996</v>
      </c>
      <c r="N35" s="145">
        <v>0.57999999999999996</v>
      </c>
      <c r="O35" s="145">
        <v>0.57999999999999996</v>
      </c>
      <c r="P35" s="145">
        <v>0.57999999999999996</v>
      </c>
      <c r="Q35" s="145">
        <v>0.57999999999999996</v>
      </c>
      <c r="R35" s="145">
        <v>0.57999999999999996</v>
      </c>
      <c r="S35" s="145">
        <v>0.57999999999999996</v>
      </c>
      <c r="T35" s="145">
        <v>0.57999999999999996</v>
      </c>
      <c r="U35" s="146">
        <v>0.151</v>
      </c>
      <c r="V35" s="145"/>
      <c r="W35" s="106">
        <f t="shared" si="28"/>
        <v>0</v>
      </c>
      <c r="X35" s="106">
        <f t="shared" si="29"/>
        <v>0</v>
      </c>
      <c r="Y35" s="106">
        <f t="shared" si="30"/>
        <v>0</v>
      </c>
      <c r="Z35" s="106">
        <f t="shared" si="31"/>
        <v>0</v>
      </c>
      <c r="AA35" s="106">
        <f t="shared" si="32"/>
        <v>0</v>
      </c>
      <c r="AB35" s="106">
        <f t="shared" si="33"/>
        <v>0</v>
      </c>
      <c r="AC35" s="106">
        <f t="shared" si="34"/>
        <v>0</v>
      </c>
      <c r="AD35" s="106">
        <f t="shared" si="35"/>
        <v>0</v>
      </c>
      <c r="AE35" s="106">
        <f t="shared" si="36"/>
        <v>0</v>
      </c>
      <c r="AF35" s="106">
        <f t="shared" si="37"/>
        <v>0</v>
      </c>
      <c r="AG35" s="106">
        <f t="shared" si="38"/>
        <v>0</v>
      </c>
      <c r="AH35" s="106">
        <f t="shared" si="39"/>
        <v>0</v>
      </c>
      <c r="AI35" s="106">
        <f t="shared" si="40"/>
        <v>0</v>
      </c>
      <c r="AJ35" s="106">
        <f>S35-S20</f>
        <v>0</v>
      </c>
      <c r="AK35" s="106">
        <f t="shared" si="41"/>
        <v>0</v>
      </c>
      <c r="AL35" s="106">
        <f t="shared" si="42"/>
        <v>0</v>
      </c>
    </row>
    <row r="36" spans="1:45" x14ac:dyDescent="0.25">
      <c r="A36" s="286"/>
      <c r="B36" s="291" t="s">
        <v>93</v>
      </c>
      <c r="C36" s="293" t="s">
        <v>125</v>
      </c>
      <c r="D36" s="147" t="s">
        <v>97</v>
      </c>
      <c r="E36" s="147" t="s">
        <v>127</v>
      </c>
      <c r="F36" s="148">
        <v>0.113</v>
      </c>
      <c r="G36" s="148">
        <v>0.113</v>
      </c>
      <c r="H36" s="148">
        <v>0.113</v>
      </c>
      <c r="I36" s="148">
        <v>0.113</v>
      </c>
      <c r="J36" s="148">
        <v>0.113</v>
      </c>
      <c r="K36" s="148">
        <v>0.113</v>
      </c>
      <c r="L36" s="148">
        <v>0.113</v>
      </c>
      <c r="M36" s="148">
        <v>0.113</v>
      </c>
      <c r="N36" s="148">
        <v>0.113</v>
      </c>
      <c r="O36" s="148">
        <v>0.113</v>
      </c>
      <c r="P36" s="148">
        <v>0.113</v>
      </c>
      <c r="Q36" s="160">
        <v>0.113</v>
      </c>
      <c r="R36" s="148">
        <v>0.113</v>
      </c>
      <c r="S36" s="148">
        <v>0.113</v>
      </c>
      <c r="T36" s="148">
        <v>5.7000000000000002E-2</v>
      </c>
      <c r="U36" s="161">
        <v>5.7000000000000002E-2</v>
      </c>
      <c r="V36" s="145"/>
      <c r="W36" s="106">
        <f t="shared" si="28"/>
        <v>-1.0669999999999999</v>
      </c>
      <c r="X36" s="106">
        <f t="shared" si="29"/>
        <v>-7.0999999999999994E-2</v>
      </c>
      <c r="Y36" s="106">
        <f t="shared" si="30"/>
        <v>-7.0999999999999994E-2</v>
      </c>
      <c r="Z36" s="106">
        <f t="shared" si="31"/>
        <v>-7.0999999999999994E-2</v>
      </c>
      <c r="AA36" s="106">
        <f t="shared" si="32"/>
        <v>-7.0999999999999994E-2</v>
      </c>
      <c r="AB36" s="106">
        <f t="shared" si="33"/>
        <v>-7.0999999999999994E-2</v>
      </c>
      <c r="AC36" s="106">
        <f t="shared" si="34"/>
        <v>-7.0999999999999994E-2</v>
      </c>
      <c r="AD36" s="106">
        <f t="shared" si="35"/>
        <v>-7.0999999999999994E-2</v>
      </c>
      <c r="AE36" s="106">
        <f t="shared" si="36"/>
        <v>-7.0999999999999994E-2</v>
      </c>
      <c r="AF36" s="106">
        <f t="shared" si="37"/>
        <v>-7.0999999999999994E-2</v>
      </c>
      <c r="AG36" s="106">
        <f t="shared" si="38"/>
        <v>-7.0999999999999994E-2</v>
      </c>
      <c r="AH36" s="106">
        <f t="shared" si="39"/>
        <v>-7.0999999999999994E-2</v>
      </c>
      <c r="AI36" s="106">
        <f t="shared" si="40"/>
        <v>-3.8454758076500936E-2</v>
      </c>
      <c r="AJ36" s="106">
        <f>S36-S21</f>
        <v>-3.8454758076500936E-2</v>
      </c>
      <c r="AK36" s="106">
        <f t="shared" si="41"/>
        <v>-9.4454758076500944E-2</v>
      </c>
      <c r="AL36" s="106">
        <f t="shared" si="42"/>
        <v>-9.4454758076500944E-2</v>
      </c>
    </row>
    <row r="37" spans="1:45" x14ac:dyDescent="0.25">
      <c r="A37" s="286"/>
      <c r="B37" s="281"/>
      <c r="C37" s="290"/>
      <c r="D37" s="144" t="s">
        <v>95</v>
      </c>
      <c r="E37" s="144" t="s">
        <v>127</v>
      </c>
      <c r="F37" s="145">
        <v>0.113</v>
      </c>
      <c r="G37" s="145">
        <v>0.113</v>
      </c>
      <c r="H37" s="145">
        <v>0.113</v>
      </c>
      <c r="I37" s="145">
        <v>0.113</v>
      </c>
      <c r="J37" s="145">
        <v>0.113</v>
      </c>
      <c r="K37" s="145">
        <v>0.113</v>
      </c>
      <c r="L37" s="145">
        <v>0.113</v>
      </c>
      <c r="M37" s="145">
        <v>0.113</v>
      </c>
      <c r="N37" s="145">
        <v>0.113</v>
      </c>
      <c r="O37" s="145">
        <v>5.7000000000000002E-2</v>
      </c>
      <c r="P37" s="145">
        <v>5.7000000000000002E-2</v>
      </c>
      <c r="Q37" s="145">
        <v>5.7000000000000002E-2</v>
      </c>
      <c r="R37" s="145">
        <v>5.7000000000000002E-2</v>
      </c>
      <c r="S37" s="145">
        <v>5.7000000000000002E-2</v>
      </c>
      <c r="T37" s="145">
        <v>5.7000000000000002E-2</v>
      </c>
      <c r="U37" s="146">
        <v>5.7000000000000002E-2</v>
      </c>
      <c r="V37" s="145"/>
      <c r="W37" s="106">
        <f t="shared" si="28"/>
        <v>-1.0669999999999999</v>
      </c>
      <c r="X37" s="106">
        <f t="shared" si="29"/>
        <v>-7.0999999999999994E-2</v>
      </c>
      <c r="Y37" s="106">
        <f t="shared" si="30"/>
        <v>-7.0999999999999994E-2</v>
      </c>
      <c r="Z37" s="106">
        <f t="shared" si="31"/>
        <v>-7.0999999999999994E-2</v>
      </c>
      <c r="AA37" s="106">
        <f t="shared" si="32"/>
        <v>-7.0999999999999994E-2</v>
      </c>
      <c r="AB37" s="106">
        <f t="shared" si="33"/>
        <v>-7.0999999999999994E-2</v>
      </c>
      <c r="AC37" s="106">
        <f t="shared" si="34"/>
        <v>-7.0999999999999994E-2</v>
      </c>
      <c r="AD37" s="106">
        <f t="shared" si="35"/>
        <v>-7.0999999999999994E-2</v>
      </c>
      <c r="AE37" s="106">
        <f t="shared" si="36"/>
        <v>-7.0999999999999994E-2</v>
      </c>
      <c r="AF37" s="106">
        <f t="shared" si="37"/>
        <v>-0.127</v>
      </c>
      <c r="AG37" s="106">
        <f t="shared" si="38"/>
        <v>-0.127</v>
      </c>
      <c r="AH37" s="106">
        <f t="shared" si="39"/>
        <v>-0.127</v>
      </c>
      <c r="AI37" s="106">
        <f t="shared" si="40"/>
        <v>-9.4454758076500944E-2</v>
      </c>
      <c r="AJ37" s="106">
        <f>S37-S22</f>
        <v>-9.4454758076500944E-2</v>
      </c>
      <c r="AK37" s="106">
        <f t="shared" si="41"/>
        <v>-9.4454758076500944E-2</v>
      </c>
      <c r="AL37" s="106">
        <f t="shared" si="42"/>
        <v>-9.4454758076500944E-2</v>
      </c>
    </row>
    <row r="38" spans="1:45" x14ac:dyDescent="0.25">
      <c r="A38" s="286"/>
      <c r="B38" s="292"/>
      <c r="C38" s="294"/>
      <c r="D38" s="151" t="s">
        <v>96</v>
      </c>
      <c r="E38" s="151" t="s">
        <v>127</v>
      </c>
      <c r="F38" s="152">
        <v>1.18</v>
      </c>
      <c r="G38" s="152">
        <v>0.184</v>
      </c>
      <c r="H38" s="152">
        <v>0.184</v>
      </c>
      <c r="I38" s="152">
        <v>0.184</v>
      </c>
      <c r="J38" s="152">
        <v>0.184</v>
      </c>
      <c r="K38" s="152">
        <v>0.184</v>
      </c>
      <c r="L38" s="152">
        <v>0.13400000000000001</v>
      </c>
      <c r="M38" s="152">
        <v>0.13400000000000001</v>
      </c>
      <c r="N38" s="152">
        <v>0.13400000000000001</v>
      </c>
      <c r="O38" s="152">
        <v>0.123</v>
      </c>
      <c r="P38" s="152">
        <v>0.123</v>
      </c>
      <c r="Q38" s="152">
        <v>0.123</v>
      </c>
      <c r="R38" s="152">
        <v>0.113</v>
      </c>
      <c r="S38" s="152">
        <v>0.113</v>
      </c>
      <c r="T38" s="152">
        <v>0.113</v>
      </c>
      <c r="U38" s="162">
        <v>0.113</v>
      </c>
      <c r="V38" s="145"/>
      <c r="W38" s="371">
        <f t="shared" si="28"/>
        <v>0</v>
      </c>
      <c r="X38" s="371">
        <f t="shared" si="29"/>
        <v>-0.996</v>
      </c>
      <c r="Y38" s="371">
        <f t="shared" si="30"/>
        <v>-0.996</v>
      </c>
      <c r="Z38" s="371">
        <f t="shared" si="31"/>
        <v>-0.996</v>
      </c>
      <c r="AA38" s="371">
        <f t="shared" si="32"/>
        <v>-0.996</v>
      </c>
      <c r="AB38" s="371">
        <f t="shared" si="33"/>
        <v>-0.996</v>
      </c>
      <c r="AC38" s="371">
        <f>L38-L23</f>
        <v>-1.0459999999999998</v>
      </c>
      <c r="AD38" s="371">
        <f t="shared" si="35"/>
        <v>-1.0459999999999998</v>
      </c>
      <c r="AE38" s="371">
        <f t="shared" si="36"/>
        <v>-1.0459999999999998</v>
      </c>
      <c r="AF38" s="371">
        <f t="shared" si="37"/>
        <v>-6.0999999999999999E-2</v>
      </c>
      <c r="AG38" s="371">
        <f t="shared" si="38"/>
        <v>-6.0999999999999999E-2</v>
      </c>
      <c r="AH38" s="371">
        <f t="shared" si="39"/>
        <v>-6.0999999999999999E-2</v>
      </c>
      <c r="AI38" s="371">
        <f t="shared" si="40"/>
        <v>-7.0999999999999994E-2</v>
      </c>
      <c r="AJ38" s="371">
        <f>S38-S23</f>
        <v>-7.0999999999999994E-2</v>
      </c>
      <c r="AK38" s="371">
        <f t="shared" si="41"/>
        <v>-7.0999999999999994E-2</v>
      </c>
      <c r="AL38" s="371">
        <f t="shared" si="42"/>
        <v>-7.0999999999999994E-2</v>
      </c>
    </row>
    <row r="39" spans="1:45" ht="15" customHeight="1" x14ac:dyDescent="0.25">
      <c r="A39" s="286"/>
      <c r="B39" s="281" t="s">
        <v>119</v>
      </c>
      <c r="C39" s="283" t="s">
        <v>124</v>
      </c>
      <c r="D39" s="144" t="s">
        <v>97</v>
      </c>
      <c r="E39" s="144" t="s">
        <v>127</v>
      </c>
      <c r="F39" s="145">
        <v>0.124</v>
      </c>
      <c r="G39" s="145">
        <v>0.124</v>
      </c>
      <c r="H39" s="145">
        <v>0.124</v>
      </c>
      <c r="I39" s="145">
        <v>0.124</v>
      </c>
      <c r="J39" s="145">
        <v>0.124</v>
      </c>
      <c r="K39" s="145">
        <v>0.124</v>
      </c>
      <c r="L39" s="145">
        <v>0.124</v>
      </c>
      <c r="M39" s="145">
        <v>0.124</v>
      </c>
      <c r="N39" s="145">
        <v>0.124</v>
      </c>
      <c r="O39" s="145">
        <v>8.4000000000000005E-2</v>
      </c>
      <c r="P39" s="145">
        <v>8.4000000000000005E-2</v>
      </c>
      <c r="Q39" s="145">
        <v>8.4000000000000005E-2</v>
      </c>
      <c r="R39" s="145">
        <v>8.4000000000000005E-2</v>
      </c>
      <c r="S39" s="145">
        <v>8.4000000000000005E-2</v>
      </c>
      <c r="T39" s="145">
        <v>6.4000000000000001E-2</v>
      </c>
      <c r="U39" s="146">
        <v>6.4000000000000001E-2</v>
      </c>
      <c r="V39" s="145"/>
      <c r="W39" s="106">
        <f t="shared" si="28"/>
        <v>-0.22799999999999998</v>
      </c>
      <c r="X39" s="106">
        <f t="shared" si="29"/>
        <v>-0.22799999999999998</v>
      </c>
      <c r="Y39" s="106">
        <f t="shared" si="30"/>
        <v>-0.22799999999999998</v>
      </c>
      <c r="Z39" s="106">
        <f t="shared" si="31"/>
        <v>-0.22799999999999998</v>
      </c>
      <c r="AA39" s="106">
        <f t="shared" si="32"/>
        <v>-0.22799999999999998</v>
      </c>
      <c r="AB39" s="106">
        <f t="shared" si="33"/>
        <v>-0.22799999999999998</v>
      </c>
      <c r="AC39" s="106">
        <f t="shared" ref="AC39:AC47" si="43">L39-L24</f>
        <v>-8.0000000000000071E-3</v>
      </c>
      <c r="AD39" s="106">
        <f t="shared" si="35"/>
        <v>-8.0000000000000071E-3</v>
      </c>
      <c r="AE39" s="106">
        <f t="shared" si="36"/>
        <v>-8.0000000000000071E-3</v>
      </c>
      <c r="AF39" s="106">
        <f t="shared" si="37"/>
        <v>-3.9999999999999994E-2</v>
      </c>
      <c r="AG39" s="106">
        <f t="shared" si="38"/>
        <v>-3.9999999999999994E-2</v>
      </c>
      <c r="AH39" s="106">
        <f t="shared" si="39"/>
        <v>-3.9999999999999994E-2</v>
      </c>
      <c r="AI39" s="106">
        <f t="shared" si="40"/>
        <v>-3.9999999999999994E-2</v>
      </c>
      <c r="AJ39" s="106">
        <f>S39-S24</f>
        <v>-3.9999999999999994E-2</v>
      </c>
      <c r="AK39" s="106">
        <f t="shared" si="41"/>
        <v>-5.3999999999999992E-2</v>
      </c>
      <c r="AL39" s="106">
        <f t="shared" si="42"/>
        <v>-5.3999999999999992E-2</v>
      </c>
    </row>
    <row r="40" spans="1:45" x14ac:dyDescent="0.25">
      <c r="A40" s="286"/>
      <c r="B40" s="281"/>
      <c r="C40" s="283"/>
      <c r="D40" s="144" t="s">
        <v>95</v>
      </c>
      <c r="E40" s="144" t="s">
        <v>127</v>
      </c>
      <c r="F40" s="145">
        <v>0.124</v>
      </c>
      <c r="G40" s="145">
        <v>0.124</v>
      </c>
      <c r="H40" s="145">
        <v>0.124</v>
      </c>
      <c r="I40" s="145">
        <v>8.4000000000000005E-2</v>
      </c>
      <c r="J40" s="145">
        <v>8.4000000000000005E-2</v>
      </c>
      <c r="K40" s="145">
        <v>8.4000000000000005E-2</v>
      </c>
      <c r="L40" s="145">
        <v>6.4000000000000001E-2</v>
      </c>
      <c r="M40" s="145">
        <v>6.4000000000000001E-2</v>
      </c>
      <c r="N40" s="158">
        <v>6.4000000000000001E-2</v>
      </c>
      <c r="O40" s="158">
        <v>6.4000000000000001E-2</v>
      </c>
      <c r="P40" s="158">
        <v>6.4000000000000001E-2</v>
      </c>
      <c r="Q40" s="158">
        <v>6.4000000000000001E-2</v>
      </c>
      <c r="R40" s="158">
        <v>6.4000000000000001E-2</v>
      </c>
      <c r="S40" s="158">
        <v>6.4000000000000001E-2</v>
      </c>
      <c r="T40" s="158">
        <v>6.4000000000000001E-2</v>
      </c>
      <c r="U40" s="146">
        <v>5.5E-2</v>
      </c>
      <c r="V40" s="145"/>
      <c r="W40" s="106">
        <f t="shared" si="28"/>
        <v>-0.22799999999999998</v>
      </c>
      <c r="X40" s="106">
        <f t="shared" si="29"/>
        <v>-0.22799999999999998</v>
      </c>
      <c r="Y40" s="106">
        <f t="shared" si="30"/>
        <v>-0.22799999999999998</v>
      </c>
      <c r="Z40" s="106">
        <f t="shared" si="31"/>
        <v>-0.26799999999999996</v>
      </c>
      <c r="AA40" s="106">
        <f t="shared" si="32"/>
        <v>-0.26799999999999996</v>
      </c>
      <c r="AB40" s="106">
        <f t="shared" si="33"/>
        <v>-0.26799999999999996</v>
      </c>
      <c r="AC40" s="106">
        <f t="shared" si="43"/>
        <v>-6.8000000000000005E-2</v>
      </c>
      <c r="AD40" s="106">
        <f t="shared" si="35"/>
        <v>-6.8000000000000005E-2</v>
      </c>
      <c r="AE40" s="106">
        <f t="shared" si="36"/>
        <v>-6.8000000000000005E-2</v>
      </c>
      <c r="AF40" s="106">
        <f t="shared" si="37"/>
        <v>-5.3999999999999992E-2</v>
      </c>
      <c r="AG40" s="106">
        <f t="shared" si="38"/>
        <v>-5.3999999999999992E-2</v>
      </c>
      <c r="AH40" s="106">
        <f t="shared" si="39"/>
        <v>-5.3999999999999992E-2</v>
      </c>
      <c r="AI40" s="106">
        <f t="shared" si="40"/>
        <v>-5.3999999999999992E-2</v>
      </c>
      <c r="AJ40" s="106">
        <f>S40-S25</f>
        <v>-5.3999999999999992E-2</v>
      </c>
      <c r="AK40" s="106">
        <f t="shared" si="41"/>
        <v>-5.3999999999999992E-2</v>
      </c>
      <c r="AL40" s="106">
        <f t="shared" si="42"/>
        <v>-6.3E-2</v>
      </c>
    </row>
    <row r="41" spans="1:45" x14ac:dyDescent="0.25">
      <c r="A41" s="286"/>
      <c r="B41" s="281"/>
      <c r="C41" s="283"/>
      <c r="D41" s="144" t="s">
        <v>96</v>
      </c>
      <c r="E41" s="144" t="s">
        <v>127</v>
      </c>
      <c r="F41" s="145">
        <v>0.35199999999999998</v>
      </c>
      <c r="G41" s="145">
        <v>0.35199999999999998</v>
      </c>
      <c r="H41" s="145">
        <v>0.35199999999999998</v>
      </c>
      <c r="I41" s="145">
        <v>0.35199999999999998</v>
      </c>
      <c r="J41" s="145">
        <v>0.35199999999999998</v>
      </c>
      <c r="K41" s="145">
        <v>0.35199999999999998</v>
      </c>
      <c r="L41" s="145">
        <v>0.124</v>
      </c>
      <c r="M41" s="145">
        <v>0.124</v>
      </c>
      <c r="N41" s="145">
        <v>0.124</v>
      </c>
      <c r="O41" s="145">
        <v>0.124</v>
      </c>
      <c r="P41" s="145">
        <v>0.124</v>
      </c>
      <c r="Q41" s="145">
        <v>0.124</v>
      </c>
      <c r="R41" s="145">
        <v>0.124</v>
      </c>
      <c r="S41" s="145">
        <v>0.124</v>
      </c>
      <c r="T41" s="145">
        <v>0.124</v>
      </c>
      <c r="U41" s="146">
        <v>0.124</v>
      </c>
      <c r="V41" s="145"/>
      <c r="W41" s="106">
        <f t="shared" si="28"/>
        <v>0</v>
      </c>
      <c r="X41" s="106">
        <f t="shared" si="29"/>
        <v>0</v>
      </c>
      <c r="Y41" s="106">
        <f t="shared" si="30"/>
        <v>0</v>
      </c>
      <c r="Z41" s="106">
        <f t="shared" si="31"/>
        <v>0</v>
      </c>
      <c r="AA41" s="106">
        <f t="shared" si="32"/>
        <v>0</v>
      </c>
      <c r="AB41" s="106">
        <f t="shared" si="33"/>
        <v>0</v>
      </c>
      <c r="AC41" s="106">
        <f t="shared" si="43"/>
        <v>-0.22799999999999998</v>
      </c>
      <c r="AD41" s="106">
        <f t="shared" si="35"/>
        <v>-0.22799999999999998</v>
      </c>
      <c r="AE41" s="106">
        <f t="shared" si="36"/>
        <v>-0.22799999999999998</v>
      </c>
      <c r="AF41" s="106">
        <f t="shared" si="37"/>
        <v>-0.22799999999999998</v>
      </c>
      <c r="AG41" s="106">
        <f t="shared" si="38"/>
        <v>-0.22799999999999998</v>
      </c>
      <c r="AH41" s="106">
        <f t="shared" si="39"/>
        <v>-0.22799999999999998</v>
      </c>
      <c r="AI41" s="106">
        <f t="shared" si="40"/>
        <v>-8.0000000000000071E-3</v>
      </c>
      <c r="AJ41" s="106">
        <f>S41-S26</f>
        <v>-8.0000000000000071E-3</v>
      </c>
      <c r="AK41" s="106">
        <f t="shared" si="41"/>
        <v>-8.0000000000000071E-3</v>
      </c>
      <c r="AL41" s="106">
        <f t="shared" si="42"/>
        <v>-8.0000000000000071E-3</v>
      </c>
    </row>
    <row r="42" spans="1:45" ht="15" customHeight="1" x14ac:dyDescent="0.25">
      <c r="A42" s="286"/>
      <c r="B42" s="291" t="s">
        <v>120</v>
      </c>
      <c r="C42" s="296" t="s">
        <v>123</v>
      </c>
      <c r="D42" s="147" t="s">
        <v>97</v>
      </c>
      <c r="E42" s="147" t="s">
        <v>127</v>
      </c>
      <c r="F42" s="148">
        <v>8.8999999999999996E-2</v>
      </c>
      <c r="G42" s="148">
        <v>8.8999999999999996E-2</v>
      </c>
      <c r="H42" s="148">
        <v>8.8999999999999996E-2</v>
      </c>
      <c r="I42" s="148">
        <v>8.8999999999999996E-2</v>
      </c>
      <c r="J42" s="148">
        <v>8.8999999999999996E-2</v>
      </c>
      <c r="K42" s="148">
        <v>8.8999999999999996E-2</v>
      </c>
      <c r="L42" s="148">
        <v>8.8999999999999996E-2</v>
      </c>
      <c r="M42" s="148">
        <v>8.8999999999999996E-2</v>
      </c>
      <c r="N42" s="160">
        <v>8.8999999999999996E-2</v>
      </c>
      <c r="O42" s="148">
        <v>8.8999999999999996E-2</v>
      </c>
      <c r="P42" s="148">
        <v>8.8999999999999996E-2</v>
      </c>
      <c r="Q42" s="148">
        <v>8.8999999999999996E-2</v>
      </c>
      <c r="R42" s="148">
        <v>8.8999999999999996E-2</v>
      </c>
      <c r="S42" s="148">
        <v>8.8999999999999996E-2</v>
      </c>
      <c r="T42" s="148">
        <v>8.8999999999999996E-2</v>
      </c>
      <c r="U42" s="161">
        <v>5.0999999999999997E-2</v>
      </c>
      <c r="V42" s="145"/>
      <c r="W42" s="106">
        <f t="shared" si="28"/>
        <v>-0.20299999999999999</v>
      </c>
      <c r="X42" s="106">
        <f t="shared" si="29"/>
        <v>-7.0000000000000062E-3</v>
      </c>
      <c r="Y42" s="106">
        <f t="shared" si="30"/>
        <v>-7.0000000000000062E-3</v>
      </c>
      <c r="Z42" s="106">
        <f t="shared" si="31"/>
        <v>-7.0000000000000062E-3</v>
      </c>
      <c r="AA42" s="106">
        <f t="shared" si="32"/>
        <v>-7.0000000000000062E-3</v>
      </c>
      <c r="AB42" s="106">
        <f t="shared" si="33"/>
        <v>-7.0000000000000062E-3</v>
      </c>
      <c r="AC42" s="106">
        <f t="shared" si="43"/>
        <v>-7.0000000000000062E-3</v>
      </c>
      <c r="AD42" s="106">
        <f t="shared" si="35"/>
        <v>-7.0000000000000062E-3</v>
      </c>
      <c r="AE42" s="106">
        <f t="shared" si="36"/>
        <v>-7.0000000000000062E-3</v>
      </c>
      <c r="AF42" s="106">
        <f t="shared" si="37"/>
        <v>-7.0000000000000062E-3</v>
      </c>
      <c r="AG42" s="106">
        <f t="shared" si="38"/>
        <v>-7.0000000000000062E-3</v>
      </c>
      <c r="AH42" s="106">
        <f t="shared" si="39"/>
        <v>-7.0000000000000062E-3</v>
      </c>
      <c r="AI42" s="106">
        <f t="shared" si="40"/>
        <v>-7.0000000000000062E-3</v>
      </c>
      <c r="AJ42" s="106">
        <f>S42-S27</f>
        <v>-7.0000000000000062E-3</v>
      </c>
      <c r="AK42" s="106">
        <f t="shared" si="41"/>
        <v>-7.0000000000000062E-3</v>
      </c>
      <c r="AL42" s="106">
        <f t="shared" si="42"/>
        <v>-3.7999999999999999E-2</v>
      </c>
    </row>
    <row r="43" spans="1:45" x14ac:dyDescent="0.25">
      <c r="A43" s="286"/>
      <c r="B43" s="281"/>
      <c r="C43" s="283"/>
      <c r="D43" s="144" t="s">
        <v>95</v>
      </c>
      <c r="E43" s="144" t="s">
        <v>127</v>
      </c>
      <c r="F43" s="145">
        <v>8.8999999999999996E-2</v>
      </c>
      <c r="G43" s="145">
        <v>8.8999999999999996E-2</v>
      </c>
      <c r="H43" s="145">
        <v>8.8999999999999996E-2</v>
      </c>
      <c r="I43" s="145">
        <v>8.8999999999999996E-2</v>
      </c>
      <c r="J43" s="145">
        <v>8.8999999999999996E-2</v>
      </c>
      <c r="K43" s="145">
        <v>8.8999999999999996E-2</v>
      </c>
      <c r="L43" s="145">
        <v>8.8999999999999996E-2</v>
      </c>
      <c r="M43" s="145">
        <v>8.8999999999999996E-2</v>
      </c>
      <c r="N43" s="158">
        <v>8.8999999999999996E-2</v>
      </c>
      <c r="O43" s="145">
        <v>8.8999999999999996E-2</v>
      </c>
      <c r="P43" s="145">
        <v>8.8999999999999996E-2</v>
      </c>
      <c r="Q43" s="145">
        <v>8.8999999999999996E-2</v>
      </c>
      <c r="R43" s="145">
        <v>6.4000000000000001E-2</v>
      </c>
      <c r="S43" s="145">
        <v>6.4000000000000001E-2</v>
      </c>
      <c r="T43" s="145">
        <v>5.0999999999999997E-2</v>
      </c>
      <c r="U43" s="146">
        <v>5.0999999999999997E-2</v>
      </c>
      <c r="V43" s="145"/>
      <c r="W43" s="106">
        <f t="shared" si="28"/>
        <v>-0.20299999999999999</v>
      </c>
      <c r="X43" s="106">
        <f t="shared" si="29"/>
        <v>-7.0000000000000062E-3</v>
      </c>
      <c r="Y43" s="106">
        <f t="shared" si="30"/>
        <v>-7.0000000000000062E-3</v>
      </c>
      <c r="Z43" s="106">
        <f t="shared" si="31"/>
        <v>-7.0000000000000062E-3</v>
      </c>
      <c r="AA43" s="106">
        <f t="shared" si="32"/>
        <v>-7.0000000000000062E-3</v>
      </c>
      <c r="AB43" s="106">
        <f t="shared" si="33"/>
        <v>-7.0000000000000062E-3</v>
      </c>
      <c r="AC43" s="106">
        <f t="shared" si="43"/>
        <v>-7.0000000000000062E-3</v>
      </c>
      <c r="AD43" s="106">
        <f t="shared" si="35"/>
        <v>-7.0000000000000062E-3</v>
      </c>
      <c r="AE43" s="106">
        <f t="shared" si="36"/>
        <v>-7.0000000000000062E-3</v>
      </c>
      <c r="AF43" s="106">
        <f t="shared" si="37"/>
        <v>-7.0000000000000062E-3</v>
      </c>
      <c r="AG43" s="106">
        <f t="shared" si="38"/>
        <v>-7.0000000000000062E-3</v>
      </c>
      <c r="AH43" s="106">
        <f t="shared" si="39"/>
        <v>-7.0000000000000062E-3</v>
      </c>
      <c r="AI43" s="106">
        <f t="shared" si="40"/>
        <v>-3.2000000000000001E-2</v>
      </c>
      <c r="AJ43" s="106">
        <f>S43-S28</f>
        <v>-3.2000000000000001E-2</v>
      </c>
      <c r="AK43" s="106">
        <f t="shared" si="41"/>
        <v>-3.7999999999999999E-2</v>
      </c>
      <c r="AL43" s="106">
        <f t="shared" si="42"/>
        <v>-3.7999999999999999E-2</v>
      </c>
    </row>
    <row r="44" spans="1:45" x14ac:dyDescent="0.25">
      <c r="A44" s="286"/>
      <c r="B44" s="292"/>
      <c r="C44" s="297"/>
      <c r="D44" s="151" t="s">
        <v>96</v>
      </c>
      <c r="E44" s="151" t="s">
        <v>127</v>
      </c>
      <c r="F44" s="152">
        <v>0.29199999999999998</v>
      </c>
      <c r="G44" s="152">
        <v>0.29199999999999998</v>
      </c>
      <c r="H44" s="152">
        <v>8.8999999999999996E-2</v>
      </c>
      <c r="I44" s="152">
        <v>8.8999999999999996E-2</v>
      </c>
      <c r="J44" s="152">
        <v>8.8999999999999996E-2</v>
      </c>
      <c r="K44" s="152">
        <v>8.8999999999999996E-2</v>
      </c>
      <c r="L44" s="152">
        <v>8.8999999999999996E-2</v>
      </c>
      <c r="M44" s="152">
        <v>8.8999999999999996E-2</v>
      </c>
      <c r="N44" s="152">
        <v>8.8999999999999996E-2</v>
      </c>
      <c r="O44" s="152">
        <v>8.8999999999999996E-2</v>
      </c>
      <c r="P44" s="152">
        <v>8.8999999999999996E-2</v>
      </c>
      <c r="Q44" s="152">
        <v>8.8999999999999996E-2</v>
      </c>
      <c r="R44" s="152">
        <v>8.8999999999999996E-2</v>
      </c>
      <c r="S44" s="152">
        <v>8.8999999999999996E-2</v>
      </c>
      <c r="T44" s="152">
        <v>8.8999999999999996E-2</v>
      </c>
      <c r="U44" s="162">
        <v>8.8999999999999996E-2</v>
      </c>
      <c r="V44" s="145"/>
      <c r="W44" s="106">
        <f t="shared" si="28"/>
        <v>0</v>
      </c>
      <c r="X44" s="106">
        <f t="shared" si="29"/>
        <v>0</v>
      </c>
      <c r="Y44" s="106">
        <f t="shared" si="30"/>
        <v>-0.20299999999999999</v>
      </c>
      <c r="Z44" s="106">
        <f t="shared" si="31"/>
        <v>-0.20299999999999999</v>
      </c>
      <c r="AA44" s="106">
        <f t="shared" si="32"/>
        <v>-0.20299999999999999</v>
      </c>
      <c r="AB44" s="106">
        <f t="shared" si="33"/>
        <v>-0.20299999999999999</v>
      </c>
      <c r="AC44" s="106">
        <f t="shared" si="43"/>
        <v>-0.20299999999999999</v>
      </c>
      <c r="AD44" s="106">
        <f t="shared" si="35"/>
        <v>-0.20299999999999999</v>
      </c>
      <c r="AE44" s="106">
        <f t="shared" si="36"/>
        <v>-0.20299999999999999</v>
      </c>
      <c r="AF44" s="106">
        <f t="shared" si="37"/>
        <v>-0.20299999999999999</v>
      </c>
      <c r="AG44" s="106">
        <f t="shared" si="38"/>
        <v>-0.20299999999999999</v>
      </c>
      <c r="AH44" s="106">
        <f t="shared" si="39"/>
        <v>-0.20299999999999999</v>
      </c>
      <c r="AI44" s="106">
        <f t="shared" si="40"/>
        <v>-7.0000000000000062E-3</v>
      </c>
      <c r="AJ44" s="106">
        <f>S44-S29</f>
        <v>-7.0000000000000062E-3</v>
      </c>
      <c r="AK44" s="106">
        <f t="shared" si="41"/>
        <v>-7.0000000000000062E-3</v>
      </c>
      <c r="AL44" s="106">
        <f t="shared" si="42"/>
        <v>-7.0000000000000062E-3</v>
      </c>
    </row>
    <row r="45" spans="1:45" ht="15" customHeight="1" x14ac:dyDescent="0.25">
      <c r="A45" s="286"/>
      <c r="B45" s="281" t="s">
        <v>121</v>
      </c>
      <c r="C45" s="283" t="s">
        <v>126</v>
      </c>
      <c r="D45" s="144" t="s">
        <v>97</v>
      </c>
      <c r="E45" s="144" t="s">
        <v>128</v>
      </c>
      <c r="F45" s="145">
        <v>1.1399999999999999</v>
      </c>
      <c r="G45" s="145">
        <v>1.1399999999999999</v>
      </c>
      <c r="H45" s="145">
        <v>1.1399999999999999</v>
      </c>
      <c r="I45" s="145">
        <v>1.1399999999999999</v>
      </c>
      <c r="J45" s="145">
        <v>1.1399999999999999</v>
      </c>
      <c r="K45" s="145">
        <v>1.1399999999999999</v>
      </c>
      <c r="L45" s="145">
        <v>1.1399999999999999</v>
      </c>
      <c r="M45" s="145">
        <v>1.1399999999999999</v>
      </c>
      <c r="N45" s="145">
        <v>1.1399999999999999</v>
      </c>
      <c r="O45" s="145">
        <v>1.1399999999999999</v>
      </c>
      <c r="P45" s="145">
        <v>1.1399999999999999</v>
      </c>
      <c r="Q45" s="145">
        <v>1.1399999999999999</v>
      </c>
      <c r="R45" s="145">
        <v>1.1399999999999999</v>
      </c>
      <c r="S45" s="145">
        <v>1.1399999999999999</v>
      </c>
      <c r="T45" s="145">
        <v>0.11899999999999999</v>
      </c>
      <c r="U45" s="146">
        <v>0.11899999999999999</v>
      </c>
      <c r="V45" s="145"/>
      <c r="W45" s="106">
        <f t="shared" si="28"/>
        <v>0</v>
      </c>
      <c r="X45" s="106">
        <f t="shared" si="29"/>
        <v>0</v>
      </c>
      <c r="Y45" s="106">
        <f t="shared" si="30"/>
        <v>0</v>
      </c>
      <c r="Z45" s="106">
        <f t="shared" si="31"/>
        <v>0</v>
      </c>
      <c r="AA45" s="106">
        <f t="shared" si="32"/>
        <v>0</v>
      </c>
      <c r="AB45" s="106">
        <f t="shared" si="33"/>
        <v>0</v>
      </c>
      <c r="AC45" s="106">
        <f t="shared" si="43"/>
        <v>0</v>
      </c>
      <c r="AD45" s="106">
        <f t="shared" si="35"/>
        <v>0</v>
      </c>
      <c r="AE45" s="106">
        <f t="shared" si="36"/>
        <v>0</v>
      </c>
      <c r="AF45" s="106">
        <f t="shared" si="37"/>
        <v>0</v>
      </c>
      <c r="AG45" s="106">
        <f t="shared" si="38"/>
        <v>0</v>
      </c>
      <c r="AH45" s="106">
        <f t="shared" si="39"/>
        <v>0</v>
      </c>
      <c r="AI45" s="106">
        <f t="shared" si="40"/>
        <v>0</v>
      </c>
      <c r="AJ45" s="106">
        <f>S45-S30</f>
        <v>0</v>
      </c>
      <c r="AK45" s="106">
        <f t="shared" si="41"/>
        <v>0</v>
      </c>
      <c r="AL45" s="106">
        <f t="shared" si="42"/>
        <v>0</v>
      </c>
    </row>
    <row r="46" spans="1:45" ht="15" customHeight="1" x14ac:dyDescent="0.25">
      <c r="A46" s="286"/>
      <c r="B46" s="281"/>
      <c r="C46" s="283"/>
      <c r="D46" s="144" t="s">
        <v>95</v>
      </c>
      <c r="E46" s="144" t="s">
        <v>128</v>
      </c>
      <c r="F46" s="145">
        <v>1.1399999999999999</v>
      </c>
      <c r="G46" s="145">
        <v>1.1399999999999999</v>
      </c>
      <c r="H46" s="145">
        <v>1.1399999999999999</v>
      </c>
      <c r="I46" s="145">
        <v>1.1399999999999999</v>
      </c>
      <c r="J46" s="145">
        <v>1.1399999999999999</v>
      </c>
      <c r="K46" s="145">
        <v>1.1399999999999999</v>
      </c>
      <c r="L46" s="145">
        <v>1.1399999999999999</v>
      </c>
      <c r="M46" s="145">
        <v>1.1399999999999999</v>
      </c>
      <c r="N46" s="145">
        <v>1.1399999999999999</v>
      </c>
      <c r="O46" s="145">
        <v>1.1399999999999999</v>
      </c>
      <c r="P46" s="145">
        <v>1.1399999999999999</v>
      </c>
      <c r="Q46" s="145">
        <v>1.1399999999999999</v>
      </c>
      <c r="R46" s="145">
        <v>0.11899999999999999</v>
      </c>
      <c r="S46" s="145">
        <v>0.11899999999999999</v>
      </c>
      <c r="T46" s="145">
        <v>0.11899999999999999</v>
      </c>
      <c r="U46" s="146">
        <v>0.11899999999999999</v>
      </c>
      <c r="V46" s="145"/>
      <c r="W46" s="106">
        <f t="shared" si="28"/>
        <v>0</v>
      </c>
      <c r="X46" s="106">
        <f t="shared" si="29"/>
        <v>0</v>
      </c>
      <c r="Y46" s="106">
        <f t="shared" si="30"/>
        <v>0</v>
      </c>
      <c r="Z46" s="106">
        <f t="shared" si="31"/>
        <v>0</v>
      </c>
      <c r="AA46" s="106">
        <f t="shared" si="32"/>
        <v>0</v>
      </c>
      <c r="AB46" s="106">
        <f t="shared" si="33"/>
        <v>0</v>
      </c>
      <c r="AC46" s="106">
        <f t="shared" si="43"/>
        <v>0</v>
      </c>
      <c r="AD46" s="106">
        <f t="shared" si="35"/>
        <v>0</v>
      </c>
      <c r="AE46" s="106">
        <f t="shared" si="36"/>
        <v>0</v>
      </c>
      <c r="AF46" s="106">
        <f t="shared" si="37"/>
        <v>0</v>
      </c>
      <c r="AG46" s="106">
        <f t="shared" si="38"/>
        <v>0</v>
      </c>
      <c r="AH46" s="106">
        <f t="shared" si="39"/>
        <v>0</v>
      </c>
      <c r="AI46" s="106">
        <f t="shared" si="40"/>
        <v>0</v>
      </c>
      <c r="AJ46" s="106">
        <f>S46-S31</f>
        <v>0</v>
      </c>
      <c r="AK46" s="106">
        <f t="shared" si="41"/>
        <v>0</v>
      </c>
      <c r="AL46" s="106">
        <f t="shared" si="42"/>
        <v>0</v>
      </c>
    </row>
    <row r="47" spans="1:45" ht="15" customHeight="1" thickBot="1" x14ac:dyDescent="0.3">
      <c r="A47" s="287"/>
      <c r="B47" s="282"/>
      <c r="C47" s="284"/>
      <c r="D47" s="154" t="s">
        <v>96</v>
      </c>
      <c r="E47" s="154" t="s">
        <v>128</v>
      </c>
      <c r="F47" s="155">
        <v>1.1399999999999999</v>
      </c>
      <c r="G47" s="155">
        <v>1.1399999999999999</v>
      </c>
      <c r="H47" s="155">
        <v>1.1399999999999999</v>
      </c>
      <c r="I47" s="155">
        <v>1.1399999999999999</v>
      </c>
      <c r="J47" s="155">
        <v>1.1399999999999999</v>
      </c>
      <c r="K47" s="155">
        <v>1.1399999999999999</v>
      </c>
      <c r="L47" s="155">
        <v>1.1399999999999999</v>
      </c>
      <c r="M47" s="155">
        <v>1.1399999999999999</v>
      </c>
      <c r="N47" s="155">
        <v>1.1399999999999999</v>
      </c>
      <c r="O47" s="155">
        <v>1.1399999999999999</v>
      </c>
      <c r="P47" s="155">
        <v>1.1399999999999999</v>
      </c>
      <c r="Q47" s="155">
        <v>1.1399999999999999</v>
      </c>
      <c r="R47" s="155">
        <v>1.1399999999999999</v>
      </c>
      <c r="S47" s="155">
        <v>1.1399999999999999</v>
      </c>
      <c r="T47" s="155">
        <v>1.1399999999999999</v>
      </c>
      <c r="U47" s="156">
        <v>1.1399999999999999</v>
      </c>
      <c r="V47" s="145"/>
      <c r="W47" s="106">
        <f t="shared" si="28"/>
        <v>0</v>
      </c>
      <c r="X47" s="106">
        <f t="shared" si="29"/>
        <v>0</v>
      </c>
      <c r="Y47" s="106">
        <f t="shared" si="30"/>
        <v>0</v>
      </c>
      <c r="Z47" s="106">
        <f t="shared" si="31"/>
        <v>0</v>
      </c>
      <c r="AA47" s="106">
        <f t="shared" si="32"/>
        <v>0</v>
      </c>
      <c r="AB47" s="106">
        <f t="shared" si="33"/>
        <v>0</v>
      </c>
      <c r="AC47" s="106">
        <f t="shared" si="43"/>
        <v>0</v>
      </c>
      <c r="AD47" s="106">
        <f t="shared" si="35"/>
        <v>0</v>
      </c>
      <c r="AE47" s="106">
        <f t="shared" si="36"/>
        <v>0</v>
      </c>
      <c r="AF47" s="106">
        <f t="shared" si="37"/>
        <v>0</v>
      </c>
      <c r="AG47" s="106">
        <f t="shared" si="38"/>
        <v>0</v>
      </c>
      <c r="AH47" s="106">
        <f t="shared" si="39"/>
        <v>0</v>
      </c>
      <c r="AI47" s="106">
        <f t="shared" si="40"/>
        <v>0</v>
      </c>
      <c r="AJ47" s="106">
        <f>S47-S32</f>
        <v>0</v>
      </c>
      <c r="AK47" s="106">
        <f t="shared" si="41"/>
        <v>0</v>
      </c>
      <c r="AL47" s="106">
        <f t="shared" si="42"/>
        <v>0</v>
      </c>
    </row>
    <row r="48" spans="1:45" ht="15" customHeight="1" x14ac:dyDescent="0.25">
      <c r="A48" s="277">
        <v>2010</v>
      </c>
      <c r="B48" s="376" t="s">
        <v>118</v>
      </c>
      <c r="C48" s="377" t="s">
        <v>122</v>
      </c>
      <c r="D48" s="378" t="s">
        <v>97</v>
      </c>
      <c r="E48" s="378" t="s">
        <v>127</v>
      </c>
      <c r="F48" s="78">
        <v>0.57999999999999996</v>
      </c>
      <c r="G48" s="78">
        <v>0.151</v>
      </c>
      <c r="H48" s="78">
        <v>0.151</v>
      </c>
      <c r="I48" s="78">
        <v>0.123</v>
      </c>
      <c r="J48" s="78">
        <v>0.123</v>
      </c>
      <c r="K48" s="78">
        <v>0.123</v>
      </c>
      <c r="L48" s="78">
        <v>0.104</v>
      </c>
      <c r="M48" s="78">
        <v>0.104</v>
      </c>
      <c r="N48" s="379">
        <v>0.104</v>
      </c>
      <c r="O48" s="78">
        <v>0.09</v>
      </c>
      <c r="P48" s="78">
        <v>0.09</v>
      </c>
      <c r="Q48" s="78">
        <v>0.09</v>
      </c>
      <c r="R48" s="78">
        <v>0.08</v>
      </c>
      <c r="S48" s="78">
        <v>0.08</v>
      </c>
      <c r="T48" s="78">
        <v>7.0999999999999994E-2</v>
      </c>
      <c r="U48" s="78">
        <v>7.0999999999999994E-2</v>
      </c>
      <c r="V48" s="106"/>
      <c r="W48" s="106">
        <f>F48-F33</f>
        <v>0</v>
      </c>
      <c r="X48" s="106">
        <f>G48-G33</f>
        <v>-0.42899999999999994</v>
      </c>
      <c r="Y48" s="106">
        <f>H48-H33</f>
        <v>-0.42899999999999994</v>
      </c>
      <c r="Z48" s="106">
        <f>I48-I33</f>
        <v>-2.7999999999999997E-2</v>
      </c>
      <c r="AA48" s="106">
        <f>J48-J33</f>
        <v>-2.7999999999999997E-2</v>
      </c>
      <c r="AB48" s="106">
        <f>K48-K33</f>
        <v>-2.7999999999999997E-2</v>
      </c>
      <c r="AC48" s="106">
        <f>L48-L33</f>
        <v>-4.7E-2</v>
      </c>
      <c r="AD48" s="106">
        <f>M48-M33</f>
        <v>-4.7E-2</v>
      </c>
      <c r="AE48" s="106">
        <f>N48-N33</f>
        <v>-4.7E-2</v>
      </c>
      <c r="AF48" s="106">
        <f>O48-O33</f>
        <v>-3.3000000000000002E-2</v>
      </c>
      <c r="AG48" s="106">
        <f>P48-P33</f>
        <v>-3.3000000000000002E-2</v>
      </c>
      <c r="AH48" s="106">
        <f>Q48-Q33</f>
        <v>-3.3000000000000002E-2</v>
      </c>
      <c r="AI48" s="106">
        <f>R48-R33</f>
        <v>-2.3999999999999994E-2</v>
      </c>
      <c r="AJ48" s="106">
        <f>S48-S33</f>
        <v>-2.3999999999999994E-2</v>
      </c>
      <c r="AK48" s="106">
        <f>T48-T33</f>
        <v>-1.9000000000000003E-2</v>
      </c>
      <c r="AL48" s="106">
        <f>U48-U33</f>
        <v>-9.000000000000008E-3</v>
      </c>
      <c r="AM48" s="106"/>
      <c r="AN48" s="106"/>
      <c r="AO48" s="106"/>
      <c r="AP48" s="106"/>
      <c r="AQ48" s="106"/>
      <c r="AR48" s="106"/>
      <c r="AS48" s="106"/>
    </row>
    <row r="49" spans="1:52" ht="15" customHeight="1" x14ac:dyDescent="0.25">
      <c r="A49" s="277"/>
      <c r="B49" s="278"/>
      <c r="C49" s="279"/>
      <c r="D49" s="132" t="s">
        <v>95</v>
      </c>
      <c r="E49" s="132" t="s">
        <v>127</v>
      </c>
      <c r="F49" s="106">
        <v>0.151</v>
      </c>
      <c r="G49" s="106">
        <v>0.123</v>
      </c>
      <c r="H49" s="106">
        <v>0.123</v>
      </c>
      <c r="I49" s="106">
        <v>0.104</v>
      </c>
      <c r="J49" s="106">
        <v>0.104</v>
      </c>
      <c r="K49" s="106">
        <v>0.104</v>
      </c>
      <c r="L49" s="106">
        <v>0.09</v>
      </c>
      <c r="M49" s="106">
        <v>0.09</v>
      </c>
      <c r="N49" s="106">
        <v>0.09</v>
      </c>
      <c r="O49" s="106">
        <v>0.08</v>
      </c>
      <c r="P49" s="106">
        <v>0.08</v>
      </c>
      <c r="Q49" s="106">
        <v>0.08</v>
      </c>
      <c r="R49" s="106">
        <v>7.0999999999999994E-2</v>
      </c>
      <c r="S49" s="106">
        <v>7.0999999999999994E-2</v>
      </c>
      <c r="T49" s="106">
        <v>7.0999999999999994E-2</v>
      </c>
      <c r="U49" s="106">
        <v>5.1999999999999998E-2</v>
      </c>
      <c r="V49" s="106"/>
      <c r="W49" s="106">
        <f t="shared" ref="W49:W62" si="44">F49-F34</f>
        <v>0</v>
      </c>
      <c r="X49" s="106">
        <f t="shared" ref="X49:X62" si="45">G49-G34</f>
        <v>-2.7999999999999997E-2</v>
      </c>
      <c r="Y49" s="106">
        <f t="shared" ref="Y49:Y62" si="46">H49-H34</f>
        <v>-2.7999999999999997E-2</v>
      </c>
      <c r="Z49" s="106">
        <f t="shared" ref="Z49:Z62" si="47">I49-I34</f>
        <v>-1.9000000000000003E-2</v>
      </c>
      <c r="AA49" s="106">
        <f t="shared" ref="AA49:AA62" si="48">J49-J34</f>
        <v>-1.9000000000000003E-2</v>
      </c>
      <c r="AB49" s="106">
        <f t="shared" ref="AB49:AB62" si="49">K49-K34</f>
        <v>-1.9000000000000003E-2</v>
      </c>
      <c r="AC49" s="106">
        <f t="shared" ref="AC49:AC52" si="50">L49-L34</f>
        <v>-1.3999999999999999E-2</v>
      </c>
      <c r="AD49" s="106">
        <f t="shared" ref="AD49:AD62" si="51">M49-M34</f>
        <v>-1.3999999999999999E-2</v>
      </c>
      <c r="AE49" s="106">
        <f t="shared" ref="AE49:AE62" si="52">N49-N34</f>
        <v>-1.3999999999999999E-2</v>
      </c>
      <c r="AF49" s="106">
        <f t="shared" ref="AF49:AF62" si="53">O49-O34</f>
        <v>-9.999999999999995E-3</v>
      </c>
      <c r="AG49" s="106">
        <f t="shared" ref="AG49:AG62" si="54">P49-P34</f>
        <v>-9.999999999999995E-3</v>
      </c>
      <c r="AH49" s="106">
        <f t="shared" ref="AH49:AH62" si="55">Q49-Q34</f>
        <v>-9.999999999999995E-3</v>
      </c>
      <c r="AI49" s="106">
        <f t="shared" ref="AI49:AI62" si="56">R49-R34</f>
        <v>-1.9000000000000003E-2</v>
      </c>
      <c r="AJ49" s="106">
        <f>S49-S34</f>
        <v>-1.9000000000000003E-2</v>
      </c>
      <c r="AK49" s="106">
        <f t="shared" ref="AK49:AK62" si="57">T49-T34</f>
        <v>-9.000000000000008E-3</v>
      </c>
      <c r="AL49" s="106">
        <f t="shared" ref="AL49:AL62" si="58">U49-U34</f>
        <v>-1.8999999999999996E-2</v>
      </c>
    </row>
    <row r="50" spans="1:52" ht="15" customHeight="1" x14ac:dyDescent="0.25">
      <c r="A50" s="277"/>
      <c r="B50" s="372"/>
      <c r="C50" s="373"/>
      <c r="D50" s="380" t="s">
        <v>96</v>
      </c>
      <c r="E50" s="380" t="s">
        <v>127</v>
      </c>
      <c r="F50" s="124">
        <v>0.57999999999999996</v>
      </c>
      <c r="G50" s="124">
        <v>0.57999999999999996</v>
      </c>
      <c r="H50" s="124">
        <v>0.57999999999999996</v>
      </c>
      <c r="I50" s="124">
        <v>0.57999999999999996</v>
      </c>
      <c r="J50" s="124">
        <v>0.57999999999999996</v>
      </c>
      <c r="K50" s="124">
        <v>0.57999999999999996</v>
      </c>
      <c r="L50" s="124">
        <v>0.57999999999999996</v>
      </c>
      <c r="M50" s="124">
        <v>0.57999999999999996</v>
      </c>
      <c r="N50" s="124">
        <v>0.57999999999999996</v>
      </c>
      <c r="O50" s="124">
        <v>0.151</v>
      </c>
      <c r="P50" s="124">
        <v>0.151</v>
      </c>
      <c r="Q50" s="124">
        <v>0.151</v>
      </c>
      <c r="R50" s="124">
        <v>0.151</v>
      </c>
      <c r="S50" s="124">
        <v>0.151</v>
      </c>
      <c r="T50" s="124">
        <v>0.123</v>
      </c>
      <c r="U50" s="124">
        <v>0.104</v>
      </c>
      <c r="V50" s="106"/>
      <c r="W50" s="106">
        <f t="shared" si="44"/>
        <v>0</v>
      </c>
      <c r="X50" s="106">
        <f t="shared" si="45"/>
        <v>0</v>
      </c>
      <c r="Y50" s="106">
        <f t="shared" si="46"/>
        <v>0</v>
      </c>
      <c r="Z50" s="106">
        <f t="shared" si="47"/>
        <v>0</v>
      </c>
      <c r="AA50" s="106">
        <f t="shared" si="48"/>
        <v>0</v>
      </c>
      <c r="AB50" s="106">
        <f t="shared" si="49"/>
        <v>0</v>
      </c>
      <c r="AC50" s="106">
        <f t="shared" si="50"/>
        <v>0</v>
      </c>
      <c r="AD50" s="106">
        <f t="shared" si="51"/>
        <v>0</v>
      </c>
      <c r="AE50" s="106">
        <f t="shared" si="52"/>
        <v>0</v>
      </c>
      <c r="AF50" s="106">
        <f t="shared" si="53"/>
        <v>-0.42899999999999994</v>
      </c>
      <c r="AG50" s="106">
        <f t="shared" si="54"/>
        <v>-0.42899999999999994</v>
      </c>
      <c r="AH50" s="106">
        <f t="shared" si="55"/>
        <v>-0.42899999999999994</v>
      </c>
      <c r="AI50" s="106">
        <f t="shared" si="56"/>
        <v>-0.42899999999999994</v>
      </c>
      <c r="AJ50" s="106">
        <f>S50-S35</f>
        <v>-0.42899999999999994</v>
      </c>
      <c r="AK50" s="106">
        <f t="shared" si="57"/>
        <v>-0.45699999999999996</v>
      </c>
      <c r="AL50" s="106">
        <f t="shared" si="58"/>
        <v>-4.7E-2</v>
      </c>
    </row>
    <row r="51" spans="1:52" ht="15" customHeight="1" x14ac:dyDescent="0.25">
      <c r="A51" s="277"/>
      <c r="B51" s="278" t="s">
        <v>93</v>
      </c>
      <c r="C51" s="279" t="s">
        <v>125</v>
      </c>
      <c r="D51" s="132" t="s">
        <v>97</v>
      </c>
      <c r="E51" s="132" t="s">
        <v>127</v>
      </c>
      <c r="F51" s="106">
        <v>0.113</v>
      </c>
      <c r="G51" s="106">
        <v>0.113</v>
      </c>
      <c r="H51" s="106">
        <v>0.113</v>
      </c>
      <c r="I51" s="106">
        <v>0.113</v>
      </c>
      <c r="J51" s="106">
        <v>0.113</v>
      </c>
      <c r="K51" s="106">
        <v>0.113</v>
      </c>
      <c r="L51" s="106">
        <v>0.113</v>
      </c>
      <c r="M51" s="106">
        <v>0.113</v>
      </c>
      <c r="N51" s="106">
        <v>0.113</v>
      </c>
      <c r="O51" s="106">
        <v>0.113</v>
      </c>
      <c r="P51" s="106">
        <v>0.113</v>
      </c>
      <c r="Q51" s="123">
        <v>0.113</v>
      </c>
      <c r="R51" s="106">
        <v>0.113</v>
      </c>
      <c r="S51" s="106">
        <v>0.113</v>
      </c>
      <c r="T51" s="106">
        <v>5.7000000000000002E-2</v>
      </c>
      <c r="U51" s="106">
        <v>5.7000000000000002E-2</v>
      </c>
      <c r="V51" s="106"/>
      <c r="W51" s="106">
        <f t="shared" si="44"/>
        <v>0</v>
      </c>
      <c r="X51" s="106">
        <f t="shared" si="45"/>
        <v>0</v>
      </c>
      <c r="Y51" s="106">
        <f t="shared" si="46"/>
        <v>0</v>
      </c>
      <c r="Z51" s="106">
        <f t="shared" si="47"/>
        <v>0</v>
      </c>
      <c r="AA51" s="106">
        <f t="shared" si="48"/>
        <v>0</v>
      </c>
      <c r="AB51" s="106">
        <f t="shared" si="49"/>
        <v>0</v>
      </c>
      <c r="AC51" s="106">
        <f t="shared" si="50"/>
        <v>0</v>
      </c>
      <c r="AD51" s="106">
        <f t="shared" si="51"/>
        <v>0</v>
      </c>
      <c r="AE51" s="106">
        <f t="shared" si="52"/>
        <v>0</v>
      </c>
      <c r="AF51" s="106">
        <f t="shared" si="53"/>
        <v>0</v>
      </c>
      <c r="AG51" s="106">
        <f t="shared" si="54"/>
        <v>0</v>
      </c>
      <c r="AH51" s="106">
        <f t="shared" si="55"/>
        <v>0</v>
      </c>
      <c r="AI51" s="106">
        <f t="shared" si="56"/>
        <v>0</v>
      </c>
      <c r="AJ51" s="106">
        <f>S51-S36</f>
        <v>0</v>
      </c>
      <c r="AK51" s="106">
        <f t="shared" si="57"/>
        <v>0</v>
      </c>
      <c r="AL51" s="106">
        <f t="shared" si="58"/>
        <v>0</v>
      </c>
    </row>
    <row r="52" spans="1:52" ht="15" customHeight="1" x14ac:dyDescent="0.25">
      <c r="A52" s="277"/>
      <c r="B52" s="278"/>
      <c r="C52" s="279"/>
      <c r="D52" s="132" t="s">
        <v>95</v>
      </c>
      <c r="E52" s="132" t="s">
        <v>127</v>
      </c>
      <c r="F52" s="106">
        <v>0.113</v>
      </c>
      <c r="G52" s="106">
        <v>0.113</v>
      </c>
      <c r="H52" s="106">
        <v>0.113</v>
      </c>
      <c r="I52" s="106">
        <v>0.113</v>
      </c>
      <c r="J52" s="106">
        <v>0.113</v>
      </c>
      <c r="K52" s="106">
        <v>0.113</v>
      </c>
      <c r="L52" s="106">
        <v>0.113</v>
      </c>
      <c r="M52" s="106">
        <v>0.113</v>
      </c>
      <c r="N52" s="106">
        <v>0.113</v>
      </c>
      <c r="O52" s="106">
        <v>5.7000000000000002E-2</v>
      </c>
      <c r="P52" s="106">
        <v>5.7000000000000002E-2</v>
      </c>
      <c r="Q52" s="106">
        <v>5.7000000000000002E-2</v>
      </c>
      <c r="R52" s="106">
        <v>5.7000000000000002E-2</v>
      </c>
      <c r="S52" s="106">
        <v>5.7000000000000002E-2</v>
      </c>
      <c r="T52" s="106">
        <v>5.7000000000000002E-2</v>
      </c>
      <c r="U52" s="106">
        <v>5.7000000000000002E-2</v>
      </c>
      <c r="V52" s="106"/>
      <c r="W52" s="106">
        <f t="shared" si="44"/>
        <v>0</v>
      </c>
      <c r="X52" s="106">
        <f t="shared" si="45"/>
        <v>0</v>
      </c>
      <c r="Y52" s="106">
        <f t="shared" si="46"/>
        <v>0</v>
      </c>
      <c r="Z52" s="106">
        <f t="shared" si="47"/>
        <v>0</v>
      </c>
      <c r="AA52" s="106">
        <f t="shared" si="48"/>
        <v>0</v>
      </c>
      <c r="AB52" s="106">
        <f t="shared" si="49"/>
        <v>0</v>
      </c>
      <c r="AC52" s="106">
        <f t="shared" si="50"/>
        <v>0</v>
      </c>
      <c r="AD52" s="106">
        <f t="shared" si="51"/>
        <v>0</v>
      </c>
      <c r="AE52" s="106">
        <f t="shared" si="52"/>
        <v>0</v>
      </c>
      <c r="AF52" s="106">
        <f t="shared" si="53"/>
        <v>0</v>
      </c>
      <c r="AG52" s="106">
        <f t="shared" si="54"/>
        <v>0</v>
      </c>
      <c r="AH52" s="106">
        <f t="shared" si="55"/>
        <v>0</v>
      </c>
      <c r="AI52" s="106">
        <f t="shared" si="56"/>
        <v>0</v>
      </c>
      <c r="AJ52" s="106">
        <f>S52-S37</f>
        <v>0</v>
      </c>
      <c r="AK52" s="106">
        <f t="shared" si="57"/>
        <v>0</v>
      </c>
      <c r="AL52" s="106">
        <f t="shared" si="58"/>
        <v>0</v>
      </c>
    </row>
    <row r="53" spans="1:52" s="117" customFormat="1" ht="15" customHeight="1" x14ac:dyDescent="0.25">
      <c r="A53" s="277"/>
      <c r="B53" s="372"/>
      <c r="C53" s="373"/>
      <c r="D53" s="374" t="s">
        <v>96</v>
      </c>
      <c r="E53" s="374" t="s">
        <v>127</v>
      </c>
      <c r="F53" s="375">
        <v>1.18</v>
      </c>
      <c r="G53" s="375">
        <v>0.184</v>
      </c>
      <c r="H53" s="375">
        <v>0.184</v>
      </c>
      <c r="I53" s="375">
        <v>0.184</v>
      </c>
      <c r="J53" s="375">
        <v>0.184</v>
      </c>
      <c r="K53" s="375">
        <v>0.184</v>
      </c>
      <c r="L53" s="375">
        <v>0.13400000000000001</v>
      </c>
      <c r="M53" s="375">
        <v>0.13400000000000001</v>
      </c>
      <c r="N53" s="375">
        <v>0.13400000000000001</v>
      </c>
      <c r="O53" s="375">
        <v>0.123</v>
      </c>
      <c r="P53" s="375">
        <v>0.123</v>
      </c>
      <c r="Q53" s="375">
        <v>0.123</v>
      </c>
      <c r="R53" s="375">
        <v>0.113</v>
      </c>
      <c r="S53" s="375">
        <v>0.113</v>
      </c>
      <c r="T53" s="375">
        <v>0.113</v>
      </c>
      <c r="U53" s="375">
        <v>0.113</v>
      </c>
      <c r="V53" s="117" t="s">
        <v>148</v>
      </c>
      <c r="W53" s="371">
        <f t="shared" si="44"/>
        <v>0</v>
      </c>
      <c r="X53" s="371">
        <f t="shared" si="45"/>
        <v>0</v>
      </c>
      <c r="Y53" s="371">
        <f t="shared" si="46"/>
        <v>0</v>
      </c>
      <c r="Z53" s="371">
        <f t="shared" si="47"/>
        <v>0</v>
      </c>
      <c r="AA53" s="371">
        <f t="shared" si="48"/>
        <v>0</v>
      </c>
      <c r="AB53" s="371">
        <f t="shared" si="49"/>
        <v>0</v>
      </c>
      <c r="AC53" s="371">
        <f>L53-L38</f>
        <v>0</v>
      </c>
      <c r="AD53" s="371">
        <f t="shared" si="51"/>
        <v>0</v>
      </c>
      <c r="AE53" s="371">
        <f t="shared" si="52"/>
        <v>0</v>
      </c>
      <c r="AF53" s="371">
        <f t="shared" si="53"/>
        <v>0</v>
      </c>
      <c r="AG53" s="371">
        <f t="shared" si="54"/>
        <v>0</v>
      </c>
      <c r="AH53" s="371">
        <f t="shared" si="55"/>
        <v>0</v>
      </c>
      <c r="AI53" s="371">
        <f t="shared" si="56"/>
        <v>0</v>
      </c>
      <c r="AJ53" s="371">
        <f>S53-S38</f>
        <v>0</v>
      </c>
      <c r="AK53" s="371">
        <f t="shared" si="57"/>
        <v>0</v>
      </c>
      <c r="AL53" s="371">
        <f t="shared" si="58"/>
        <v>0</v>
      </c>
    </row>
    <row r="54" spans="1:52" ht="15" customHeight="1" x14ac:dyDescent="0.25">
      <c r="A54" s="277"/>
      <c r="B54" s="382" t="s">
        <v>119</v>
      </c>
      <c r="C54" s="383" t="s">
        <v>124</v>
      </c>
      <c r="D54" s="384" t="s">
        <v>97</v>
      </c>
      <c r="E54" s="384" t="s">
        <v>127</v>
      </c>
      <c r="F54" s="121">
        <v>0.124</v>
      </c>
      <c r="G54" s="121">
        <v>0.124</v>
      </c>
      <c r="H54" s="121">
        <v>0.124</v>
      </c>
      <c r="I54" s="121">
        <v>8.4000000000000005E-2</v>
      </c>
      <c r="J54" s="121">
        <v>8.4000000000000005E-2</v>
      </c>
      <c r="K54" s="121">
        <v>8.4000000000000005E-2</v>
      </c>
      <c r="L54" s="121">
        <v>6.4000000000000001E-2</v>
      </c>
      <c r="M54" s="121">
        <v>6.4000000000000001E-2</v>
      </c>
      <c r="N54" s="121">
        <v>6.4000000000000001E-2</v>
      </c>
      <c r="O54" s="121">
        <v>6.4000000000000001E-2</v>
      </c>
      <c r="P54" s="121">
        <v>6.4000000000000001E-2</v>
      </c>
      <c r="Q54" s="121">
        <v>6.4000000000000001E-2</v>
      </c>
      <c r="R54" s="121">
        <v>6.4000000000000001E-2</v>
      </c>
      <c r="S54" s="121">
        <v>6.4000000000000001E-2</v>
      </c>
      <c r="T54" s="121">
        <v>6.4000000000000001E-2</v>
      </c>
      <c r="U54" s="121">
        <v>6.4000000000000001E-2</v>
      </c>
      <c r="V54" s="106"/>
      <c r="W54" s="106">
        <f t="shared" si="44"/>
        <v>0</v>
      </c>
      <c r="X54" s="106">
        <f t="shared" si="45"/>
        <v>0</v>
      </c>
      <c r="Y54" s="106">
        <f t="shared" si="46"/>
        <v>0</v>
      </c>
      <c r="Z54" s="106">
        <f t="shared" si="47"/>
        <v>-3.9999999999999994E-2</v>
      </c>
      <c r="AA54" s="106">
        <f t="shared" si="48"/>
        <v>-3.9999999999999994E-2</v>
      </c>
      <c r="AB54" s="106">
        <f t="shared" si="49"/>
        <v>-3.9999999999999994E-2</v>
      </c>
      <c r="AC54" s="106">
        <f t="shared" ref="AC54:AC62" si="59">L54-L39</f>
        <v>-0.06</v>
      </c>
      <c r="AD54" s="106">
        <f t="shared" si="51"/>
        <v>-0.06</v>
      </c>
      <c r="AE54" s="106">
        <f t="shared" si="52"/>
        <v>-0.06</v>
      </c>
      <c r="AF54" s="106">
        <f t="shared" si="53"/>
        <v>-2.0000000000000004E-2</v>
      </c>
      <c r="AG54" s="106">
        <f t="shared" si="54"/>
        <v>-2.0000000000000004E-2</v>
      </c>
      <c r="AH54" s="106">
        <f t="shared" si="55"/>
        <v>-2.0000000000000004E-2</v>
      </c>
      <c r="AI54" s="106">
        <f t="shared" si="56"/>
        <v>-2.0000000000000004E-2</v>
      </c>
      <c r="AJ54" s="106">
        <f>S54-S39</f>
        <v>-2.0000000000000004E-2</v>
      </c>
      <c r="AK54" s="106">
        <f t="shared" si="57"/>
        <v>0</v>
      </c>
      <c r="AL54" s="106">
        <f t="shared" si="58"/>
        <v>0</v>
      </c>
    </row>
    <row r="55" spans="1:52" ht="15" customHeight="1" x14ac:dyDescent="0.25">
      <c r="A55" s="277"/>
      <c r="B55" s="278"/>
      <c r="C55" s="280"/>
      <c r="D55" s="132" t="s">
        <v>95</v>
      </c>
      <c r="E55" s="132" t="s">
        <v>127</v>
      </c>
      <c r="F55" s="106">
        <v>0.124</v>
      </c>
      <c r="G55" s="106">
        <v>6.4000000000000001E-2</v>
      </c>
      <c r="H55" s="106">
        <v>6.4000000000000001E-2</v>
      </c>
      <c r="I55" s="106">
        <v>6.4000000000000001E-2</v>
      </c>
      <c r="J55" s="106">
        <v>6.4000000000000001E-2</v>
      </c>
      <c r="K55" s="106">
        <v>6.4000000000000001E-2</v>
      </c>
      <c r="L55" s="106">
        <v>6.4000000000000001E-2</v>
      </c>
      <c r="M55" s="106">
        <v>6.4000000000000001E-2</v>
      </c>
      <c r="N55" s="106">
        <v>6.4000000000000001E-2</v>
      </c>
      <c r="O55" s="106">
        <v>6.4000000000000001E-2</v>
      </c>
      <c r="P55" s="106">
        <v>6.4000000000000001E-2</v>
      </c>
      <c r="Q55" s="106">
        <v>6.4000000000000001E-2</v>
      </c>
      <c r="R55" s="106">
        <v>6.4000000000000001E-2</v>
      </c>
      <c r="S55" s="106">
        <v>6.4000000000000001E-2</v>
      </c>
      <c r="T55" s="106">
        <v>4.2000000000000003E-2</v>
      </c>
      <c r="U55" s="106">
        <v>3.6999999999999998E-2</v>
      </c>
      <c r="V55" s="106"/>
      <c r="W55" s="106">
        <f t="shared" si="44"/>
        <v>0</v>
      </c>
      <c r="X55" s="106">
        <f t="shared" si="45"/>
        <v>-0.06</v>
      </c>
      <c r="Y55" s="106">
        <f t="shared" si="46"/>
        <v>-0.06</v>
      </c>
      <c r="Z55" s="106">
        <f t="shared" si="47"/>
        <v>-2.0000000000000004E-2</v>
      </c>
      <c r="AA55" s="106">
        <f t="shared" si="48"/>
        <v>-2.0000000000000004E-2</v>
      </c>
      <c r="AB55" s="106">
        <f t="shared" si="49"/>
        <v>-2.0000000000000004E-2</v>
      </c>
      <c r="AC55" s="106">
        <f t="shared" si="59"/>
        <v>0</v>
      </c>
      <c r="AD55" s="106">
        <f t="shared" si="51"/>
        <v>0</v>
      </c>
      <c r="AE55" s="106">
        <f t="shared" si="52"/>
        <v>0</v>
      </c>
      <c r="AF55" s="106">
        <f t="shared" si="53"/>
        <v>0</v>
      </c>
      <c r="AG55" s="106">
        <f t="shared" si="54"/>
        <v>0</v>
      </c>
      <c r="AH55" s="106">
        <f t="shared" si="55"/>
        <v>0</v>
      </c>
      <c r="AI55" s="106">
        <f t="shared" si="56"/>
        <v>0</v>
      </c>
      <c r="AJ55" s="106">
        <f>S55-S40</f>
        <v>0</v>
      </c>
      <c r="AK55" s="106">
        <f t="shared" si="57"/>
        <v>-2.1999999999999999E-2</v>
      </c>
      <c r="AL55" s="106">
        <f t="shared" si="58"/>
        <v>-1.8000000000000002E-2</v>
      </c>
    </row>
    <row r="56" spans="1:52" ht="15" customHeight="1" x14ac:dyDescent="0.25">
      <c r="A56" s="277"/>
      <c r="B56" s="372"/>
      <c r="C56" s="385"/>
      <c r="D56" s="380" t="s">
        <v>96</v>
      </c>
      <c r="E56" s="380" t="s">
        <v>127</v>
      </c>
      <c r="F56" s="124">
        <v>0.35199999999999998</v>
      </c>
      <c r="G56" s="124">
        <v>0.124</v>
      </c>
      <c r="H56" s="124">
        <v>0.124</v>
      </c>
      <c r="I56" s="124">
        <v>0.124</v>
      </c>
      <c r="J56" s="124">
        <v>0.124</v>
      </c>
      <c r="K56" s="124">
        <v>0.124</v>
      </c>
      <c r="L56" s="124">
        <v>0.124</v>
      </c>
      <c r="M56" s="124">
        <v>0.124</v>
      </c>
      <c r="N56" s="386">
        <v>0.124</v>
      </c>
      <c r="O56" s="386">
        <v>0.124</v>
      </c>
      <c r="P56" s="386">
        <v>0.124</v>
      </c>
      <c r="Q56" s="386">
        <v>0.124</v>
      </c>
      <c r="R56" s="386">
        <v>0.124</v>
      </c>
      <c r="S56" s="386">
        <v>0.124</v>
      </c>
      <c r="T56" s="386">
        <v>0.124</v>
      </c>
      <c r="U56" s="124">
        <v>8.4000000000000005E-2</v>
      </c>
      <c r="V56" s="106"/>
      <c r="W56" s="106">
        <f t="shared" si="44"/>
        <v>0</v>
      </c>
      <c r="X56" s="106">
        <f t="shared" si="45"/>
        <v>-0.22799999999999998</v>
      </c>
      <c r="Y56" s="106">
        <f t="shared" si="46"/>
        <v>-0.22799999999999998</v>
      </c>
      <c r="Z56" s="106">
        <f t="shared" si="47"/>
        <v>-0.22799999999999998</v>
      </c>
      <c r="AA56" s="106">
        <f t="shared" si="48"/>
        <v>-0.22799999999999998</v>
      </c>
      <c r="AB56" s="106">
        <f t="shared" si="49"/>
        <v>-0.22799999999999998</v>
      </c>
      <c r="AC56" s="106">
        <f t="shared" si="59"/>
        <v>0</v>
      </c>
      <c r="AD56" s="106">
        <f t="shared" si="51"/>
        <v>0</v>
      </c>
      <c r="AE56" s="106">
        <f t="shared" si="52"/>
        <v>0</v>
      </c>
      <c r="AF56" s="106">
        <f t="shared" si="53"/>
        <v>0</v>
      </c>
      <c r="AG56" s="106">
        <f t="shared" si="54"/>
        <v>0</v>
      </c>
      <c r="AH56" s="106">
        <f t="shared" si="55"/>
        <v>0</v>
      </c>
      <c r="AI56" s="106">
        <f t="shared" si="56"/>
        <v>0</v>
      </c>
      <c r="AJ56" s="106">
        <f>S56-S41</f>
        <v>0</v>
      </c>
      <c r="AK56" s="106">
        <f t="shared" si="57"/>
        <v>0</v>
      </c>
      <c r="AL56" s="106">
        <f t="shared" si="58"/>
        <v>-3.9999999999999994E-2</v>
      </c>
    </row>
    <row r="57" spans="1:52" ht="15" customHeight="1" x14ac:dyDescent="0.25">
      <c r="A57" s="277"/>
      <c r="B57" s="382" t="s">
        <v>120</v>
      </c>
      <c r="C57" s="383" t="s">
        <v>123</v>
      </c>
      <c r="D57" s="384" t="s">
        <v>97</v>
      </c>
      <c r="E57" s="384" t="s">
        <v>127</v>
      </c>
      <c r="F57" s="121">
        <v>8.8999999999999996E-2</v>
      </c>
      <c r="G57" s="121">
        <v>8.8999999999999996E-2</v>
      </c>
      <c r="H57" s="121">
        <v>8.8999999999999996E-2</v>
      </c>
      <c r="I57" s="121">
        <v>8.8999999999999996E-2</v>
      </c>
      <c r="J57" s="121">
        <v>8.8999999999999996E-2</v>
      </c>
      <c r="K57" s="121">
        <v>8.8999999999999996E-2</v>
      </c>
      <c r="L57" s="121">
        <v>8.8999999999999996E-2</v>
      </c>
      <c r="M57" s="121">
        <v>8.8999999999999996E-2</v>
      </c>
      <c r="N57" s="387">
        <v>8.8999999999999996E-2</v>
      </c>
      <c r="O57" s="121">
        <v>6.4000000000000001E-2</v>
      </c>
      <c r="P57" s="121">
        <v>6.4000000000000001E-2</v>
      </c>
      <c r="Q57" s="121">
        <v>6.4000000000000001E-2</v>
      </c>
      <c r="R57" s="121">
        <v>5.0999999999999997E-2</v>
      </c>
      <c r="S57" s="121">
        <v>5.0999999999999997E-2</v>
      </c>
      <c r="T57" s="121">
        <v>5.0999999999999997E-2</v>
      </c>
      <c r="U57" s="121">
        <v>3.5999999999999997E-2</v>
      </c>
      <c r="V57" s="106"/>
      <c r="W57" s="106">
        <f t="shared" si="44"/>
        <v>0</v>
      </c>
      <c r="X57" s="106">
        <f t="shared" si="45"/>
        <v>0</v>
      </c>
      <c r="Y57" s="106">
        <f t="shared" si="46"/>
        <v>0</v>
      </c>
      <c r="Z57" s="106">
        <f t="shared" si="47"/>
        <v>0</v>
      </c>
      <c r="AA57" s="106">
        <f t="shared" si="48"/>
        <v>0</v>
      </c>
      <c r="AB57" s="106">
        <f t="shared" si="49"/>
        <v>0</v>
      </c>
      <c r="AC57" s="106">
        <f t="shared" si="59"/>
        <v>0</v>
      </c>
      <c r="AD57" s="106">
        <f t="shared" si="51"/>
        <v>0</v>
      </c>
      <c r="AE57" s="106">
        <f t="shared" si="52"/>
        <v>0</v>
      </c>
      <c r="AF57" s="106">
        <f t="shared" si="53"/>
        <v>-2.4999999999999994E-2</v>
      </c>
      <c r="AG57" s="106">
        <f t="shared" si="54"/>
        <v>-2.4999999999999994E-2</v>
      </c>
      <c r="AH57" s="106">
        <f t="shared" si="55"/>
        <v>-2.4999999999999994E-2</v>
      </c>
      <c r="AI57" s="106">
        <f t="shared" si="56"/>
        <v>-3.7999999999999999E-2</v>
      </c>
      <c r="AJ57" s="106">
        <f>S57-S42</f>
        <v>-3.7999999999999999E-2</v>
      </c>
      <c r="AK57" s="106">
        <f t="shared" si="57"/>
        <v>-3.7999999999999999E-2</v>
      </c>
      <c r="AL57" s="106">
        <f t="shared" si="58"/>
        <v>-1.4999999999999999E-2</v>
      </c>
    </row>
    <row r="58" spans="1:52" ht="15" customHeight="1" x14ac:dyDescent="0.25">
      <c r="A58" s="277"/>
      <c r="B58" s="278"/>
      <c r="C58" s="280"/>
      <c r="D58" s="132" t="s">
        <v>95</v>
      </c>
      <c r="E58" s="132" t="s">
        <v>127</v>
      </c>
      <c r="F58" s="106">
        <v>8.8999999999999996E-2</v>
      </c>
      <c r="G58" s="106">
        <v>8.8999999999999996E-2</v>
      </c>
      <c r="H58" s="106">
        <v>8.8999999999999996E-2</v>
      </c>
      <c r="I58" s="106">
        <v>8.8999999999999996E-2</v>
      </c>
      <c r="J58" s="106">
        <v>8.8999999999999996E-2</v>
      </c>
      <c r="K58" s="106">
        <v>8.8999999999999996E-2</v>
      </c>
      <c r="L58" s="106">
        <v>6.4000000000000001E-2</v>
      </c>
      <c r="M58" s="106">
        <v>6.4000000000000001E-2</v>
      </c>
      <c r="N58" s="106">
        <v>6.4000000000000001E-2</v>
      </c>
      <c r="O58" s="106">
        <v>5.0999999999999997E-2</v>
      </c>
      <c r="P58" s="106">
        <v>5.0999999999999997E-2</v>
      </c>
      <c r="Q58" s="106">
        <v>5.0999999999999997E-2</v>
      </c>
      <c r="R58" s="106">
        <v>5.0999999999999997E-2</v>
      </c>
      <c r="S58" s="106">
        <v>5.0999999999999997E-2</v>
      </c>
      <c r="T58" s="106">
        <v>5.0999999999999997E-2</v>
      </c>
      <c r="U58" s="106">
        <v>3.5999999999999997E-2</v>
      </c>
      <c r="V58" s="106"/>
      <c r="W58" s="106">
        <f t="shared" si="44"/>
        <v>0</v>
      </c>
      <c r="X58" s="106">
        <f t="shared" si="45"/>
        <v>0</v>
      </c>
      <c r="Y58" s="106">
        <f t="shared" si="46"/>
        <v>0</v>
      </c>
      <c r="Z58" s="106">
        <f t="shared" si="47"/>
        <v>0</v>
      </c>
      <c r="AA58" s="106">
        <f t="shared" si="48"/>
        <v>0</v>
      </c>
      <c r="AB58" s="106">
        <f t="shared" si="49"/>
        <v>0</v>
      </c>
      <c r="AC58" s="106">
        <f t="shared" si="59"/>
        <v>-2.4999999999999994E-2</v>
      </c>
      <c r="AD58" s="106">
        <f t="shared" si="51"/>
        <v>-2.4999999999999994E-2</v>
      </c>
      <c r="AE58" s="106">
        <f t="shared" si="52"/>
        <v>-2.4999999999999994E-2</v>
      </c>
      <c r="AF58" s="106">
        <f t="shared" si="53"/>
        <v>-3.7999999999999999E-2</v>
      </c>
      <c r="AG58" s="106">
        <f t="shared" si="54"/>
        <v>-3.7999999999999999E-2</v>
      </c>
      <c r="AH58" s="106">
        <f t="shared" si="55"/>
        <v>-3.7999999999999999E-2</v>
      </c>
      <c r="AI58" s="106">
        <f t="shared" si="56"/>
        <v>-1.3000000000000005E-2</v>
      </c>
      <c r="AJ58" s="106">
        <f>S58-S43</f>
        <v>-1.3000000000000005E-2</v>
      </c>
      <c r="AK58" s="106">
        <f t="shared" si="57"/>
        <v>0</v>
      </c>
      <c r="AL58" s="106">
        <f t="shared" si="58"/>
        <v>-1.4999999999999999E-2</v>
      </c>
    </row>
    <row r="59" spans="1:52" ht="15" customHeight="1" x14ac:dyDescent="0.25">
      <c r="A59" s="277"/>
      <c r="B59" s="372"/>
      <c r="C59" s="385"/>
      <c r="D59" s="380" t="s">
        <v>96</v>
      </c>
      <c r="E59" s="380" t="s">
        <v>127</v>
      </c>
      <c r="F59" s="124">
        <v>0.29199999999999998</v>
      </c>
      <c r="G59" s="124">
        <v>8.8999999999999996E-2</v>
      </c>
      <c r="H59" s="124">
        <v>8.8999999999999996E-2</v>
      </c>
      <c r="I59" s="124">
        <v>8.8999999999999996E-2</v>
      </c>
      <c r="J59" s="124">
        <v>8.8999999999999996E-2</v>
      </c>
      <c r="K59" s="124">
        <v>8.8999999999999996E-2</v>
      </c>
      <c r="L59" s="124">
        <v>8.8999999999999996E-2</v>
      </c>
      <c r="M59" s="124">
        <v>8.8999999999999996E-2</v>
      </c>
      <c r="N59" s="386">
        <v>8.8999999999999996E-2</v>
      </c>
      <c r="O59" s="386">
        <v>8.8999999999999996E-2</v>
      </c>
      <c r="P59" s="386">
        <v>8.8999999999999996E-2</v>
      </c>
      <c r="Q59" s="386">
        <v>8.8999999999999996E-2</v>
      </c>
      <c r="R59" s="386">
        <v>8.8999999999999996E-2</v>
      </c>
      <c r="S59" s="386">
        <v>8.8999999999999996E-2</v>
      </c>
      <c r="T59" s="386">
        <v>8.8999999999999996E-2</v>
      </c>
      <c r="U59" s="386">
        <v>8.8999999999999996E-2</v>
      </c>
      <c r="V59" s="123"/>
      <c r="W59" s="106">
        <f t="shared" si="44"/>
        <v>0</v>
      </c>
      <c r="X59" s="106">
        <f t="shared" si="45"/>
        <v>-0.20299999999999999</v>
      </c>
      <c r="Y59" s="106">
        <f t="shared" si="46"/>
        <v>0</v>
      </c>
      <c r="Z59" s="106">
        <f t="shared" si="47"/>
        <v>0</v>
      </c>
      <c r="AA59" s="106">
        <f t="shared" si="48"/>
        <v>0</v>
      </c>
      <c r="AB59" s="106">
        <f t="shared" si="49"/>
        <v>0</v>
      </c>
      <c r="AC59" s="106">
        <f t="shared" si="59"/>
        <v>0</v>
      </c>
      <c r="AD59" s="106">
        <f t="shared" si="51"/>
        <v>0</v>
      </c>
      <c r="AE59" s="106">
        <f t="shared" si="52"/>
        <v>0</v>
      </c>
      <c r="AF59" s="106">
        <f t="shared" si="53"/>
        <v>0</v>
      </c>
      <c r="AG59" s="106">
        <f t="shared" si="54"/>
        <v>0</v>
      </c>
      <c r="AH59" s="106">
        <f t="shared" si="55"/>
        <v>0</v>
      </c>
      <c r="AI59" s="106">
        <f t="shared" si="56"/>
        <v>0</v>
      </c>
      <c r="AJ59" s="106">
        <f>S59-S44</f>
        <v>0</v>
      </c>
      <c r="AK59" s="106">
        <f t="shared" si="57"/>
        <v>0</v>
      </c>
      <c r="AL59" s="106">
        <f t="shared" si="58"/>
        <v>0</v>
      </c>
    </row>
    <row r="60" spans="1:52" ht="15" customHeight="1" x14ac:dyDescent="0.25">
      <c r="A60" s="277"/>
      <c r="B60" s="278" t="s">
        <v>121</v>
      </c>
      <c r="C60" s="280" t="s">
        <v>126</v>
      </c>
      <c r="D60" s="132" t="s">
        <v>97</v>
      </c>
      <c r="E60" s="132" t="s">
        <v>128</v>
      </c>
      <c r="F60" s="125">
        <v>1.1399999999999999</v>
      </c>
      <c r="G60" s="125">
        <v>1.1399999999999999</v>
      </c>
      <c r="H60" s="125">
        <v>1.1399999999999999</v>
      </c>
      <c r="I60" s="125">
        <v>1.1399999999999999</v>
      </c>
      <c r="J60" s="125">
        <v>1.1399999999999999</v>
      </c>
      <c r="K60" s="125">
        <v>1.1399999999999999</v>
      </c>
      <c r="L60" s="125">
        <v>1.1399999999999999</v>
      </c>
      <c r="M60" s="125">
        <v>1.1399999999999999</v>
      </c>
      <c r="N60" s="125">
        <v>1.1399999999999999</v>
      </c>
      <c r="O60" s="125">
        <v>0.11899999999999999</v>
      </c>
      <c r="P60" s="125">
        <v>0.11899999999999999</v>
      </c>
      <c r="Q60" s="125">
        <v>0.11899999999999999</v>
      </c>
      <c r="R60" s="125">
        <v>0.11899999999999999</v>
      </c>
      <c r="S60" s="125">
        <v>0.11899999999999999</v>
      </c>
      <c r="T60" s="125">
        <v>0.11899999999999999</v>
      </c>
      <c r="U60" s="125">
        <v>0.11899999999999999</v>
      </c>
      <c r="V60" s="125"/>
      <c r="W60" s="106">
        <f t="shared" si="44"/>
        <v>0</v>
      </c>
      <c r="X60" s="106">
        <f t="shared" si="45"/>
        <v>0</v>
      </c>
      <c r="Y60" s="106">
        <f t="shared" si="46"/>
        <v>0</v>
      </c>
      <c r="Z60" s="106">
        <f t="shared" si="47"/>
        <v>0</v>
      </c>
      <c r="AA60" s="106">
        <f t="shared" si="48"/>
        <v>0</v>
      </c>
      <c r="AB60" s="106">
        <f t="shared" si="49"/>
        <v>0</v>
      </c>
      <c r="AC60" s="106">
        <f t="shared" si="59"/>
        <v>0</v>
      </c>
      <c r="AD60" s="106">
        <f t="shared" si="51"/>
        <v>0</v>
      </c>
      <c r="AE60" s="106">
        <f t="shared" si="52"/>
        <v>0</v>
      </c>
      <c r="AF60" s="106">
        <f t="shared" si="53"/>
        <v>-1.0209999999999999</v>
      </c>
      <c r="AG60" s="106">
        <f t="shared" si="54"/>
        <v>-1.0209999999999999</v>
      </c>
      <c r="AH60" s="106">
        <f t="shared" si="55"/>
        <v>-1.0209999999999999</v>
      </c>
      <c r="AI60" s="106">
        <f t="shared" si="56"/>
        <v>-1.0209999999999999</v>
      </c>
      <c r="AJ60" s="106">
        <f>S60-S45</f>
        <v>-1.0209999999999999</v>
      </c>
      <c r="AK60" s="106">
        <f t="shared" si="57"/>
        <v>0</v>
      </c>
      <c r="AL60" s="106">
        <f t="shared" si="58"/>
        <v>0</v>
      </c>
    </row>
    <row r="61" spans="1:52" ht="15" customHeight="1" x14ac:dyDescent="0.25">
      <c r="A61" s="277"/>
      <c r="B61" s="278"/>
      <c r="C61" s="280"/>
      <c r="D61" s="132" t="s">
        <v>95</v>
      </c>
      <c r="E61" s="132" t="s">
        <v>128</v>
      </c>
      <c r="F61" s="125">
        <v>1.1399999999999999</v>
      </c>
      <c r="G61" s="125">
        <v>1.1399999999999999</v>
      </c>
      <c r="H61" s="125">
        <v>1.1399999999999999</v>
      </c>
      <c r="I61" s="125">
        <v>1.1399999999999999</v>
      </c>
      <c r="J61" s="125">
        <v>1.1399999999999999</v>
      </c>
      <c r="K61" s="125">
        <v>1.1399999999999999</v>
      </c>
      <c r="L61" s="125">
        <v>0.11899999999999999</v>
      </c>
      <c r="M61" s="125">
        <v>0.11899999999999999</v>
      </c>
      <c r="N61" s="125">
        <v>0.11899999999999999</v>
      </c>
      <c r="O61" s="125">
        <v>0.11899999999999999</v>
      </c>
      <c r="P61" s="125">
        <v>0.11899999999999999</v>
      </c>
      <c r="Q61" s="125">
        <v>0.11899999999999999</v>
      </c>
      <c r="R61" s="125">
        <v>0.11899999999999999</v>
      </c>
      <c r="S61" s="125">
        <v>0.11899999999999999</v>
      </c>
      <c r="T61" s="125">
        <v>0.11899999999999999</v>
      </c>
      <c r="U61" s="125">
        <v>0.11899999999999999</v>
      </c>
      <c r="V61" s="125"/>
      <c r="W61" s="106">
        <f t="shared" si="44"/>
        <v>0</v>
      </c>
      <c r="X61" s="106">
        <f t="shared" si="45"/>
        <v>0</v>
      </c>
      <c r="Y61" s="106">
        <f t="shared" si="46"/>
        <v>0</v>
      </c>
      <c r="Z61" s="106">
        <f t="shared" si="47"/>
        <v>0</v>
      </c>
      <c r="AA61" s="106">
        <f t="shared" si="48"/>
        <v>0</v>
      </c>
      <c r="AB61" s="106">
        <f t="shared" si="49"/>
        <v>0</v>
      </c>
      <c r="AC61" s="106">
        <f t="shared" si="59"/>
        <v>-1.0209999999999999</v>
      </c>
      <c r="AD61" s="106">
        <f t="shared" si="51"/>
        <v>-1.0209999999999999</v>
      </c>
      <c r="AE61" s="106">
        <f t="shared" si="52"/>
        <v>-1.0209999999999999</v>
      </c>
      <c r="AF61" s="106">
        <f t="shared" si="53"/>
        <v>-1.0209999999999999</v>
      </c>
      <c r="AG61" s="106">
        <f t="shared" si="54"/>
        <v>-1.0209999999999999</v>
      </c>
      <c r="AH61" s="106">
        <f t="shared" si="55"/>
        <v>-1.0209999999999999</v>
      </c>
      <c r="AI61" s="106">
        <f t="shared" si="56"/>
        <v>0</v>
      </c>
      <c r="AJ61" s="106">
        <f>S61-S46</f>
        <v>0</v>
      </c>
      <c r="AK61" s="106">
        <f t="shared" si="57"/>
        <v>0</v>
      </c>
      <c r="AL61" s="106">
        <f t="shared" si="58"/>
        <v>0</v>
      </c>
    </row>
    <row r="62" spans="1:52" ht="15" customHeight="1" thickBot="1" x14ac:dyDescent="0.3">
      <c r="A62" s="277"/>
      <c r="B62" s="278"/>
      <c r="C62" s="280"/>
      <c r="D62" s="132" t="s">
        <v>96</v>
      </c>
      <c r="E62" s="132" t="s">
        <v>128</v>
      </c>
      <c r="F62" s="125">
        <v>1.1399999999999999</v>
      </c>
      <c r="G62" s="125">
        <v>1.1399999999999999</v>
      </c>
      <c r="H62" s="125">
        <v>1.1399999999999999</v>
      </c>
      <c r="I62" s="125">
        <v>1.1399999999999999</v>
      </c>
      <c r="J62" s="125">
        <v>1.1399999999999999</v>
      </c>
      <c r="K62" s="125">
        <v>1.1399999999999999</v>
      </c>
      <c r="L62" s="125">
        <v>1.1399999999999999</v>
      </c>
      <c r="M62" s="125">
        <v>1.1399999999999999</v>
      </c>
      <c r="N62" s="125">
        <v>1.1399999999999999</v>
      </c>
      <c r="O62" s="125">
        <v>1.1399999999999999</v>
      </c>
      <c r="P62" s="125">
        <v>1.1399999999999999</v>
      </c>
      <c r="Q62" s="125">
        <v>1.1399999999999999</v>
      </c>
      <c r="R62" s="125">
        <v>1.1399999999999999</v>
      </c>
      <c r="S62" s="125">
        <v>1.1399999999999999</v>
      </c>
      <c r="T62" s="125">
        <v>1.1399999999999999</v>
      </c>
      <c r="U62" s="125">
        <v>1.1399999999999999</v>
      </c>
      <c r="V62" s="125"/>
      <c r="W62" s="106">
        <f t="shared" si="44"/>
        <v>0</v>
      </c>
      <c r="X62" s="106">
        <f t="shared" si="45"/>
        <v>0</v>
      </c>
      <c r="Y62" s="106">
        <f t="shared" si="46"/>
        <v>0</v>
      </c>
      <c r="Z62" s="106">
        <f t="shared" si="47"/>
        <v>0</v>
      </c>
      <c r="AA62" s="106">
        <f t="shared" si="48"/>
        <v>0</v>
      </c>
      <c r="AB62" s="106">
        <f t="shared" si="49"/>
        <v>0</v>
      </c>
      <c r="AC62" s="106">
        <f t="shared" si="59"/>
        <v>0</v>
      </c>
      <c r="AD62" s="106">
        <f t="shared" si="51"/>
        <v>0</v>
      </c>
      <c r="AE62" s="106">
        <f t="shared" si="52"/>
        <v>0</v>
      </c>
      <c r="AF62" s="106">
        <f t="shared" si="53"/>
        <v>0</v>
      </c>
      <c r="AG62" s="106">
        <f t="shared" si="54"/>
        <v>0</v>
      </c>
      <c r="AH62" s="106">
        <f t="shared" si="55"/>
        <v>0</v>
      </c>
      <c r="AI62" s="106">
        <f t="shared" si="56"/>
        <v>0</v>
      </c>
      <c r="AJ62" s="106">
        <f>S62-S47</f>
        <v>0</v>
      </c>
      <c r="AK62" s="106">
        <f t="shared" si="57"/>
        <v>0</v>
      </c>
      <c r="AL62" s="106">
        <f t="shared" si="58"/>
        <v>0</v>
      </c>
    </row>
    <row r="63" spans="1:52" ht="15" customHeight="1" x14ac:dyDescent="0.25">
      <c r="A63" s="231">
        <v>2016</v>
      </c>
      <c r="B63" s="271" t="s">
        <v>118</v>
      </c>
      <c r="C63" s="273" t="s">
        <v>122</v>
      </c>
      <c r="D63" s="136" t="s">
        <v>97</v>
      </c>
      <c r="E63" s="136" t="s">
        <v>127</v>
      </c>
      <c r="F63" s="316">
        <v>0.57999999999999996</v>
      </c>
      <c r="G63" s="128">
        <v>0.151</v>
      </c>
      <c r="H63" s="128">
        <v>0.151</v>
      </c>
      <c r="I63" s="128">
        <v>0.123</v>
      </c>
      <c r="J63" s="128">
        <v>0.123</v>
      </c>
      <c r="K63" s="128">
        <v>0.123</v>
      </c>
      <c r="L63" s="128">
        <v>0.104</v>
      </c>
      <c r="M63" s="128">
        <v>0.104</v>
      </c>
      <c r="N63" s="129">
        <v>0.104</v>
      </c>
      <c r="O63" s="128">
        <v>0.09</v>
      </c>
      <c r="P63" s="128">
        <v>0.09</v>
      </c>
      <c r="Q63" s="128">
        <v>0.09</v>
      </c>
      <c r="R63" s="128">
        <v>0.08</v>
      </c>
      <c r="S63" s="128">
        <v>0.08</v>
      </c>
      <c r="T63" s="128">
        <v>7.0999999999999994E-2</v>
      </c>
      <c r="U63" s="130">
        <v>4.8000000000000001E-2</v>
      </c>
      <c r="V63" s="125"/>
      <c r="W63" s="106">
        <f>F63-F48</f>
        <v>0</v>
      </c>
      <c r="X63" s="106">
        <f>G63-G48</f>
        <v>0</v>
      </c>
      <c r="Y63" s="106">
        <f>H63-H48</f>
        <v>0</v>
      </c>
      <c r="Z63" s="106">
        <f>I63-I48</f>
        <v>0</v>
      </c>
      <c r="AA63" s="106">
        <f>J63-J48</f>
        <v>0</v>
      </c>
      <c r="AB63" s="106">
        <f>K63-K48</f>
        <v>0</v>
      </c>
      <c r="AC63" s="106">
        <f>L63-L48</f>
        <v>0</v>
      </c>
      <c r="AD63" s="106">
        <f>M63-M48</f>
        <v>0</v>
      </c>
      <c r="AE63" s="106">
        <f>N63-N48</f>
        <v>0</v>
      </c>
      <c r="AF63" s="106">
        <f>O63-O48</f>
        <v>0</v>
      </c>
      <c r="AG63" s="106">
        <f>P63-P48</f>
        <v>0</v>
      </c>
      <c r="AH63" s="106">
        <f>Q63-Q48</f>
        <v>0</v>
      </c>
      <c r="AI63" s="106">
        <f>R63-R48</f>
        <v>0</v>
      </c>
      <c r="AJ63" s="106">
        <f>S63-S48</f>
        <v>0</v>
      </c>
      <c r="AK63" s="106">
        <f>T63-T48</f>
        <v>0</v>
      </c>
      <c r="AL63" s="106">
        <f>U63-U48</f>
        <v>-2.2999999999999993E-2</v>
      </c>
      <c r="AM63" s="106"/>
      <c r="AN63" s="106"/>
      <c r="AO63" s="106"/>
      <c r="AP63" s="106"/>
      <c r="AQ63" s="106"/>
      <c r="AR63" s="106"/>
      <c r="AS63" s="106"/>
      <c r="AT63" s="106"/>
      <c r="AU63" s="106"/>
      <c r="AV63" s="106"/>
      <c r="AW63" s="106"/>
      <c r="AX63" s="106"/>
      <c r="AY63" s="106"/>
      <c r="AZ63" s="106"/>
    </row>
    <row r="64" spans="1:52" ht="15" customHeight="1" x14ac:dyDescent="0.25">
      <c r="A64" s="232"/>
      <c r="B64" s="272"/>
      <c r="C64" s="274"/>
      <c r="D64" s="103" t="s">
        <v>95</v>
      </c>
      <c r="E64" s="103" t="s">
        <v>127</v>
      </c>
      <c r="F64" s="125">
        <v>0.151</v>
      </c>
      <c r="G64" s="125">
        <v>0.123</v>
      </c>
      <c r="H64" s="125">
        <v>0.123</v>
      </c>
      <c r="I64" s="125">
        <v>0.104</v>
      </c>
      <c r="J64" s="125">
        <v>0.104</v>
      </c>
      <c r="K64" s="125">
        <v>0.104</v>
      </c>
      <c r="L64" s="125">
        <v>0.09</v>
      </c>
      <c r="M64" s="125">
        <v>0.09</v>
      </c>
      <c r="N64" s="125">
        <v>0.09</v>
      </c>
      <c r="O64" s="125">
        <v>0.08</v>
      </c>
      <c r="P64" s="125">
        <v>0.08</v>
      </c>
      <c r="Q64" s="125">
        <v>0.08</v>
      </c>
      <c r="R64" s="125">
        <v>7.0999999999999994E-2</v>
      </c>
      <c r="S64" s="125">
        <v>7.0999999999999994E-2</v>
      </c>
      <c r="T64" s="125">
        <v>7.0999999999999994E-2</v>
      </c>
      <c r="U64" s="131">
        <v>4.8000000000000001E-2</v>
      </c>
      <c r="V64" s="125"/>
      <c r="W64" s="106">
        <f t="shared" ref="W64:W77" si="60">F64-F49</f>
        <v>0</v>
      </c>
      <c r="X64" s="106">
        <f t="shared" ref="X64:X77" si="61">G64-G49</f>
        <v>0</v>
      </c>
      <c r="Y64" s="106">
        <f t="shared" ref="Y64:Y77" si="62">H64-H49</f>
        <v>0</v>
      </c>
      <c r="Z64" s="106">
        <f t="shared" ref="Z64:Z77" si="63">I64-I49</f>
        <v>0</v>
      </c>
      <c r="AA64" s="106">
        <f t="shared" ref="AA64:AA77" si="64">J64-J49</f>
        <v>0</v>
      </c>
      <c r="AB64" s="106">
        <f t="shared" ref="AB64:AB77" si="65">K64-K49</f>
        <v>0</v>
      </c>
      <c r="AC64" s="106">
        <f t="shared" ref="AC64:AC77" si="66">L64-L49</f>
        <v>0</v>
      </c>
      <c r="AD64" s="106">
        <f t="shared" ref="AD64:AD77" si="67">M64-M49</f>
        <v>0</v>
      </c>
      <c r="AE64" s="106">
        <f t="shared" ref="AE64:AE77" si="68">N64-N49</f>
        <v>0</v>
      </c>
      <c r="AF64" s="106">
        <f t="shared" ref="AF64:AF77" si="69">O64-O49</f>
        <v>0</v>
      </c>
      <c r="AG64" s="106">
        <f t="shared" ref="AG64:AG77" si="70">P64-P49</f>
        <v>0</v>
      </c>
      <c r="AH64" s="106">
        <f t="shared" ref="AH64:AH77" si="71">Q64-Q49</f>
        <v>0</v>
      </c>
      <c r="AI64" s="106">
        <f t="shared" ref="AI64:AI77" si="72">R64-R49</f>
        <v>0</v>
      </c>
      <c r="AJ64" s="106">
        <f>S64-S49</f>
        <v>0</v>
      </c>
      <c r="AK64" s="106">
        <f t="shared" ref="AK64:AK77" si="73">T64-T49</f>
        <v>0</v>
      </c>
      <c r="AL64" s="106">
        <f t="shared" ref="AL64:AL77" si="74">U64-U49</f>
        <v>-3.9999999999999966E-3</v>
      </c>
      <c r="AM64" s="106"/>
      <c r="AN64" s="106"/>
      <c r="AO64" s="106"/>
      <c r="AP64" s="106"/>
      <c r="AQ64" s="106"/>
      <c r="AR64" s="106"/>
      <c r="AS64" s="106"/>
    </row>
    <row r="65" spans="1:52" ht="15" customHeight="1" x14ac:dyDescent="0.25">
      <c r="A65" s="232"/>
      <c r="B65" s="272"/>
      <c r="C65" s="274"/>
      <c r="D65" s="103" t="s">
        <v>96</v>
      </c>
      <c r="E65" s="103" t="s">
        <v>127</v>
      </c>
      <c r="F65" s="125">
        <v>0.57999999999999996</v>
      </c>
      <c r="G65" s="125">
        <v>0.57999999999999996</v>
      </c>
      <c r="H65" s="125">
        <v>0.57999999999999996</v>
      </c>
      <c r="I65" s="125">
        <v>0.57999999999999996</v>
      </c>
      <c r="J65" s="125">
        <v>0.57999999999999996</v>
      </c>
      <c r="K65" s="125">
        <v>0.57999999999999996</v>
      </c>
      <c r="L65" s="125">
        <v>0.57999999999999996</v>
      </c>
      <c r="M65" s="125">
        <v>0.57999999999999996</v>
      </c>
      <c r="N65" s="125">
        <v>0.57999999999999996</v>
      </c>
      <c r="O65" s="125">
        <v>0.151</v>
      </c>
      <c r="P65" s="125">
        <v>0.151</v>
      </c>
      <c r="Q65" s="125">
        <v>0.151</v>
      </c>
      <c r="R65" s="125">
        <v>0.151</v>
      </c>
      <c r="S65" s="125">
        <v>0.151</v>
      </c>
      <c r="T65" s="125">
        <v>0.123</v>
      </c>
      <c r="U65" s="131">
        <v>0.104</v>
      </c>
      <c r="V65" s="125"/>
      <c r="W65" s="106">
        <f t="shared" si="60"/>
        <v>0</v>
      </c>
      <c r="X65" s="106">
        <f t="shared" si="61"/>
        <v>0</v>
      </c>
      <c r="Y65" s="106">
        <f t="shared" si="62"/>
        <v>0</v>
      </c>
      <c r="Z65" s="106">
        <f t="shared" si="63"/>
        <v>0</v>
      </c>
      <c r="AA65" s="106">
        <f t="shared" si="64"/>
        <v>0</v>
      </c>
      <c r="AB65" s="106">
        <f t="shared" si="65"/>
        <v>0</v>
      </c>
      <c r="AC65" s="106">
        <f t="shared" si="66"/>
        <v>0</v>
      </c>
      <c r="AD65" s="106">
        <f t="shared" si="67"/>
        <v>0</v>
      </c>
      <c r="AE65" s="106">
        <f t="shared" si="68"/>
        <v>0</v>
      </c>
      <c r="AF65" s="106">
        <f t="shared" si="69"/>
        <v>0</v>
      </c>
      <c r="AG65" s="106">
        <f t="shared" si="70"/>
        <v>0</v>
      </c>
      <c r="AH65" s="106">
        <f t="shared" si="71"/>
        <v>0</v>
      </c>
      <c r="AI65" s="106">
        <f t="shared" si="72"/>
        <v>0</v>
      </c>
      <c r="AJ65" s="106">
        <f>S65-S50</f>
        <v>0</v>
      </c>
      <c r="AK65" s="106">
        <f t="shared" si="73"/>
        <v>0</v>
      </c>
      <c r="AL65" s="106">
        <f t="shared" si="74"/>
        <v>0</v>
      </c>
      <c r="AM65" s="106"/>
      <c r="AN65" s="106"/>
      <c r="AO65" s="106"/>
      <c r="AP65" s="106"/>
      <c r="AQ65" s="106"/>
      <c r="AR65" s="106"/>
      <c r="AS65" s="106"/>
    </row>
    <row r="66" spans="1:52" ht="15" customHeight="1" x14ac:dyDescent="0.25">
      <c r="A66" s="232"/>
      <c r="B66" s="272" t="s">
        <v>93</v>
      </c>
      <c r="C66" s="274" t="s">
        <v>125</v>
      </c>
      <c r="D66" s="103" t="s">
        <v>97</v>
      </c>
      <c r="E66" s="103" t="s">
        <v>127</v>
      </c>
      <c r="F66" s="125">
        <v>9.4E-2</v>
      </c>
      <c r="G66" s="125">
        <v>9.4E-2</v>
      </c>
      <c r="H66" s="125">
        <v>9.4E-2</v>
      </c>
      <c r="I66" s="125">
        <v>9.4E-2</v>
      </c>
      <c r="J66" s="125">
        <v>9.4E-2</v>
      </c>
      <c r="K66" s="125">
        <v>9.4E-2</v>
      </c>
      <c r="L66" s="125">
        <v>0.06</v>
      </c>
      <c r="M66" s="125">
        <v>0.06</v>
      </c>
      <c r="N66" s="125">
        <v>0.06</v>
      </c>
      <c r="O66" s="125">
        <v>0.05</v>
      </c>
      <c r="P66" s="125">
        <v>0.05</v>
      </c>
      <c r="Q66" s="133">
        <v>0.05</v>
      </c>
      <c r="R66" s="125">
        <v>0.05</v>
      </c>
      <c r="S66" s="125">
        <v>0.05</v>
      </c>
      <c r="T66" s="125">
        <v>4.3999999999999997E-2</v>
      </c>
      <c r="U66" s="131">
        <v>3.9E-2</v>
      </c>
      <c r="V66" s="125"/>
      <c r="W66" s="106">
        <f t="shared" si="60"/>
        <v>-1.9000000000000003E-2</v>
      </c>
      <c r="X66" s="106">
        <f t="shared" si="61"/>
        <v>-1.9000000000000003E-2</v>
      </c>
      <c r="Y66" s="106">
        <f t="shared" si="62"/>
        <v>-1.9000000000000003E-2</v>
      </c>
      <c r="Z66" s="106">
        <f t="shared" si="63"/>
        <v>-1.9000000000000003E-2</v>
      </c>
      <c r="AA66" s="106">
        <f t="shared" si="64"/>
        <v>-1.9000000000000003E-2</v>
      </c>
      <c r="AB66" s="106">
        <f t="shared" si="65"/>
        <v>-1.9000000000000003E-2</v>
      </c>
      <c r="AC66" s="106">
        <f t="shared" si="66"/>
        <v>-5.3000000000000005E-2</v>
      </c>
      <c r="AD66" s="106">
        <f t="shared" si="67"/>
        <v>-5.3000000000000005E-2</v>
      </c>
      <c r="AE66" s="106">
        <f t="shared" si="68"/>
        <v>-5.3000000000000005E-2</v>
      </c>
      <c r="AF66" s="106">
        <f t="shared" si="69"/>
        <v>-6.3E-2</v>
      </c>
      <c r="AG66" s="106">
        <f t="shared" si="70"/>
        <v>-6.3E-2</v>
      </c>
      <c r="AH66" s="106">
        <f t="shared" si="71"/>
        <v>-6.3E-2</v>
      </c>
      <c r="AI66" s="106">
        <f t="shared" si="72"/>
        <v>-6.3E-2</v>
      </c>
      <c r="AJ66" s="106">
        <f>S66-S51</f>
        <v>-6.3E-2</v>
      </c>
      <c r="AK66" s="106">
        <f t="shared" si="73"/>
        <v>-1.3000000000000005E-2</v>
      </c>
      <c r="AL66" s="106">
        <f t="shared" si="74"/>
        <v>-1.8000000000000002E-2</v>
      </c>
      <c r="AM66" s="106"/>
      <c r="AN66" s="106"/>
      <c r="AO66" s="106"/>
      <c r="AP66" s="106"/>
      <c r="AQ66" s="106"/>
      <c r="AR66" s="106"/>
      <c r="AS66" s="106"/>
      <c r="AT66" s="106"/>
      <c r="AU66" s="106"/>
      <c r="AV66" s="106"/>
      <c r="AW66" s="106"/>
      <c r="AX66" s="106"/>
      <c r="AY66" s="106"/>
      <c r="AZ66" s="106"/>
    </row>
    <row r="67" spans="1:52" ht="15" customHeight="1" x14ac:dyDescent="0.25">
      <c r="A67" s="232"/>
      <c r="B67" s="272"/>
      <c r="C67" s="274"/>
      <c r="D67" s="103" t="s">
        <v>95</v>
      </c>
      <c r="E67" s="103" t="s">
        <v>127</v>
      </c>
      <c r="F67" s="125">
        <v>9.4E-2</v>
      </c>
      <c r="G67" s="125">
        <v>9.4E-2</v>
      </c>
      <c r="H67" s="125">
        <v>9.4E-2</v>
      </c>
      <c r="I67" s="125">
        <v>7.1999999999999995E-2</v>
      </c>
      <c r="J67" s="125">
        <v>7.1999999999999995E-2</v>
      </c>
      <c r="K67" s="125">
        <v>7.1999999999999995E-2</v>
      </c>
      <c r="L67" s="125">
        <v>0.05</v>
      </c>
      <c r="M67" s="125">
        <v>0.05</v>
      </c>
      <c r="N67" s="125">
        <v>0.05</v>
      </c>
      <c r="O67" s="125">
        <v>0.05</v>
      </c>
      <c r="P67" s="125">
        <v>0.05</v>
      </c>
      <c r="Q67" s="125">
        <v>0.05</v>
      </c>
      <c r="R67" s="125">
        <v>0.05</v>
      </c>
      <c r="S67" s="125">
        <v>0.05</v>
      </c>
      <c r="T67" s="125">
        <v>4.3999999999999997E-2</v>
      </c>
      <c r="U67" s="131">
        <v>3.9E-2</v>
      </c>
      <c r="V67" s="125"/>
      <c r="W67" s="106">
        <f t="shared" si="60"/>
        <v>-1.9000000000000003E-2</v>
      </c>
      <c r="X67" s="106">
        <f t="shared" si="61"/>
        <v>-1.9000000000000003E-2</v>
      </c>
      <c r="Y67" s="106">
        <f t="shared" si="62"/>
        <v>-1.9000000000000003E-2</v>
      </c>
      <c r="Z67" s="106">
        <f t="shared" si="63"/>
        <v>-4.1000000000000009E-2</v>
      </c>
      <c r="AA67" s="106">
        <f t="shared" si="64"/>
        <v>-4.1000000000000009E-2</v>
      </c>
      <c r="AB67" s="106">
        <f t="shared" si="65"/>
        <v>-4.1000000000000009E-2</v>
      </c>
      <c r="AC67" s="106">
        <f t="shared" si="66"/>
        <v>-6.3E-2</v>
      </c>
      <c r="AD67" s="106">
        <f t="shared" si="67"/>
        <v>-6.3E-2</v>
      </c>
      <c r="AE67" s="106">
        <f t="shared" si="68"/>
        <v>-6.3E-2</v>
      </c>
      <c r="AF67" s="106">
        <f t="shared" si="69"/>
        <v>-6.9999999999999993E-3</v>
      </c>
      <c r="AG67" s="106">
        <f t="shared" si="70"/>
        <v>-6.9999999999999993E-3</v>
      </c>
      <c r="AH67" s="106">
        <f t="shared" si="71"/>
        <v>-6.9999999999999993E-3</v>
      </c>
      <c r="AI67" s="106">
        <f t="shared" si="72"/>
        <v>-6.9999999999999993E-3</v>
      </c>
      <c r="AJ67" s="106">
        <f>S67-S52</f>
        <v>-6.9999999999999993E-3</v>
      </c>
      <c r="AK67" s="106">
        <f t="shared" si="73"/>
        <v>-1.3000000000000005E-2</v>
      </c>
      <c r="AL67" s="106">
        <f t="shared" si="74"/>
        <v>-1.8000000000000002E-2</v>
      </c>
      <c r="AM67" s="106"/>
      <c r="AN67" s="106"/>
      <c r="AO67" s="106"/>
      <c r="AP67" s="106"/>
      <c r="AQ67" s="106"/>
      <c r="AR67" s="106"/>
      <c r="AS67" s="106"/>
    </row>
    <row r="68" spans="1:52" s="117" customFormat="1" ht="15" customHeight="1" x14ac:dyDescent="0.25">
      <c r="A68" s="232"/>
      <c r="B68" s="276"/>
      <c r="C68" s="388"/>
      <c r="D68" s="389" t="s">
        <v>96</v>
      </c>
      <c r="E68" s="389" t="s">
        <v>127</v>
      </c>
      <c r="F68" s="390">
        <v>0.35199999999999998</v>
      </c>
      <c r="G68" s="390">
        <v>0.16200000000000001</v>
      </c>
      <c r="H68" s="390">
        <v>0.16200000000000001</v>
      </c>
      <c r="I68" s="390">
        <v>0.16200000000000001</v>
      </c>
      <c r="J68" s="390">
        <v>0.16200000000000001</v>
      </c>
      <c r="K68" s="390">
        <v>0.16200000000000001</v>
      </c>
      <c r="L68" s="390">
        <v>0.16200000000000001</v>
      </c>
      <c r="M68" s="390">
        <v>0.16200000000000001</v>
      </c>
      <c r="N68" s="390">
        <v>0.16200000000000001</v>
      </c>
      <c r="O68" s="390">
        <v>9.4E-2</v>
      </c>
      <c r="P68" s="390">
        <v>9.4E-2</v>
      </c>
      <c r="Q68" s="390">
        <v>9.4E-2</v>
      </c>
      <c r="R68" s="390">
        <v>9.4E-2</v>
      </c>
      <c r="S68" s="390">
        <v>9.4E-2</v>
      </c>
      <c r="T68" s="390">
        <v>7.1999999999999995E-2</v>
      </c>
      <c r="U68" s="391">
        <v>0.06</v>
      </c>
      <c r="V68" s="381" t="str">
        <f>V53</f>
        <v>there appears to be an error in 2010 code for semi heated metal building walls. The values from opaque envelope requirements spraedsheet has been taken.</v>
      </c>
      <c r="W68" s="371">
        <f t="shared" si="60"/>
        <v>-0.82799999999999996</v>
      </c>
      <c r="X68" s="371">
        <f t="shared" si="61"/>
        <v>-2.1999999999999992E-2</v>
      </c>
      <c r="Y68" s="371">
        <f t="shared" si="62"/>
        <v>-2.1999999999999992E-2</v>
      </c>
      <c r="Z68" s="371">
        <f t="shared" si="63"/>
        <v>-2.1999999999999992E-2</v>
      </c>
      <c r="AA68" s="371">
        <f t="shared" si="64"/>
        <v>-2.1999999999999992E-2</v>
      </c>
      <c r="AB68" s="371">
        <f t="shared" si="65"/>
        <v>-2.1999999999999992E-2</v>
      </c>
      <c r="AC68" s="371">
        <f>L68-L53</f>
        <v>2.7999999999999997E-2</v>
      </c>
      <c r="AD68" s="371">
        <f t="shared" si="67"/>
        <v>2.7999999999999997E-2</v>
      </c>
      <c r="AE68" s="371">
        <f t="shared" si="68"/>
        <v>2.7999999999999997E-2</v>
      </c>
      <c r="AF68" s="371">
        <f t="shared" si="69"/>
        <v>-2.8999999999999998E-2</v>
      </c>
      <c r="AG68" s="371">
        <f t="shared" si="70"/>
        <v>-2.8999999999999998E-2</v>
      </c>
      <c r="AH68" s="371">
        <f t="shared" si="71"/>
        <v>-2.8999999999999998E-2</v>
      </c>
      <c r="AI68" s="371">
        <f t="shared" si="72"/>
        <v>-1.9000000000000003E-2</v>
      </c>
      <c r="AJ68" s="371">
        <f>S68-S53</f>
        <v>-1.9000000000000003E-2</v>
      </c>
      <c r="AK68" s="371">
        <f t="shared" si="73"/>
        <v>-4.1000000000000009E-2</v>
      </c>
      <c r="AL68" s="371">
        <f t="shared" si="74"/>
        <v>-5.3000000000000005E-2</v>
      </c>
      <c r="AM68" s="371"/>
      <c r="AN68" s="371"/>
      <c r="AO68" s="371"/>
      <c r="AP68" s="371"/>
      <c r="AQ68" s="371"/>
      <c r="AR68" s="371"/>
      <c r="AS68" s="371"/>
    </row>
    <row r="69" spans="1:52" ht="15" customHeight="1" x14ac:dyDescent="0.25">
      <c r="A69" s="232"/>
      <c r="B69" s="272" t="s">
        <v>119</v>
      </c>
      <c r="C69" s="363" t="s">
        <v>124</v>
      </c>
      <c r="D69" s="103" t="s">
        <v>97</v>
      </c>
      <c r="E69" s="103" t="s">
        <v>127</v>
      </c>
      <c r="F69" s="125">
        <v>0.124</v>
      </c>
      <c r="G69" s="125">
        <v>8.4000000000000005E-2</v>
      </c>
      <c r="H69" s="125">
        <v>8.4000000000000005E-2</v>
      </c>
      <c r="I69" s="125">
        <v>7.6999999999999999E-2</v>
      </c>
      <c r="J69" s="125">
        <v>7.6999999999999999E-2</v>
      </c>
      <c r="K69" s="125">
        <v>7.6999999999999999E-2</v>
      </c>
      <c r="L69" s="125">
        <v>6.4000000000000001E-2</v>
      </c>
      <c r="M69" s="125">
        <v>6.4000000000000001E-2</v>
      </c>
      <c r="N69" s="125">
        <v>6.4000000000000001E-2</v>
      </c>
      <c r="O69" s="125">
        <v>5.5E-2</v>
      </c>
      <c r="P69" s="125">
        <v>5.5E-2</v>
      </c>
      <c r="Q69" s="125">
        <v>5.5E-2</v>
      </c>
      <c r="R69" s="125">
        <v>4.9000000000000002E-2</v>
      </c>
      <c r="S69" s="125">
        <v>4.9000000000000002E-2</v>
      </c>
      <c r="T69" s="125">
        <v>4.9000000000000002E-2</v>
      </c>
      <c r="U69" s="131">
        <v>3.6999999999999998E-2</v>
      </c>
      <c r="V69" s="125"/>
      <c r="W69" s="106">
        <f t="shared" si="60"/>
        <v>0</v>
      </c>
      <c r="X69" s="106">
        <f t="shared" si="61"/>
        <v>-3.9999999999999994E-2</v>
      </c>
      <c r="Y69" s="106">
        <f t="shared" si="62"/>
        <v>-3.9999999999999994E-2</v>
      </c>
      <c r="Z69" s="106">
        <f t="shared" si="63"/>
        <v>-7.0000000000000062E-3</v>
      </c>
      <c r="AA69" s="106">
        <f t="shared" si="64"/>
        <v>-7.0000000000000062E-3</v>
      </c>
      <c r="AB69" s="106">
        <f t="shared" si="65"/>
        <v>-7.0000000000000062E-3</v>
      </c>
      <c r="AC69" s="106">
        <f t="shared" si="66"/>
        <v>0</v>
      </c>
      <c r="AD69" s="106">
        <f t="shared" si="67"/>
        <v>0</v>
      </c>
      <c r="AE69" s="106">
        <f t="shared" si="68"/>
        <v>0</v>
      </c>
      <c r="AF69" s="106">
        <f t="shared" si="69"/>
        <v>-9.0000000000000011E-3</v>
      </c>
      <c r="AG69" s="106">
        <f t="shared" si="70"/>
        <v>-9.0000000000000011E-3</v>
      </c>
      <c r="AH69" s="106">
        <f t="shared" si="71"/>
        <v>-9.0000000000000011E-3</v>
      </c>
      <c r="AI69" s="106">
        <f t="shared" si="72"/>
        <v>-1.4999999999999999E-2</v>
      </c>
      <c r="AJ69" s="106">
        <f>S69-S54</f>
        <v>-1.4999999999999999E-2</v>
      </c>
      <c r="AK69" s="106">
        <f t="shared" si="73"/>
        <v>-1.4999999999999999E-2</v>
      </c>
      <c r="AL69" s="106">
        <f t="shared" si="74"/>
        <v>-2.7000000000000003E-2</v>
      </c>
      <c r="AM69" s="106"/>
      <c r="AN69" s="106"/>
      <c r="AO69" s="106"/>
      <c r="AP69" s="106"/>
      <c r="AQ69" s="106"/>
      <c r="AR69" s="106"/>
      <c r="AS69" s="106"/>
      <c r="AT69" s="106"/>
      <c r="AU69" s="106"/>
      <c r="AV69" s="106"/>
      <c r="AW69" s="106"/>
      <c r="AX69" s="106"/>
      <c r="AY69" s="106"/>
      <c r="AZ69" s="106"/>
    </row>
    <row r="70" spans="1:52" ht="15" customHeight="1" x14ac:dyDescent="0.25">
      <c r="A70" s="232"/>
      <c r="B70" s="272"/>
      <c r="C70" s="363"/>
      <c r="D70" s="103" t="s">
        <v>95</v>
      </c>
      <c r="E70" s="103" t="s">
        <v>127</v>
      </c>
      <c r="F70" s="125">
        <v>0.124</v>
      </c>
      <c r="G70" s="125">
        <v>6.4000000000000001E-2</v>
      </c>
      <c r="H70" s="125">
        <v>6.4000000000000001E-2</v>
      </c>
      <c r="I70" s="125">
        <v>6.4000000000000001E-2</v>
      </c>
      <c r="J70" s="125">
        <v>6.4000000000000001E-2</v>
      </c>
      <c r="K70" s="125">
        <v>6.4000000000000001E-2</v>
      </c>
      <c r="L70" s="125">
        <v>6.4000000000000001E-2</v>
      </c>
      <c r="M70" s="125">
        <v>6.4000000000000001E-2</v>
      </c>
      <c r="N70" s="125">
        <v>6.4000000000000001E-2</v>
      </c>
      <c r="O70" s="125">
        <v>5.5E-2</v>
      </c>
      <c r="P70" s="125">
        <v>5.5E-2</v>
      </c>
      <c r="Q70" s="125">
        <v>5.5E-2</v>
      </c>
      <c r="R70" s="125">
        <v>4.9000000000000002E-2</v>
      </c>
      <c r="S70" s="125">
        <v>4.9000000000000002E-2</v>
      </c>
      <c r="T70" s="125">
        <v>4.2000000000000003E-2</v>
      </c>
      <c r="U70" s="131">
        <v>3.6999999999999998E-2</v>
      </c>
      <c r="V70" s="125"/>
      <c r="W70" s="106">
        <f t="shared" si="60"/>
        <v>0</v>
      </c>
      <c r="X70" s="106">
        <f t="shared" si="61"/>
        <v>0</v>
      </c>
      <c r="Y70" s="106">
        <f t="shared" si="62"/>
        <v>0</v>
      </c>
      <c r="Z70" s="106">
        <f t="shared" si="63"/>
        <v>0</v>
      </c>
      <c r="AA70" s="106">
        <f t="shared" si="64"/>
        <v>0</v>
      </c>
      <c r="AB70" s="106">
        <f t="shared" si="65"/>
        <v>0</v>
      </c>
      <c r="AC70" s="106">
        <f t="shared" si="66"/>
        <v>0</v>
      </c>
      <c r="AD70" s="106">
        <f t="shared" si="67"/>
        <v>0</v>
      </c>
      <c r="AE70" s="106">
        <f t="shared" si="68"/>
        <v>0</v>
      </c>
      <c r="AF70" s="106">
        <f t="shared" si="69"/>
        <v>-9.0000000000000011E-3</v>
      </c>
      <c r="AG70" s="106">
        <f t="shared" si="70"/>
        <v>-9.0000000000000011E-3</v>
      </c>
      <c r="AH70" s="106">
        <f t="shared" si="71"/>
        <v>-9.0000000000000011E-3</v>
      </c>
      <c r="AI70" s="106">
        <f t="shared" si="72"/>
        <v>-1.4999999999999999E-2</v>
      </c>
      <c r="AJ70" s="106">
        <f>S70-S55</f>
        <v>-1.4999999999999999E-2</v>
      </c>
      <c r="AK70" s="106">
        <f t="shared" si="73"/>
        <v>0</v>
      </c>
      <c r="AL70" s="106">
        <f t="shared" si="74"/>
        <v>0</v>
      </c>
      <c r="AM70" s="106"/>
      <c r="AN70" s="106"/>
      <c r="AO70" s="106"/>
      <c r="AP70" s="106"/>
      <c r="AQ70" s="106"/>
      <c r="AR70" s="106"/>
      <c r="AS70" s="106"/>
    </row>
    <row r="71" spans="1:52" ht="15" customHeight="1" x14ac:dyDescent="0.25">
      <c r="A71" s="232"/>
      <c r="B71" s="272"/>
      <c r="C71" s="365"/>
      <c r="D71" s="33" t="s">
        <v>96</v>
      </c>
      <c r="E71" s="33" t="s">
        <v>127</v>
      </c>
      <c r="F71" s="366">
        <v>0.35199999999999998</v>
      </c>
      <c r="G71" s="366">
        <v>0.124</v>
      </c>
      <c r="H71" s="366">
        <v>0.124</v>
      </c>
      <c r="I71" s="366">
        <v>0.124</v>
      </c>
      <c r="J71" s="366">
        <v>0.124</v>
      </c>
      <c r="K71" s="366">
        <v>0.124</v>
      </c>
      <c r="L71" s="366">
        <v>0.124</v>
      </c>
      <c r="M71" s="366">
        <v>0.124</v>
      </c>
      <c r="N71" s="366">
        <v>0.124</v>
      </c>
      <c r="O71" s="366">
        <v>8.4000000000000005E-2</v>
      </c>
      <c r="P71" s="366">
        <v>8.4000000000000005E-2</v>
      </c>
      <c r="Q71" s="366">
        <v>8.4000000000000005E-2</v>
      </c>
      <c r="R71" s="366">
        <v>8.4000000000000005E-2</v>
      </c>
      <c r="S71" s="366">
        <v>8.4000000000000005E-2</v>
      </c>
      <c r="T71" s="366">
        <v>6.4000000000000001E-2</v>
      </c>
      <c r="U71" s="367">
        <v>6.4000000000000001E-2</v>
      </c>
      <c r="V71" s="125"/>
      <c r="W71" s="106">
        <f t="shared" si="60"/>
        <v>0</v>
      </c>
      <c r="X71" s="106">
        <f t="shared" si="61"/>
        <v>0</v>
      </c>
      <c r="Y71" s="106">
        <f t="shared" si="62"/>
        <v>0</v>
      </c>
      <c r="Z71" s="106">
        <f t="shared" si="63"/>
        <v>0</v>
      </c>
      <c r="AA71" s="106">
        <f t="shared" si="64"/>
        <v>0</v>
      </c>
      <c r="AB71" s="106">
        <f t="shared" si="65"/>
        <v>0</v>
      </c>
      <c r="AC71" s="106">
        <f t="shared" si="66"/>
        <v>0</v>
      </c>
      <c r="AD71" s="106">
        <f t="shared" si="67"/>
        <v>0</v>
      </c>
      <c r="AE71" s="106">
        <f t="shared" si="68"/>
        <v>0</v>
      </c>
      <c r="AF71" s="106">
        <f t="shared" si="69"/>
        <v>-3.9999999999999994E-2</v>
      </c>
      <c r="AG71" s="106">
        <f t="shared" si="70"/>
        <v>-3.9999999999999994E-2</v>
      </c>
      <c r="AH71" s="106">
        <f t="shared" si="71"/>
        <v>-3.9999999999999994E-2</v>
      </c>
      <c r="AI71" s="106">
        <f t="shared" si="72"/>
        <v>-3.9999999999999994E-2</v>
      </c>
      <c r="AJ71" s="106">
        <f>S71-S56</f>
        <v>-3.9999999999999994E-2</v>
      </c>
      <c r="AK71" s="106">
        <f t="shared" si="73"/>
        <v>-0.06</v>
      </c>
      <c r="AL71" s="106">
        <f t="shared" si="74"/>
        <v>-2.0000000000000004E-2</v>
      </c>
      <c r="AM71" s="106"/>
      <c r="AN71" s="106"/>
      <c r="AO71" s="106"/>
      <c r="AP71" s="106"/>
      <c r="AQ71" s="106"/>
      <c r="AR71" s="106"/>
      <c r="AS71" s="106"/>
    </row>
    <row r="72" spans="1:52" ht="15" customHeight="1" x14ac:dyDescent="0.25">
      <c r="A72" s="232"/>
      <c r="B72" s="272" t="s">
        <v>120</v>
      </c>
      <c r="C72" s="275" t="s">
        <v>123</v>
      </c>
      <c r="D72" s="103" t="s">
        <v>97</v>
      </c>
      <c r="E72" s="103" t="s">
        <v>127</v>
      </c>
      <c r="F72" s="125">
        <v>8.8999999999999996E-2</v>
      </c>
      <c r="G72" s="125">
        <v>8.8999999999999996E-2</v>
      </c>
      <c r="H72" s="125">
        <v>8.8999999999999996E-2</v>
      </c>
      <c r="I72" s="125">
        <v>8.8999999999999996E-2</v>
      </c>
      <c r="J72" s="125">
        <v>8.8999999999999996E-2</v>
      </c>
      <c r="K72" s="125">
        <v>8.8999999999999996E-2</v>
      </c>
      <c r="L72" s="125">
        <v>6.4000000000000001E-2</v>
      </c>
      <c r="M72" s="125">
        <v>6.4000000000000001E-2</v>
      </c>
      <c r="N72" s="125">
        <v>6.4000000000000001E-2</v>
      </c>
      <c r="O72" s="125">
        <v>5.0999999999999997E-2</v>
      </c>
      <c r="P72" s="125">
        <v>5.0999999999999997E-2</v>
      </c>
      <c r="Q72" s="125">
        <v>5.0999999999999997E-2</v>
      </c>
      <c r="R72" s="125">
        <v>5.0999999999999997E-2</v>
      </c>
      <c r="S72" s="125">
        <v>5.0999999999999997E-2</v>
      </c>
      <c r="T72" s="125">
        <v>5.0999999999999997E-2</v>
      </c>
      <c r="U72" s="131">
        <v>3.2000000000000001E-2</v>
      </c>
      <c r="V72" s="125"/>
      <c r="W72" s="106">
        <f t="shared" si="60"/>
        <v>0</v>
      </c>
      <c r="X72" s="106">
        <f t="shared" si="61"/>
        <v>0</v>
      </c>
      <c r="Y72" s="106">
        <f t="shared" si="62"/>
        <v>0</v>
      </c>
      <c r="Z72" s="106">
        <f t="shared" si="63"/>
        <v>0</v>
      </c>
      <c r="AA72" s="106">
        <f t="shared" si="64"/>
        <v>0</v>
      </c>
      <c r="AB72" s="106">
        <f t="shared" si="65"/>
        <v>0</v>
      </c>
      <c r="AC72" s="106">
        <f t="shared" si="66"/>
        <v>-2.4999999999999994E-2</v>
      </c>
      <c r="AD72" s="106">
        <f t="shared" si="67"/>
        <v>-2.4999999999999994E-2</v>
      </c>
      <c r="AE72" s="106">
        <f t="shared" si="68"/>
        <v>-2.4999999999999994E-2</v>
      </c>
      <c r="AF72" s="106">
        <f t="shared" si="69"/>
        <v>-1.3000000000000005E-2</v>
      </c>
      <c r="AG72" s="106">
        <f t="shared" si="70"/>
        <v>-1.3000000000000005E-2</v>
      </c>
      <c r="AH72" s="106">
        <f t="shared" si="71"/>
        <v>-1.3000000000000005E-2</v>
      </c>
      <c r="AI72" s="106">
        <f t="shared" si="72"/>
        <v>0</v>
      </c>
      <c r="AJ72" s="106">
        <f>S72-S57</f>
        <v>0</v>
      </c>
      <c r="AK72" s="106">
        <f t="shared" si="73"/>
        <v>0</v>
      </c>
      <c r="AL72" s="106">
        <f t="shared" si="74"/>
        <v>-3.9999999999999966E-3</v>
      </c>
      <c r="AM72" s="106"/>
      <c r="AN72" s="106"/>
      <c r="AO72" s="106"/>
      <c r="AP72" s="106"/>
      <c r="AQ72" s="106"/>
      <c r="AR72" s="106"/>
      <c r="AS72" s="106"/>
      <c r="AT72" s="106"/>
      <c r="AU72" s="106"/>
      <c r="AV72" s="106"/>
      <c r="AW72" s="106"/>
      <c r="AX72" s="106"/>
      <c r="AY72" s="106"/>
      <c r="AZ72" s="106"/>
    </row>
    <row r="73" spans="1:52" ht="15" customHeight="1" x14ac:dyDescent="0.25">
      <c r="A73" s="232"/>
      <c r="B73" s="272"/>
      <c r="C73" s="275"/>
      <c r="D73" s="103" t="s">
        <v>95</v>
      </c>
      <c r="E73" s="103" t="s">
        <v>127</v>
      </c>
      <c r="F73" s="125">
        <v>8.8999999999999996E-2</v>
      </c>
      <c r="G73" s="125">
        <v>8.8999999999999996E-2</v>
      </c>
      <c r="H73" s="125">
        <v>8.8999999999999996E-2</v>
      </c>
      <c r="I73" s="125">
        <v>6.4000000000000001E-2</v>
      </c>
      <c r="J73" s="125">
        <v>6.4000000000000001E-2</v>
      </c>
      <c r="K73" s="125">
        <v>6.4000000000000001E-2</v>
      </c>
      <c r="L73" s="125">
        <v>6.4000000000000001E-2</v>
      </c>
      <c r="M73" s="125">
        <v>6.4000000000000001E-2</v>
      </c>
      <c r="N73" s="125">
        <v>6.4000000000000001E-2</v>
      </c>
      <c r="O73" s="125">
        <v>5.0999999999999997E-2</v>
      </c>
      <c r="P73" s="125">
        <v>5.0999999999999997E-2</v>
      </c>
      <c r="Q73" s="125">
        <v>5.0999999999999997E-2</v>
      </c>
      <c r="R73" s="125">
        <v>5.0999999999999997E-2</v>
      </c>
      <c r="S73" s="125">
        <v>5.0999999999999997E-2</v>
      </c>
      <c r="T73" s="125">
        <v>5.0999999999999997E-2</v>
      </c>
      <c r="U73" s="131">
        <v>3.2000000000000001E-2</v>
      </c>
      <c r="V73" s="125"/>
      <c r="W73" s="106">
        <f t="shared" si="60"/>
        <v>0</v>
      </c>
      <c r="X73" s="106">
        <f t="shared" si="61"/>
        <v>0</v>
      </c>
      <c r="Y73" s="106">
        <f t="shared" si="62"/>
        <v>0</v>
      </c>
      <c r="Z73" s="106">
        <f t="shared" si="63"/>
        <v>-2.4999999999999994E-2</v>
      </c>
      <c r="AA73" s="106">
        <f t="shared" si="64"/>
        <v>-2.4999999999999994E-2</v>
      </c>
      <c r="AB73" s="106">
        <f t="shared" si="65"/>
        <v>-2.4999999999999994E-2</v>
      </c>
      <c r="AC73" s="106">
        <f t="shared" si="66"/>
        <v>0</v>
      </c>
      <c r="AD73" s="106">
        <f t="shared" si="67"/>
        <v>0</v>
      </c>
      <c r="AE73" s="106">
        <f t="shared" si="68"/>
        <v>0</v>
      </c>
      <c r="AF73" s="106">
        <f t="shared" si="69"/>
        <v>0</v>
      </c>
      <c r="AG73" s="106">
        <f t="shared" si="70"/>
        <v>0</v>
      </c>
      <c r="AH73" s="106">
        <f t="shared" si="71"/>
        <v>0</v>
      </c>
      <c r="AI73" s="106">
        <f t="shared" si="72"/>
        <v>0</v>
      </c>
      <c r="AJ73" s="106">
        <f>S73-S58</f>
        <v>0</v>
      </c>
      <c r="AK73" s="106">
        <f t="shared" si="73"/>
        <v>0</v>
      </c>
      <c r="AL73" s="106">
        <f t="shared" si="74"/>
        <v>-3.9999999999999966E-3</v>
      </c>
      <c r="AM73" s="106"/>
      <c r="AN73" s="106"/>
      <c r="AO73" s="106"/>
      <c r="AP73" s="106"/>
      <c r="AQ73" s="106"/>
      <c r="AR73" s="106"/>
      <c r="AS73" s="106"/>
    </row>
    <row r="74" spans="1:52" ht="15" customHeight="1" x14ac:dyDescent="0.25">
      <c r="A74" s="232"/>
      <c r="B74" s="272"/>
      <c r="C74" s="275"/>
      <c r="D74" s="103" t="s">
        <v>96</v>
      </c>
      <c r="E74" s="103" t="s">
        <v>127</v>
      </c>
      <c r="F74" s="125">
        <v>0.29199999999999998</v>
      </c>
      <c r="G74" s="125">
        <v>8.8999999999999996E-2</v>
      </c>
      <c r="H74" s="125">
        <v>8.8999999999999996E-2</v>
      </c>
      <c r="I74" s="125">
        <v>8.8999999999999996E-2</v>
      </c>
      <c r="J74" s="125">
        <v>8.8999999999999996E-2</v>
      </c>
      <c r="K74" s="125">
        <v>8.8999999999999996E-2</v>
      </c>
      <c r="L74" s="125">
        <v>8.8999999999999996E-2</v>
      </c>
      <c r="M74" s="125">
        <v>8.8999999999999996E-2</v>
      </c>
      <c r="N74" s="125">
        <v>8.8999999999999996E-2</v>
      </c>
      <c r="O74" s="125">
        <v>8.8999999999999996E-2</v>
      </c>
      <c r="P74" s="125">
        <v>8.8999999999999996E-2</v>
      </c>
      <c r="Q74" s="125">
        <v>8.8999999999999996E-2</v>
      </c>
      <c r="R74" s="125">
        <v>8.8999999999999996E-2</v>
      </c>
      <c r="S74" s="125">
        <v>8.8999999999999996E-2</v>
      </c>
      <c r="T74" s="125">
        <v>6.4000000000000001E-2</v>
      </c>
      <c r="U74" s="131">
        <v>5.0999999999999997E-2</v>
      </c>
      <c r="V74" s="125"/>
      <c r="W74" s="106">
        <f t="shared" si="60"/>
        <v>0</v>
      </c>
      <c r="X74" s="106">
        <f t="shared" si="61"/>
        <v>0</v>
      </c>
      <c r="Y74" s="106">
        <f t="shared" si="62"/>
        <v>0</v>
      </c>
      <c r="Z74" s="106">
        <f t="shared" si="63"/>
        <v>0</v>
      </c>
      <c r="AA74" s="106">
        <f t="shared" si="64"/>
        <v>0</v>
      </c>
      <c r="AB74" s="106">
        <f t="shared" si="65"/>
        <v>0</v>
      </c>
      <c r="AC74" s="106">
        <f t="shared" si="66"/>
        <v>0</v>
      </c>
      <c r="AD74" s="106">
        <f t="shared" si="67"/>
        <v>0</v>
      </c>
      <c r="AE74" s="106">
        <f t="shared" si="68"/>
        <v>0</v>
      </c>
      <c r="AF74" s="106">
        <f t="shared" si="69"/>
        <v>0</v>
      </c>
      <c r="AG74" s="106">
        <f t="shared" si="70"/>
        <v>0</v>
      </c>
      <c r="AH74" s="106">
        <f t="shared" si="71"/>
        <v>0</v>
      </c>
      <c r="AI74" s="106">
        <f t="shared" si="72"/>
        <v>0</v>
      </c>
      <c r="AJ74" s="106">
        <f>S74-S59</f>
        <v>0</v>
      </c>
      <c r="AK74" s="106">
        <f t="shared" si="73"/>
        <v>-2.4999999999999994E-2</v>
      </c>
      <c r="AL74" s="106">
        <f t="shared" si="74"/>
        <v>-3.7999999999999999E-2</v>
      </c>
      <c r="AM74" s="106"/>
      <c r="AN74" s="106"/>
      <c r="AO74" s="106"/>
      <c r="AP74" s="106"/>
      <c r="AQ74" s="106"/>
      <c r="AR74" s="106"/>
      <c r="AS74" s="106"/>
    </row>
    <row r="75" spans="1:52" ht="15" customHeight="1" x14ac:dyDescent="0.25">
      <c r="A75" s="232"/>
      <c r="B75" s="272" t="s">
        <v>121</v>
      </c>
      <c r="C75" s="360" t="s">
        <v>126</v>
      </c>
      <c r="D75" s="138" t="s">
        <v>97</v>
      </c>
      <c r="E75" s="138" t="s">
        <v>128</v>
      </c>
      <c r="F75" s="361">
        <v>1.1399999999999999</v>
      </c>
      <c r="G75" s="361">
        <v>1.1399999999999999</v>
      </c>
      <c r="H75" s="361">
        <v>1.1399999999999999</v>
      </c>
      <c r="I75" s="361">
        <v>1.1399999999999999</v>
      </c>
      <c r="J75" s="361">
        <v>1.1399999999999999</v>
      </c>
      <c r="K75" s="361">
        <v>1.1399999999999999</v>
      </c>
      <c r="L75" s="361">
        <v>0.11899999999999999</v>
      </c>
      <c r="M75" s="361">
        <v>0.11899999999999999</v>
      </c>
      <c r="N75" s="361">
        <v>0.11899999999999999</v>
      </c>
      <c r="O75" s="361">
        <v>0.11899999999999999</v>
      </c>
      <c r="P75" s="361">
        <v>0.11899999999999999</v>
      </c>
      <c r="Q75" s="361">
        <v>0.11899999999999999</v>
      </c>
      <c r="R75" s="361">
        <v>9.1999999999999998E-2</v>
      </c>
      <c r="S75" s="361">
        <v>9.1999999999999998E-2</v>
      </c>
      <c r="T75" s="361">
        <v>0.11899999999999999</v>
      </c>
      <c r="U75" s="362">
        <v>0.11899999999999999</v>
      </c>
      <c r="V75" s="125"/>
      <c r="W75" s="106">
        <f t="shared" si="60"/>
        <v>0</v>
      </c>
      <c r="X75" s="106">
        <f t="shared" si="61"/>
        <v>0</v>
      </c>
      <c r="Y75" s="106">
        <f t="shared" si="62"/>
        <v>0</v>
      </c>
      <c r="Z75" s="106">
        <f t="shared" si="63"/>
        <v>0</v>
      </c>
      <c r="AA75" s="106">
        <f t="shared" si="64"/>
        <v>0</v>
      </c>
      <c r="AB75" s="106">
        <f t="shared" si="65"/>
        <v>0</v>
      </c>
      <c r="AC75" s="106">
        <f t="shared" si="66"/>
        <v>-1.0209999999999999</v>
      </c>
      <c r="AD75" s="106">
        <f t="shared" si="67"/>
        <v>-1.0209999999999999</v>
      </c>
      <c r="AE75" s="106">
        <f t="shared" si="68"/>
        <v>-1.0209999999999999</v>
      </c>
      <c r="AF75" s="106">
        <f t="shared" si="69"/>
        <v>0</v>
      </c>
      <c r="AG75" s="106">
        <f t="shared" si="70"/>
        <v>0</v>
      </c>
      <c r="AH75" s="106">
        <f t="shared" si="71"/>
        <v>0</v>
      </c>
      <c r="AI75" s="106">
        <f t="shared" si="72"/>
        <v>-2.6999999999999996E-2</v>
      </c>
      <c r="AJ75" s="106">
        <f>S75-S60</f>
        <v>-2.6999999999999996E-2</v>
      </c>
      <c r="AK75" s="106">
        <f t="shared" si="73"/>
        <v>0</v>
      </c>
      <c r="AL75" s="106">
        <f t="shared" si="74"/>
        <v>0</v>
      </c>
      <c r="AM75" s="106"/>
      <c r="AN75" s="106"/>
      <c r="AO75" s="106"/>
      <c r="AP75" s="106"/>
      <c r="AQ75" s="106"/>
      <c r="AR75" s="106"/>
      <c r="AS75" s="106"/>
      <c r="AT75" s="106"/>
      <c r="AU75" s="106"/>
      <c r="AV75" s="106"/>
      <c r="AW75" s="106"/>
      <c r="AX75" s="106"/>
      <c r="AY75" s="106"/>
      <c r="AZ75" s="106"/>
    </row>
    <row r="76" spans="1:52" ht="15" customHeight="1" x14ac:dyDescent="0.25">
      <c r="A76" s="232"/>
      <c r="B76" s="272"/>
      <c r="C76" s="363"/>
      <c r="D76" s="103" t="s">
        <v>95</v>
      </c>
      <c r="E76" s="103" t="s">
        <v>128</v>
      </c>
      <c r="F76" s="125">
        <v>1.1399999999999999</v>
      </c>
      <c r="G76" s="125">
        <v>1.1399999999999999</v>
      </c>
      <c r="H76" s="125">
        <v>1.1399999999999999</v>
      </c>
      <c r="I76" s="125">
        <v>1.1399999999999999</v>
      </c>
      <c r="J76" s="125">
        <v>1.1399999999999999</v>
      </c>
      <c r="K76" s="125">
        <v>1.1399999999999999</v>
      </c>
      <c r="L76" s="125">
        <v>9.1999999999999998E-2</v>
      </c>
      <c r="M76" s="125">
        <v>9.1999999999999998E-2</v>
      </c>
      <c r="N76" s="125">
        <v>9.1999999999999998E-2</v>
      </c>
      <c r="O76" s="125">
        <v>9.1999999999999998E-2</v>
      </c>
      <c r="P76" s="125">
        <v>9.1999999999999998E-2</v>
      </c>
      <c r="Q76" s="125">
        <v>9.1999999999999998E-2</v>
      </c>
      <c r="R76" s="125">
        <v>6.3E-2</v>
      </c>
      <c r="S76" s="125">
        <v>6.3E-2</v>
      </c>
      <c r="T76" s="125">
        <v>6.3E-2</v>
      </c>
      <c r="U76" s="131">
        <v>6.3E-2</v>
      </c>
      <c r="V76" s="125"/>
      <c r="W76" s="106">
        <f t="shared" si="60"/>
        <v>0</v>
      </c>
      <c r="X76" s="106">
        <f t="shared" si="61"/>
        <v>0</v>
      </c>
      <c r="Y76" s="106">
        <f t="shared" si="62"/>
        <v>0</v>
      </c>
      <c r="Z76" s="106">
        <f t="shared" si="63"/>
        <v>0</v>
      </c>
      <c r="AA76" s="106">
        <f t="shared" si="64"/>
        <v>0</v>
      </c>
      <c r="AB76" s="106">
        <f t="shared" si="65"/>
        <v>0</v>
      </c>
      <c r="AC76" s="106">
        <f t="shared" si="66"/>
        <v>-2.6999999999999996E-2</v>
      </c>
      <c r="AD76" s="106">
        <f t="shared" si="67"/>
        <v>-2.6999999999999996E-2</v>
      </c>
      <c r="AE76" s="106">
        <f t="shared" si="68"/>
        <v>-2.6999999999999996E-2</v>
      </c>
      <c r="AF76" s="106">
        <f t="shared" si="69"/>
        <v>-2.6999999999999996E-2</v>
      </c>
      <c r="AG76" s="106">
        <f t="shared" si="70"/>
        <v>-2.6999999999999996E-2</v>
      </c>
      <c r="AH76" s="106">
        <f t="shared" si="71"/>
        <v>-2.6999999999999996E-2</v>
      </c>
      <c r="AI76" s="106">
        <f t="shared" si="72"/>
        <v>-5.5999999999999994E-2</v>
      </c>
      <c r="AJ76" s="106">
        <f>S76-S61</f>
        <v>-5.5999999999999994E-2</v>
      </c>
      <c r="AK76" s="106">
        <f t="shared" si="73"/>
        <v>-5.5999999999999994E-2</v>
      </c>
      <c r="AL76" s="106">
        <f t="shared" si="74"/>
        <v>-5.5999999999999994E-2</v>
      </c>
      <c r="AM76" s="106"/>
      <c r="AN76" s="106"/>
      <c r="AO76" s="106"/>
      <c r="AP76" s="106"/>
      <c r="AQ76" s="106"/>
      <c r="AR76" s="106"/>
      <c r="AS76" s="106"/>
    </row>
    <row r="77" spans="1:52" ht="15" customHeight="1" thickBot="1" x14ac:dyDescent="0.3">
      <c r="A77" s="233"/>
      <c r="B77" s="276"/>
      <c r="C77" s="364"/>
      <c r="D77" s="137" t="s">
        <v>96</v>
      </c>
      <c r="E77" s="137" t="s">
        <v>128</v>
      </c>
      <c r="F77" s="126">
        <v>1.1399999999999999</v>
      </c>
      <c r="G77" s="126">
        <v>1.1399999999999999</v>
      </c>
      <c r="H77" s="126">
        <v>1.1399999999999999</v>
      </c>
      <c r="I77" s="126">
        <v>1.1399999999999999</v>
      </c>
      <c r="J77" s="126">
        <v>1.1399999999999999</v>
      </c>
      <c r="K77" s="126">
        <v>1.1399999999999999</v>
      </c>
      <c r="L77" s="126">
        <v>1.1399999999999999</v>
      </c>
      <c r="M77" s="126">
        <v>1.1399999999999999</v>
      </c>
      <c r="N77" s="126">
        <v>1.1399999999999999</v>
      </c>
      <c r="O77" s="126">
        <v>1.1399999999999999</v>
      </c>
      <c r="P77" s="126">
        <v>1.1399999999999999</v>
      </c>
      <c r="Q77" s="126">
        <v>1.1399999999999999</v>
      </c>
      <c r="R77" s="126">
        <v>0.11899999999999999</v>
      </c>
      <c r="S77" s="126">
        <v>0.11899999999999999</v>
      </c>
      <c r="T77" s="126">
        <v>0.11899999999999999</v>
      </c>
      <c r="U77" s="127">
        <v>0.11899999999999999</v>
      </c>
      <c r="V77" s="125"/>
      <c r="W77" s="106">
        <f t="shared" si="60"/>
        <v>0</v>
      </c>
      <c r="X77" s="106">
        <f t="shared" si="61"/>
        <v>0</v>
      </c>
      <c r="Y77" s="106">
        <f t="shared" si="62"/>
        <v>0</v>
      </c>
      <c r="Z77" s="106">
        <f t="shared" si="63"/>
        <v>0</v>
      </c>
      <c r="AA77" s="106">
        <f t="shared" si="64"/>
        <v>0</v>
      </c>
      <c r="AB77" s="106">
        <f t="shared" si="65"/>
        <v>0</v>
      </c>
      <c r="AC77" s="106">
        <f t="shared" si="66"/>
        <v>0</v>
      </c>
      <c r="AD77" s="106">
        <f t="shared" si="67"/>
        <v>0</v>
      </c>
      <c r="AE77" s="106">
        <f t="shared" si="68"/>
        <v>0</v>
      </c>
      <c r="AF77" s="106">
        <f t="shared" si="69"/>
        <v>0</v>
      </c>
      <c r="AG77" s="106">
        <f t="shared" si="70"/>
        <v>0</v>
      </c>
      <c r="AH77" s="106">
        <f t="shared" si="71"/>
        <v>0</v>
      </c>
      <c r="AI77" s="106">
        <f t="shared" si="72"/>
        <v>-1.0209999999999999</v>
      </c>
      <c r="AJ77" s="106">
        <f>S77-S62</f>
        <v>-1.0209999999999999</v>
      </c>
      <c r="AK77" s="106">
        <f t="shared" si="73"/>
        <v>-1.0209999999999999</v>
      </c>
      <c r="AL77" s="106">
        <f t="shared" si="74"/>
        <v>-1.0209999999999999</v>
      </c>
      <c r="AM77" s="106"/>
      <c r="AN77" s="106"/>
      <c r="AO77" s="106"/>
      <c r="AP77" s="106"/>
      <c r="AQ77" s="106"/>
      <c r="AR77" s="106"/>
      <c r="AS77" s="106"/>
    </row>
    <row r="78" spans="1:52" ht="15" customHeight="1" x14ac:dyDescent="0.25">
      <c r="A78" s="222" t="s">
        <v>142</v>
      </c>
      <c r="B78" s="190" t="s">
        <v>118</v>
      </c>
      <c r="C78" s="192" t="s">
        <v>122</v>
      </c>
      <c r="D78" s="136" t="s">
        <v>141</v>
      </c>
      <c r="E78" s="136" t="s">
        <v>127</v>
      </c>
      <c r="F78" s="368">
        <v>0.123</v>
      </c>
      <c r="G78" s="368">
        <v>0.123</v>
      </c>
      <c r="H78" s="128">
        <v>0.123</v>
      </c>
      <c r="I78" s="128">
        <v>0.104</v>
      </c>
      <c r="J78" s="128">
        <v>0.104</v>
      </c>
      <c r="K78" s="128">
        <v>0.104</v>
      </c>
      <c r="L78" s="128">
        <v>0.09</v>
      </c>
      <c r="M78" s="128">
        <v>0.09</v>
      </c>
      <c r="N78" s="128">
        <v>0.08</v>
      </c>
      <c r="O78" s="128">
        <v>0.08</v>
      </c>
      <c r="P78" s="128">
        <v>7.0999999999999994E-2</v>
      </c>
      <c r="Q78" s="128">
        <v>7.0999999999999994E-2</v>
      </c>
      <c r="R78" s="128">
        <v>7.0999999999999994E-2</v>
      </c>
      <c r="S78" s="128">
        <v>7.0999999999999994E-2</v>
      </c>
      <c r="T78" s="128">
        <v>6.0999999999999999E-2</v>
      </c>
      <c r="U78" s="130">
        <v>4.8000000000000001E-2</v>
      </c>
      <c r="V78" s="125"/>
      <c r="W78" s="106">
        <f>F78-F64</f>
        <v>-2.7999999999999997E-2</v>
      </c>
      <c r="X78" s="106">
        <f t="shared" ref="X78:AL78" si="75">G78-G64</f>
        <v>0</v>
      </c>
      <c r="Y78" s="106">
        <f t="shared" si="75"/>
        <v>0</v>
      </c>
      <c r="Z78" s="106">
        <f t="shared" si="75"/>
        <v>0</v>
      </c>
      <c r="AA78" s="106">
        <f t="shared" si="75"/>
        <v>0</v>
      </c>
      <c r="AB78" s="106">
        <f t="shared" si="75"/>
        <v>0</v>
      </c>
      <c r="AC78" s="106">
        <f t="shared" si="75"/>
        <v>0</v>
      </c>
      <c r="AD78" s="106">
        <f t="shared" si="75"/>
        <v>0</v>
      </c>
      <c r="AE78" s="106">
        <f t="shared" si="75"/>
        <v>-9.999999999999995E-3</v>
      </c>
      <c r="AF78" s="106">
        <f t="shared" si="75"/>
        <v>0</v>
      </c>
      <c r="AG78" s="106">
        <f t="shared" si="75"/>
        <v>-9.000000000000008E-3</v>
      </c>
      <c r="AH78" s="106">
        <f t="shared" si="75"/>
        <v>-9.000000000000008E-3</v>
      </c>
      <c r="AI78" s="106">
        <f t="shared" si="75"/>
        <v>0</v>
      </c>
      <c r="AJ78" s="106">
        <f t="shared" si="75"/>
        <v>0</v>
      </c>
      <c r="AK78" s="106">
        <f t="shared" si="75"/>
        <v>-9.999999999999995E-3</v>
      </c>
      <c r="AL78" s="106">
        <f t="shared" si="75"/>
        <v>0</v>
      </c>
    </row>
    <row r="79" spans="1:52" ht="15" customHeight="1" x14ac:dyDescent="0.25">
      <c r="A79" s="235"/>
      <c r="B79" s="191" t="s">
        <v>93</v>
      </c>
      <c r="C79" s="193" t="s">
        <v>125</v>
      </c>
      <c r="D79" s="103" t="s">
        <v>141</v>
      </c>
      <c r="E79" s="103" t="s">
        <v>127</v>
      </c>
      <c r="F79" s="125">
        <v>7.9000000000000001E-2</v>
      </c>
      <c r="G79" s="125">
        <v>7.9000000000000001E-2</v>
      </c>
      <c r="H79" s="125">
        <v>7.9000000000000001E-2</v>
      </c>
      <c r="I79" s="125">
        <v>5.1999999999999998E-2</v>
      </c>
      <c r="J79" s="125">
        <v>5.1999999999999998E-2</v>
      </c>
      <c r="K79" s="125">
        <v>5.1999999999999998E-2</v>
      </c>
      <c r="L79" s="125">
        <v>0.05</v>
      </c>
      <c r="M79" s="125">
        <v>0.05</v>
      </c>
      <c r="N79" s="125">
        <v>0.05</v>
      </c>
      <c r="O79" s="125">
        <v>0.05</v>
      </c>
      <c r="P79" s="125">
        <v>0.05</v>
      </c>
      <c r="Q79" s="133">
        <v>0.05</v>
      </c>
      <c r="R79" s="125">
        <v>0.05</v>
      </c>
      <c r="S79" s="125">
        <v>0.05</v>
      </c>
      <c r="T79" s="125">
        <v>3.9E-2</v>
      </c>
      <c r="U79" s="131">
        <v>3.9E-2</v>
      </c>
      <c r="V79" s="125"/>
      <c r="W79" s="106">
        <f>F79-F67</f>
        <v>-1.4999999999999999E-2</v>
      </c>
      <c r="X79" s="106">
        <f t="shared" ref="X79:AL79" si="76">G79-G67</f>
        <v>-1.4999999999999999E-2</v>
      </c>
      <c r="Y79" s="106">
        <f t="shared" si="76"/>
        <v>-1.4999999999999999E-2</v>
      </c>
      <c r="Z79" s="106">
        <f t="shared" si="76"/>
        <v>-1.9999999999999997E-2</v>
      </c>
      <c r="AA79" s="106">
        <f t="shared" si="76"/>
        <v>-1.9999999999999997E-2</v>
      </c>
      <c r="AB79" s="106">
        <f t="shared" si="76"/>
        <v>-1.9999999999999997E-2</v>
      </c>
      <c r="AC79" s="106">
        <f t="shared" si="76"/>
        <v>0</v>
      </c>
      <c r="AD79" s="106">
        <f t="shared" si="76"/>
        <v>0</v>
      </c>
      <c r="AE79" s="106">
        <f t="shared" si="76"/>
        <v>0</v>
      </c>
      <c r="AF79" s="106">
        <f t="shared" si="76"/>
        <v>0</v>
      </c>
      <c r="AG79" s="106">
        <f t="shared" si="76"/>
        <v>0</v>
      </c>
      <c r="AH79" s="106">
        <f t="shared" si="76"/>
        <v>0</v>
      </c>
      <c r="AI79" s="106">
        <f t="shared" si="76"/>
        <v>0</v>
      </c>
      <c r="AJ79" s="106">
        <f t="shared" si="76"/>
        <v>0</v>
      </c>
      <c r="AK79" s="106">
        <f t="shared" si="76"/>
        <v>-4.9999999999999975E-3</v>
      </c>
      <c r="AL79" s="106">
        <f t="shared" si="76"/>
        <v>0</v>
      </c>
    </row>
    <row r="80" spans="1:52" ht="15" customHeight="1" x14ac:dyDescent="0.25">
      <c r="A80" s="235"/>
      <c r="B80" s="191" t="s">
        <v>119</v>
      </c>
      <c r="C80" s="194" t="s">
        <v>124</v>
      </c>
      <c r="D80" s="103" t="s">
        <v>141</v>
      </c>
      <c r="E80" s="103" t="s">
        <v>127</v>
      </c>
      <c r="F80" s="125">
        <v>7.6999999999999999E-2</v>
      </c>
      <c r="G80" s="125">
        <v>6.4000000000000001E-2</v>
      </c>
      <c r="H80" s="125">
        <v>6.4000000000000001E-2</v>
      </c>
      <c r="I80" s="125">
        <v>6.4000000000000001E-2</v>
      </c>
      <c r="J80" s="125">
        <v>6.4000000000000001E-2</v>
      </c>
      <c r="K80" s="125">
        <v>6.4000000000000001E-2</v>
      </c>
      <c r="L80" s="125">
        <v>6.4000000000000001E-2</v>
      </c>
      <c r="M80" s="125">
        <v>6.4000000000000001E-2</v>
      </c>
      <c r="N80" s="125">
        <v>6.4000000000000001E-2</v>
      </c>
      <c r="O80" s="125">
        <v>5.5E-2</v>
      </c>
      <c r="P80" s="125">
        <v>5.5E-2</v>
      </c>
      <c r="Q80" s="125">
        <v>5.5E-2</v>
      </c>
      <c r="R80" s="125">
        <v>4.9000000000000002E-2</v>
      </c>
      <c r="S80" s="125">
        <v>4.9000000000000002E-2</v>
      </c>
      <c r="T80" s="125">
        <v>4.2000000000000003E-2</v>
      </c>
      <c r="U80" s="131">
        <v>3.6999999999999998E-2</v>
      </c>
      <c r="V80" s="125"/>
      <c r="W80" s="106">
        <f>F80-F70</f>
        <v>-4.7E-2</v>
      </c>
      <c r="X80" s="106">
        <f t="shared" ref="X80:AL80" si="77">G80-G70</f>
        <v>0</v>
      </c>
      <c r="Y80" s="106">
        <f t="shared" si="77"/>
        <v>0</v>
      </c>
      <c r="Z80" s="106">
        <f t="shared" si="77"/>
        <v>0</v>
      </c>
      <c r="AA80" s="106">
        <f t="shared" si="77"/>
        <v>0</v>
      </c>
      <c r="AB80" s="106">
        <f t="shared" si="77"/>
        <v>0</v>
      </c>
      <c r="AC80" s="106">
        <f t="shared" si="77"/>
        <v>0</v>
      </c>
      <c r="AD80" s="106">
        <f t="shared" si="77"/>
        <v>0</v>
      </c>
      <c r="AE80" s="106">
        <f t="shared" si="77"/>
        <v>0</v>
      </c>
      <c r="AF80" s="106">
        <f t="shared" si="77"/>
        <v>0</v>
      </c>
      <c r="AG80" s="106">
        <f t="shared" si="77"/>
        <v>0</v>
      </c>
      <c r="AH80" s="106">
        <f t="shared" si="77"/>
        <v>0</v>
      </c>
      <c r="AI80" s="106">
        <f t="shared" si="77"/>
        <v>0</v>
      </c>
      <c r="AJ80" s="106">
        <f t="shared" si="77"/>
        <v>0</v>
      </c>
      <c r="AK80" s="106">
        <f>T80-T70</f>
        <v>0</v>
      </c>
      <c r="AL80" s="106">
        <f t="shared" si="77"/>
        <v>0</v>
      </c>
    </row>
    <row r="81" spans="1:38" ht="15" customHeight="1" x14ac:dyDescent="0.25">
      <c r="A81" s="235"/>
      <c r="B81" s="191" t="s">
        <v>120</v>
      </c>
      <c r="C81" s="194" t="s">
        <v>123</v>
      </c>
      <c r="D81" s="103" t="s">
        <v>141</v>
      </c>
      <c r="E81" s="103" t="s">
        <v>127</v>
      </c>
      <c r="F81" s="125">
        <v>6.4000000000000001E-2</v>
      </c>
      <c r="G81" s="125">
        <v>6.4000000000000001E-2</v>
      </c>
      <c r="H81" s="125">
        <v>6.4000000000000001E-2</v>
      </c>
      <c r="I81" s="125">
        <v>6.4000000000000001E-2</v>
      </c>
      <c r="J81" s="125">
        <v>6.4000000000000001E-2</v>
      </c>
      <c r="K81" s="125">
        <v>6.4000000000000001E-2</v>
      </c>
      <c r="L81" s="125">
        <v>6.4000000000000001E-2</v>
      </c>
      <c r="M81" s="125">
        <v>6.4000000000000001E-2</v>
      </c>
      <c r="N81" s="125">
        <v>6.4000000000000001E-2</v>
      </c>
      <c r="O81" s="125">
        <v>5.0999999999999997E-2</v>
      </c>
      <c r="P81" s="125">
        <v>5.0999999999999997E-2</v>
      </c>
      <c r="Q81" s="125">
        <v>5.0999999999999997E-2</v>
      </c>
      <c r="R81" s="125">
        <v>5.0999999999999997E-2</v>
      </c>
      <c r="S81" s="125">
        <v>5.0999999999999997E-2</v>
      </c>
      <c r="T81" s="125">
        <v>5.0999999999999997E-2</v>
      </c>
      <c r="U81" s="131">
        <v>3.2000000000000001E-2</v>
      </c>
      <c r="V81" s="125"/>
      <c r="W81" s="106">
        <f>F81-F73</f>
        <v>-2.4999999999999994E-2</v>
      </c>
      <c r="X81" s="106">
        <f t="shared" ref="X81:AL81" si="78">G81-G73</f>
        <v>-2.4999999999999994E-2</v>
      </c>
      <c r="Y81" s="106">
        <f t="shared" si="78"/>
        <v>-2.4999999999999994E-2</v>
      </c>
      <c r="Z81" s="106">
        <f t="shared" si="78"/>
        <v>0</v>
      </c>
      <c r="AA81" s="106">
        <f t="shared" si="78"/>
        <v>0</v>
      </c>
      <c r="AB81" s="106">
        <f t="shared" si="78"/>
        <v>0</v>
      </c>
      <c r="AC81" s="106">
        <f t="shared" si="78"/>
        <v>0</v>
      </c>
      <c r="AD81" s="106">
        <f t="shared" si="78"/>
        <v>0</v>
      </c>
      <c r="AE81" s="106">
        <f t="shared" si="78"/>
        <v>0</v>
      </c>
      <c r="AF81" s="106">
        <f t="shared" si="78"/>
        <v>0</v>
      </c>
      <c r="AG81" s="106">
        <f t="shared" si="78"/>
        <v>0</v>
      </c>
      <c r="AH81" s="106">
        <f t="shared" si="78"/>
        <v>0</v>
      </c>
      <c r="AI81" s="106">
        <f t="shared" si="78"/>
        <v>0</v>
      </c>
      <c r="AJ81" s="106">
        <f t="shared" si="78"/>
        <v>0</v>
      </c>
      <c r="AK81" s="106">
        <f t="shared" si="78"/>
        <v>0</v>
      </c>
      <c r="AL81" s="106">
        <f t="shared" si="78"/>
        <v>0</v>
      </c>
    </row>
    <row r="82" spans="1:38" ht="15" customHeight="1" thickBot="1" x14ac:dyDescent="0.3">
      <c r="A82" s="223"/>
      <c r="B82" s="326" t="s">
        <v>121</v>
      </c>
      <c r="C82" s="195" t="s">
        <v>126</v>
      </c>
      <c r="D82" s="137" t="s">
        <v>141</v>
      </c>
      <c r="E82" s="137" t="s">
        <v>128</v>
      </c>
      <c r="F82" s="126">
        <v>1.1399999999999999</v>
      </c>
      <c r="G82" s="126">
        <v>1.1399999999999999</v>
      </c>
      <c r="H82" s="126">
        <v>1.1399999999999999</v>
      </c>
      <c r="I82" s="126">
        <v>1.1399999999999999</v>
      </c>
      <c r="J82" s="126">
        <v>1.1399999999999999</v>
      </c>
      <c r="K82" s="126">
        <v>1.1399999999999999</v>
      </c>
      <c r="L82" s="126">
        <v>9.1999999999999998E-2</v>
      </c>
      <c r="M82" s="126">
        <v>9.1999999999999998E-2</v>
      </c>
      <c r="N82" s="126">
        <v>9.1999999999999998E-2</v>
      </c>
      <c r="O82" s="126">
        <v>9.1999999999999998E-2</v>
      </c>
      <c r="P82" s="126">
        <v>9.1999999999999998E-2</v>
      </c>
      <c r="Q82" s="126">
        <v>9.1999999999999998E-2</v>
      </c>
      <c r="R82" s="126">
        <v>6.3E-2</v>
      </c>
      <c r="S82" s="126">
        <v>6.3E-2</v>
      </c>
      <c r="T82" s="126">
        <v>6.3E-2</v>
      </c>
      <c r="U82" s="127">
        <v>6.3E-2</v>
      </c>
      <c r="V82" s="125"/>
      <c r="W82" s="106">
        <f>F82-F76</f>
        <v>0</v>
      </c>
      <c r="X82" s="106">
        <f t="shared" ref="X82:AL82" si="79">G82-G76</f>
        <v>0</v>
      </c>
      <c r="Y82" s="106">
        <f t="shared" si="79"/>
        <v>0</v>
      </c>
      <c r="Z82" s="106">
        <f t="shared" si="79"/>
        <v>0</v>
      </c>
      <c r="AA82" s="106">
        <f t="shared" si="79"/>
        <v>0</v>
      </c>
      <c r="AB82" s="106">
        <f t="shared" si="79"/>
        <v>0</v>
      </c>
      <c r="AC82" s="106">
        <f>L82-L76</f>
        <v>0</v>
      </c>
      <c r="AD82" s="106">
        <f t="shared" si="79"/>
        <v>0</v>
      </c>
      <c r="AE82" s="106">
        <f t="shared" si="79"/>
        <v>0</v>
      </c>
      <c r="AF82" s="106">
        <f t="shared" si="79"/>
        <v>0</v>
      </c>
      <c r="AG82" s="106">
        <f t="shared" si="79"/>
        <v>0</v>
      </c>
      <c r="AH82" s="106">
        <f t="shared" si="79"/>
        <v>0</v>
      </c>
      <c r="AI82" s="106">
        <f t="shared" si="79"/>
        <v>0</v>
      </c>
      <c r="AJ82" s="106">
        <f t="shared" si="79"/>
        <v>0</v>
      </c>
      <c r="AK82" s="106">
        <f t="shared" si="79"/>
        <v>0</v>
      </c>
      <c r="AL82" s="106">
        <f t="shared" si="79"/>
        <v>0</v>
      </c>
    </row>
    <row r="83" spans="1:38" x14ac:dyDescent="0.25">
      <c r="A83" s="119"/>
      <c r="B83" s="118"/>
      <c r="C83" s="119"/>
      <c r="D83" s="117"/>
      <c r="E83" s="103"/>
      <c r="F83" s="104"/>
      <c r="G83" s="104"/>
      <c r="H83" s="104"/>
      <c r="I83" s="104"/>
      <c r="J83" s="104"/>
      <c r="K83" s="104"/>
      <c r="L83" s="104"/>
      <c r="M83" s="104"/>
      <c r="N83" s="105"/>
      <c r="O83" s="104"/>
      <c r="P83" s="104"/>
      <c r="Q83" s="104"/>
      <c r="R83" s="104"/>
      <c r="S83" s="104"/>
      <c r="T83" s="104"/>
      <c r="U83" s="104"/>
      <c r="V83" s="104"/>
      <c r="X83" s="104"/>
      <c r="Y83" s="104"/>
      <c r="Z83" s="104"/>
    </row>
    <row r="84" spans="1:38" x14ac:dyDescent="0.25">
      <c r="A84" s="119"/>
      <c r="B84" s="118"/>
      <c r="C84" s="119"/>
      <c r="D84" s="117"/>
      <c r="E84" s="103"/>
      <c r="F84" s="104"/>
      <c r="G84" s="104"/>
      <c r="H84" s="104"/>
      <c r="I84" s="104"/>
      <c r="J84" s="104"/>
      <c r="K84" s="104"/>
      <c r="L84" s="104"/>
      <c r="M84" s="104"/>
      <c r="N84" s="105"/>
      <c r="O84" s="104"/>
      <c r="P84" s="104"/>
      <c r="Q84" s="104"/>
      <c r="R84" s="104"/>
      <c r="S84" s="104"/>
      <c r="T84" s="104"/>
      <c r="U84" s="104"/>
      <c r="V84" s="104"/>
      <c r="X84" s="104"/>
      <c r="Y84" s="104"/>
      <c r="Z84" s="104"/>
    </row>
    <row r="85" spans="1:38" x14ac:dyDescent="0.25">
      <c r="A85" s="119"/>
      <c r="B85" s="118"/>
      <c r="C85" s="119"/>
      <c r="D85" s="117"/>
      <c r="E85" s="103"/>
      <c r="F85" s="101" t="s">
        <v>145</v>
      </c>
      <c r="G85" s="101"/>
      <c r="H85" s="101"/>
      <c r="I85" s="101"/>
      <c r="J85" s="101"/>
      <c r="K85" s="101"/>
      <c r="L85" s="101"/>
      <c r="M85" s="101"/>
      <c r="N85" s="101"/>
      <c r="O85" s="101"/>
      <c r="P85" s="101"/>
      <c r="Q85" s="101"/>
      <c r="R85" s="101"/>
      <c r="S85" s="101"/>
      <c r="T85" s="101"/>
      <c r="U85" s="101"/>
      <c r="V85" s="101"/>
      <c r="Y85" s="104"/>
      <c r="Z85" s="104"/>
    </row>
    <row r="86" spans="1:38" x14ac:dyDescent="0.25">
      <c r="A86" s="119"/>
      <c r="B86" s="118"/>
      <c r="C86" s="119"/>
      <c r="D86" s="117"/>
      <c r="F86" s="104"/>
      <c r="G86" s="104"/>
      <c r="H86" s="104"/>
      <c r="I86" s="104"/>
      <c r="J86" s="104"/>
      <c r="K86" s="104"/>
      <c r="L86" s="104"/>
      <c r="M86" s="104"/>
      <c r="N86" s="104"/>
      <c r="O86" s="104"/>
      <c r="P86" s="104"/>
      <c r="Q86" s="105"/>
      <c r="R86" s="104"/>
      <c r="S86" s="104"/>
      <c r="T86" s="104"/>
      <c r="U86" s="104"/>
      <c r="V86" s="104"/>
      <c r="Y86" s="104"/>
      <c r="Z86" s="104"/>
    </row>
    <row r="87" spans="1:38" x14ac:dyDescent="0.25">
      <c r="A87" s="119"/>
      <c r="B87" s="118"/>
      <c r="C87" s="119"/>
      <c r="D87" s="117"/>
      <c r="E87" s="103"/>
      <c r="F87" s="104"/>
      <c r="G87" s="104"/>
      <c r="H87" s="104"/>
      <c r="I87" s="104"/>
      <c r="J87" s="104"/>
      <c r="K87" s="104"/>
      <c r="L87" s="104"/>
      <c r="M87" s="104"/>
      <c r="N87" s="105"/>
      <c r="O87" s="104"/>
      <c r="P87" s="104"/>
      <c r="Q87" s="104"/>
      <c r="R87" s="104"/>
      <c r="S87" s="104"/>
      <c r="T87" s="104"/>
      <c r="U87" s="104"/>
      <c r="V87" s="104"/>
      <c r="Y87" s="104"/>
      <c r="Z87" s="104"/>
    </row>
    <row r="88" spans="1:38" x14ac:dyDescent="0.25">
      <c r="A88" s="119"/>
      <c r="B88" s="118"/>
      <c r="C88" s="119"/>
      <c r="D88" s="117"/>
      <c r="E88" s="103"/>
      <c r="F88" s="104"/>
      <c r="G88" s="104"/>
      <c r="H88" s="104"/>
      <c r="I88" s="104"/>
      <c r="J88" s="104"/>
      <c r="K88" s="104"/>
      <c r="L88" s="104"/>
      <c r="M88" s="104"/>
      <c r="N88" s="105"/>
      <c r="O88" s="104"/>
      <c r="P88" s="104"/>
      <c r="Q88" s="104"/>
      <c r="R88" s="104"/>
      <c r="S88" s="104"/>
      <c r="T88" s="104"/>
      <c r="U88" s="104"/>
      <c r="V88" s="104"/>
    </row>
    <row r="89" spans="1:38" x14ac:dyDescent="0.25">
      <c r="A89" s="119"/>
      <c r="B89" s="118"/>
      <c r="C89" s="119"/>
      <c r="D89" s="117"/>
      <c r="E89" s="103"/>
      <c r="F89" s="104"/>
      <c r="G89" s="104"/>
      <c r="H89" s="104"/>
      <c r="I89" s="104"/>
      <c r="J89" s="104"/>
      <c r="K89" s="104"/>
      <c r="L89" s="104"/>
      <c r="M89" s="104"/>
      <c r="N89" s="105"/>
      <c r="O89" s="104"/>
      <c r="P89" s="104"/>
      <c r="Q89" s="104"/>
      <c r="R89" s="104"/>
      <c r="S89" s="104"/>
      <c r="T89" s="104"/>
      <c r="U89" s="104"/>
      <c r="V89" s="104"/>
    </row>
    <row r="90" spans="1:38" x14ac:dyDescent="0.25">
      <c r="A90" s="119"/>
      <c r="B90" s="118"/>
      <c r="C90" s="119"/>
      <c r="D90" s="117"/>
      <c r="E90" s="103"/>
      <c r="F90" s="104"/>
      <c r="G90" s="104"/>
      <c r="H90" s="104"/>
      <c r="I90" s="104"/>
      <c r="J90" s="104"/>
      <c r="K90" s="104"/>
      <c r="L90" s="104"/>
      <c r="M90" s="104"/>
      <c r="N90" s="105"/>
      <c r="O90" s="104"/>
      <c r="P90" s="104"/>
      <c r="Q90" s="104"/>
      <c r="R90" s="104"/>
      <c r="S90" s="104"/>
      <c r="T90" s="104"/>
      <c r="U90" s="104"/>
      <c r="V90" s="104"/>
    </row>
    <row r="91" spans="1:38" x14ac:dyDescent="0.25">
      <c r="A91" s="119"/>
      <c r="B91" s="118"/>
      <c r="C91" s="119"/>
      <c r="D91" s="117"/>
      <c r="E91" s="103"/>
      <c r="F91" s="101"/>
      <c r="G91" s="101"/>
      <c r="H91" s="101"/>
      <c r="I91" s="101"/>
      <c r="J91" s="101"/>
      <c r="K91" s="101"/>
      <c r="L91" s="101"/>
      <c r="M91" s="101"/>
      <c r="N91" s="101"/>
      <c r="O91" s="101"/>
      <c r="P91" s="101"/>
      <c r="Q91" s="101"/>
      <c r="R91" s="101"/>
      <c r="S91" s="101"/>
      <c r="T91" s="101"/>
      <c r="U91" s="101"/>
      <c r="V91" s="101"/>
    </row>
    <row r="92" spans="1:38" x14ac:dyDescent="0.25">
      <c r="A92" s="119"/>
      <c r="B92" s="118"/>
      <c r="C92" s="119"/>
      <c r="D92" s="117"/>
      <c r="F92" s="104"/>
      <c r="G92" s="104"/>
      <c r="H92" s="104"/>
      <c r="I92" s="104"/>
      <c r="J92" s="104"/>
      <c r="K92" s="104"/>
      <c r="L92" s="104"/>
      <c r="M92" s="104"/>
      <c r="N92" s="104"/>
      <c r="O92" s="104"/>
      <c r="P92" s="104"/>
      <c r="Q92" s="105"/>
      <c r="R92" s="104"/>
      <c r="S92" s="104"/>
      <c r="T92" s="104"/>
      <c r="U92" s="104"/>
      <c r="V92" s="104"/>
    </row>
    <row r="93" spans="1:38" x14ac:dyDescent="0.25">
      <c r="A93" s="119"/>
      <c r="B93" s="118"/>
      <c r="C93" s="119"/>
      <c r="D93" s="117"/>
      <c r="E93" s="103"/>
      <c r="F93" s="104"/>
      <c r="G93" s="104"/>
      <c r="H93" s="104"/>
      <c r="I93" s="104"/>
      <c r="J93" s="104"/>
      <c r="K93" s="104"/>
      <c r="L93" s="104"/>
      <c r="M93" s="104"/>
      <c r="N93" s="105"/>
      <c r="O93" s="104"/>
      <c r="P93" s="104"/>
      <c r="Q93" s="104"/>
      <c r="R93" s="104"/>
      <c r="S93" s="104"/>
      <c r="T93" s="104"/>
      <c r="U93" s="104"/>
      <c r="V93" s="104"/>
    </row>
    <row r="94" spans="1:38" x14ac:dyDescent="0.25">
      <c r="A94" s="119"/>
      <c r="B94" s="118"/>
      <c r="C94" s="119"/>
      <c r="D94" s="117"/>
      <c r="E94" s="103"/>
      <c r="N94" s="28"/>
    </row>
    <row r="95" spans="1:38" x14ac:dyDescent="0.25">
      <c r="A95" s="119"/>
      <c r="B95" s="118"/>
      <c r="C95" s="119"/>
      <c r="D95" s="117"/>
      <c r="E95" s="103"/>
      <c r="N95" s="28"/>
    </row>
    <row r="96" spans="1:38" x14ac:dyDescent="0.25">
      <c r="A96" s="119"/>
      <c r="B96" s="118"/>
      <c r="C96" s="119"/>
      <c r="D96" s="117"/>
      <c r="E96" s="103"/>
      <c r="N96" s="28"/>
    </row>
    <row r="97" spans="1:39" x14ac:dyDescent="0.25">
      <c r="A97" s="119"/>
      <c r="B97" s="118"/>
      <c r="C97" s="119"/>
      <c r="D97" s="117"/>
      <c r="E97" s="103"/>
      <c r="F97" s="101"/>
      <c r="G97" s="101"/>
      <c r="H97" s="101"/>
      <c r="I97" s="101"/>
      <c r="J97" s="101"/>
      <c r="K97" s="101"/>
      <c r="L97" s="101"/>
      <c r="M97" s="101"/>
      <c r="N97" s="101"/>
      <c r="O97" s="101"/>
      <c r="P97" s="101"/>
      <c r="Q97" s="101"/>
      <c r="R97" s="101"/>
      <c r="S97" s="101"/>
      <c r="T97" s="101"/>
      <c r="U97" s="101"/>
      <c r="V97" s="101"/>
      <c r="AM97" s="120"/>
    </row>
    <row r="98" spans="1:39" x14ac:dyDescent="0.25">
      <c r="A98" s="119"/>
      <c r="B98" s="118"/>
      <c r="C98" s="119"/>
      <c r="D98" s="117"/>
      <c r="F98" s="104"/>
      <c r="G98" s="104"/>
      <c r="H98" s="104"/>
      <c r="I98" s="104"/>
      <c r="J98" s="104"/>
      <c r="K98" s="104"/>
      <c r="L98" s="104"/>
      <c r="M98" s="104"/>
      <c r="N98" s="104"/>
      <c r="O98" s="104"/>
      <c r="P98" s="104"/>
      <c r="Q98" s="105"/>
      <c r="R98" s="104"/>
      <c r="S98" s="104"/>
      <c r="T98" s="104"/>
      <c r="U98" s="104"/>
      <c r="V98" s="104"/>
    </row>
  </sheetData>
  <mergeCells count="59">
    <mergeCell ref="A3:A17"/>
    <mergeCell ref="B9:B11"/>
    <mergeCell ref="B12:B14"/>
    <mergeCell ref="A78:A82"/>
    <mergeCell ref="A18:A32"/>
    <mergeCell ref="B18:B20"/>
    <mergeCell ref="C18:C20"/>
    <mergeCell ref="B21:B23"/>
    <mergeCell ref="C21:C23"/>
    <mergeCell ref="B24:B26"/>
    <mergeCell ref="C24:C26"/>
    <mergeCell ref="B27:B29"/>
    <mergeCell ref="C27:C29"/>
    <mergeCell ref="B30:B32"/>
    <mergeCell ref="C30:C32"/>
    <mergeCell ref="W1:AL1"/>
    <mergeCell ref="AM1:BB1"/>
    <mergeCell ref="B3:B5"/>
    <mergeCell ref="B6:B8"/>
    <mergeCell ref="B42:B44"/>
    <mergeCell ref="C42:C44"/>
    <mergeCell ref="C3:C5"/>
    <mergeCell ref="C6:C8"/>
    <mergeCell ref="C9:C11"/>
    <mergeCell ref="C12:C14"/>
    <mergeCell ref="F1:U1"/>
    <mergeCell ref="B15:B17"/>
    <mergeCell ref="C15:C17"/>
    <mergeCell ref="B45:B47"/>
    <mergeCell ref="C45:C47"/>
    <mergeCell ref="A33:A47"/>
    <mergeCell ref="B33:B35"/>
    <mergeCell ref="C33:C35"/>
    <mergeCell ref="B36:B38"/>
    <mergeCell ref="C36:C38"/>
    <mergeCell ref="B39:B41"/>
    <mergeCell ref="C39:C41"/>
    <mergeCell ref="A48:A62"/>
    <mergeCell ref="B48:B50"/>
    <mergeCell ref="C48:C50"/>
    <mergeCell ref="B51:B53"/>
    <mergeCell ref="C51:C53"/>
    <mergeCell ref="B54:B56"/>
    <mergeCell ref="C54:C56"/>
    <mergeCell ref="B57:B59"/>
    <mergeCell ref="C57:C59"/>
    <mergeCell ref="B60:B62"/>
    <mergeCell ref="C60:C62"/>
    <mergeCell ref="A63:A77"/>
    <mergeCell ref="B63:B65"/>
    <mergeCell ref="C63:C65"/>
    <mergeCell ref="B66:B68"/>
    <mergeCell ref="C66:C68"/>
    <mergeCell ref="B69:B71"/>
    <mergeCell ref="C69:C71"/>
    <mergeCell ref="B72:B74"/>
    <mergeCell ref="C72:C74"/>
    <mergeCell ref="B75:B77"/>
    <mergeCell ref="C75:C77"/>
  </mergeCells>
  <conditionalFormatting sqref="W63:AL77">
    <cfRule type="cellIs" dxfId="7" priority="7" operator="greaterThan">
      <formula>0</formula>
    </cfRule>
  </conditionalFormatting>
  <conditionalFormatting sqref="W48:AL62">
    <cfRule type="cellIs" dxfId="6" priority="6" operator="greaterThan">
      <formula>0</formula>
    </cfRule>
  </conditionalFormatting>
  <conditionalFormatting sqref="W33:AL47">
    <cfRule type="cellIs" dxfId="5" priority="5" operator="greaterThan">
      <formula>0</formula>
    </cfRule>
  </conditionalFormatting>
  <conditionalFormatting sqref="W18:AL32">
    <cfRule type="cellIs" dxfId="4" priority="4" operator="greaterThan">
      <formula>0</formula>
    </cfRule>
  </conditionalFormatting>
  <conditionalFormatting sqref="W3:AL17">
    <cfRule type="cellIs" dxfId="3" priority="3" operator="greaterThan">
      <formula>0</formula>
    </cfRule>
  </conditionalFormatting>
  <conditionalFormatting sqref="W18:AL77">
    <cfRule type="cellIs" dxfId="2" priority="2" operator="greaterThan">
      <formula>0</formula>
    </cfRule>
  </conditionalFormatting>
  <conditionalFormatting sqref="W78:AL82">
    <cfRule type="cellIs" dxfId="1" priority="1" operator="greaterThan">
      <formula>0</formula>
    </cfRule>
  </conditionalFormatting>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User Interface</vt:lpstr>
      <vt:lpstr>Roof</vt:lpstr>
      <vt:lpstr>ExteriorFloors</vt:lpstr>
      <vt:lpstr>Skylights</vt:lpstr>
      <vt:lpstr>Windows</vt:lpstr>
      <vt:lpstr>Walls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2019-02-06T00:45:18Z</dcterms:modified>
</cp:coreProperties>
</file>