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jen\Dropbox\FirmDynamics\2020\Replication\Excel_files_with_data_and_model_output\"/>
    </mc:Choice>
  </mc:AlternateContent>
  <xr:revisionPtr revIDLastSave="0" documentId="13_ncr:1_{109F2326-482D-4C72-BF24-06EC4D15E66E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BDSTIMESERIES.BDSFAGE_data" sheetId="1" r:id="rId1"/>
    <sheet name="for_matlab_fig_1_6_9_16_18_21" sheetId="3" r:id="rId2"/>
    <sheet name="pivot_firms_by_age" sheetId="5" r:id="rId3"/>
    <sheet name="pivot_firm_exit_by_age" sheetId="4" r:id="rId4"/>
    <sheet name="for_matlab_figures_2_and_10b" sheetId="6" r:id="rId5"/>
  </sheets>
  <definedNames>
    <definedName name="_xlnm._FilterDatabase" localSheetId="0" hidden="1">BDSTIMESERIES.BDSFAGE_data!$A$3:$AE$536</definedName>
    <definedName name="_xlnm._FilterDatabase" localSheetId="1" hidden="1">for_matlab_fig_1_6_9_16_18_21!$A$1:$AE$493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2" i="6" l="1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T34" i="6" s="1"/>
  <c r="H34" i="6"/>
  <c r="G34" i="6"/>
  <c r="R34" i="6" s="1"/>
  <c r="F34" i="6"/>
  <c r="Q34" i="6" s="1"/>
  <c r="E34" i="6"/>
  <c r="P34" i="6" s="1"/>
  <c r="D34" i="6"/>
  <c r="O34" i="6" s="1"/>
  <c r="C34" i="6"/>
  <c r="B34" i="6"/>
  <c r="J33" i="6"/>
  <c r="I33" i="6"/>
  <c r="H33" i="6"/>
  <c r="S33" i="6" s="1"/>
  <c r="G33" i="6"/>
  <c r="R33" i="6" s="1"/>
  <c r="F33" i="6"/>
  <c r="Q33" i="6" s="1"/>
  <c r="E33" i="6"/>
  <c r="D33" i="6"/>
  <c r="C33" i="6"/>
  <c r="N33" i="6" s="1"/>
  <c r="B33" i="6"/>
  <c r="J32" i="6"/>
  <c r="I32" i="6"/>
  <c r="T32" i="6" s="1"/>
  <c r="H32" i="6"/>
  <c r="S32" i="6" s="1"/>
  <c r="G32" i="6"/>
  <c r="R32" i="6" s="1"/>
  <c r="F32" i="6"/>
  <c r="E32" i="6"/>
  <c r="D32" i="6"/>
  <c r="C32" i="6"/>
  <c r="N32" i="6" s="1"/>
  <c r="B32" i="6"/>
  <c r="J31" i="6"/>
  <c r="U31" i="6" s="1"/>
  <c r="I31" i="6"/>
  <c r="T31" i="6" s="1"/>
  <c r="H31" i="6"/>
  <c r="S31" i="6" s="1"/>
  <c r="G31" i="6"/>
  <c r="R31" i="6" s="1"/>
  <c r="F31" i="6"/>
  <c r="Q31" i="6" s="1"/>
  <c r="E31" i="6"/>
  <c r="P31" i="6" s="1"/>
  <c r="D31" i="6"/>
  <c r="O31" i="6" s="1"/>
  <c r="C31" i="6"/>
  <c r="N31" i="6" s="1"/>
  <c r="B31" i="6"/>
  <c r="M31" i="6" s="1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C3" i="5"/>
  <c r="AD3" i="5"/>
  <c r="AE3" i="5"/>
  <c r="AF3" i="5"/>
  <c r="AG3" i="5"/>
  <c r="AH3" i="5"/>
  <c r="AI3" i="5"/>
  <c r="AJ3" i="5"/>
  <c r="AC4" i="5"/>
  <c r="AD4" i="5"/>
  <c r="AE4" i="5"/>
  <c r="AF4" i="5"/>
  <c r="AG4" i="5"/>
  <c r="AH4" i="5"/>
  <c r="AI4" i="5"/>
  <c r="AJ4" i="5"/>
  <c r="AC5" i="5"/>
  <c r="AD5" i="5"/>
  <c r="AE5" i="5"/>
  <c r="AF5" i="5"/>
  <c r="AG5" i="5"/>
  <c r="AH5" i="5"/>
  <c r="AI5" i="5"/>
  <c r="AJ5" i="5"/>
  <c r="AC6" i="5"/>
  <c r="AD6" i="5"/>
  <c r="AE6" i="5"/>
  <c r="AF6" i="5"/>
  <c r="AG6" i="5"/>
  <c r="AH6" i="5"/>
  <c r="AI6" i="5"/>
  <c r="AJ6" i="5"/>
  <c r="AC7" i="5"/>
  <c r="AD7" i="5"/>
  <c r="AE7" i="5"/>
  <c r="AF7" i="5"/>
  <c r="AG7" i="5"/>
  <c r="AH7" i="5"/>
  <c r="AI7" i="5"/>
  <c r="AJ7" i="5"/>
  <c r="AC8" i="5"/>
  <c r="AD8" i="5"/>
  <c r="AE8" i="5"/>
  <c r="AF8" i="5"/>
  <c r="AG8" i="5"/>
  <c r="AH8" i="5"/>
  <c r="AI8" i="5"/>
  <c r="AJ8" i="5"/>
  <c r="AC9" i="5"/>
  <c r="AD9" i="5"/>
  <c r="AE9" i="5"/>
  <c r="AF9" i="5"/>
  <c r="AG9" i="5"/>
  <c r="AH9" i="5"/>
  <c r="AI9" i="5"/>
  <c r="AJ9" i="5"/>
  <c r="AC10" i="5"/>
  <c r="AD10" i="5"/>
  <c r="AE10" i="5"/>
  <c r="AF10" i="5"/>
  <c r="AG10" i="5"/>
  <c r="AH10" i="5"/>
  <c r="AI10" i="5"/>
  <c r="AJ10" i="5"/>
  <c r="AC11" i="5"/>
  <c r="AD11" i="5"/>
  <c r="AE11" i="5"/>
  <c r="AF11" i="5"/>
  <c r="AG11" i="5"/>
  <c r="AH11" i="5"/>
  <c r="AI11" i="5"/>
  <c r="AJ11" i="5"/>
  <c r="AC12" i="5"/>
  <c r="AD12" i="5"/>
  <c r="AE12" i="5"/>
  <c r="AF12" i="5"/>
  <c r="AG12" i="5"/>
  <c r="AH12" i="5"/>
  <c r="AI12" i="5"/>
  <c r="AJ12" i="5"/>
  <c r="AC13" i="5"/>
  <c r="AD13" i="5"/>
  <c r="AE13" i="5"/>
  <c r="AF13" i="5"/>
  <c r="AG13" i="5"/>
  <c r="AH13" i="5"/>
  <c r="AI13" i="5"/>
  <c r="AJ13" i="5"/>
  <c r="AC14" i="5"/>
  <c r="AD14" i="5"/>
  <c r="AE14" i="5"/>
  <c r="AF14" i="5"/>
  <c r="AG14" i="5"/>
  <c r="AH14" i="5"/>
  <c r="AI14" i="5"/>
  <c r="AJ14" i="5"/>
  <c r="AC15" i="5"/>
  <c r="AD15" i="5"/>
  <c r="AE15" i="5"/>
  <c r="AF15" i="5"/>
  <c r="AG15" i="5"/>
  <c r="AH15" i="5"/>
  <c r="AI15" i="5"/>
  <c r="AJ15" i="5"/>
  <c r="AC16" i="5"/>
  <c r="AD16" i="5"/>
  <c r="AE16" i="5"/>
  <c r="AF16" i="5"/>
  <c r="AG16" i="5"/>
  <c r="AH16" i="5"/>
  <c r="AI16" i="5"/>
  <c r="AJ16" i="5"/>
  <c r="AC17" i="5"/>
  <c r="AD17" i="5"/>
  <c r="AE17" i="5"/>
  <c r="AF17" i="5"/>
  <c r="AG17" i="5"/>
  <c r="AH17" i="5"/>
  <c r="AI17" i="5"/>
  <c r="AJ17" i="5"/>
  <c r="AC18" i="5"/>
  <c r="AD18" i="5"/>
  <c r="AE18" i="5"/>
  <c r="AF18" i="5"/>
  <c r="AG18" i="5"/>
  <c r="AH18" i="5"/>
  <c r="AI18" i="5"/>
  <c r="AJ18" i="5"/>
  <c r="AC19" i="5"/>
  <c r="AD19" i="5"/>
  <c r="AE19" i="5"/>
  <c r="AF19" i="5"/>
  <c r="AG19" i="5"/>
  <c r="AH19" i="5"/>
  <c r="AI19" i="5"/>
  <c r="AJ19" i="5"/>
  <c r="AC20" i="5"/>
  <c r="AD20" i="5"/>
  <c r="AE20" i="5"/>
  <c r="AF20" i="5"/>
  <c r="AG20" i="5"/>
  <c r="AH20" i="5"/>
  <c r="AI20" i="5"/>
  <c r="AJ20" i="5"/>
  <c r="AC21" i="5"/>
  <c r="AD21" i="5"/>
  <c r="AE21" i="5"/>
  <c r="AF21" i="5"/>
  <c r="AG21" i="5"/>
  <c r="AH21" i="5"/>
  <c r="AI21" i="5"/>
  <c r="AJ21" i="5"/>
  <c r="AC22" i="5"/>
  <c r="AD22" i="5"/>
  <c r="AE22" i="5"/>
  <c r="AF22" i="5"/>
  <c r="AG22" i="5"/>
  <c r="AH22" i="5"/>
  <c r="AI22" i="5"/>
  <c r="AJ22" i="5"/>
  <c r="AC23" i="5"/>
  <c r="AD23" i="5"/>
  <c r="AE23" i="5"/>
  <c r="AF23" i="5"/>
  <c r="AG23" i="5"/>
  <c r="AH23" i="5"/>
  <c r="AI23" i="5"/>
  <c r="AJ23" i="5"/>
  <c r="AC24" i="5"/>
  <c r="AD24" i="5"/>
  <c r="AE24" i="5"/>
  <c r="AF24" i="5"/>
  <c r="AG24" i="5"/>
  <c r="AH24" i="5"/>
  <c r="AI24" i="5"/>
  <c r="AJ24" i="5"/>
  <c r="AC25" i="5"/>
  <c r="AD25" i="5"/>
  <c r="AE25" i="5"/>
  <c r="AF25" i="5"/>
  <c r="AG25" i="5"/>
  <c r="AH25" i="5"/>
  <c r="AI25" i="5"/>
  <c r="AJ25" i="5"/>
  <c r="AC26" i="5"/>
  <c r="AD26" i="5"/>
  <c r="AE26" i="5"/>
  <c r="AF26" i="5"/>
  <c r="AG26" i="5"/>
  <c r="AH26" i="5"/>
  <c r="AI26" i="5"/>
  <c r="AJ26" i="5"/>
  <c r="AC27" i="5"/>
  <c r="AD27" i="5"/>
  <c r="AE27" i="5"/>
  <c r="AF27" i="5"/>
  <c r="AG27" i="5"/>
  <c r="AH27" i="5"/>
  <c r="AI27" i="5"/>
  <c r="AJ27" i="5"/>
  <c r="AC28" i="5"/>
  <c r="AD28" i="5"/>
  <c r="AE28" i="5"/>
  <c r="AF28" i="5"/>
  <c r="AG28" i="5"/>
  <c r="AH28" i="5"/>
  <c r="AI28" i="5"/>
  <c r="AJ28" i="5"/>
  <c r="AC29" i="5"/>
  <c r="AD29" i="5"/>
  <c r="AE29" i="5"/>
  <c r="AF29" i="5"/>
  <c r="AG29" i="5"/>
  <c r="AH29" i="5"/>
  <c r="AI29" i="5"/>
  <c r="AJ29" i="5"/>
  <c r="AC30" i="5"/>
  <c r="AD30" i="5"/>
  <c r="AE30" i="5"/>
  <c r="AF30" i="5"/>
  <c r="AG30" i="5"/>
  <c r="AH30" i="5"/>
  <c r="AI30" i="5"/>
  <c r="AJ30" i="5"/>
  <c r="AC31" i="5"/>
  <c r="AD31" i="5"/>
  <c r="AE31" i="5"/>
  <c r="AF31" i="5"/>
  <c r="AG31" i="5"/>
  <c r="AH31" i="5"/>
  <c r="AI31" i="5"/>
  <c r="AJ31" i="5"/>
  <c r="AC32" i="5"/>
  <c r="AD32" i="5"/>
  <c r="AE32" i="5"/>
  <c r="AF32" i="5"/>
  <c r="AG32" i="5"/>
  <c r="AH32" i="5"/>
  <c r="AI32" i="5"/>
  <c r="AJ32" i="5"/>
  <c r="AC33" i="5"/>
  <c r="AD33" i="5"/>
  <c r="AE33" i="5"/>
  <c r="AF33" i="5"/>
  <c r="AG33" i="5"/>
  <c r="AH33" i="5"/>
  <c r="AI33" i="5"/>
  <c r="AJ33" i="5"/>
  <c r="AC34" i="5"/>
  <c r="AD34" i="5"/>
  <c r="AE34" i="5"/>
  <c r="AF34" i="5"/>
  <c r="AG34" i="5"/>
  <c r="AH34" i="5"/>
  <c r="AI34" i="5"/>
  <c r="AJ34" i="5"/>
  <c r="AC35" i="5"/>
  <c r="AD35" i="5"/>
  <c r="AE35" i="5"/>
  <c r="AF35" i="5"/>
  <c r="AG35" i="5"/>
  <c r="AH35" i="5"/>
  <c r="AI35" i="5"/>
  <c r="AJ35" i="5"/>
  <c r="AC36" i="5"/>
  <c r="AD36" i="5"/>
  <c r="AE36" i="5"/>
  <c r="AF36" i="5"/>
  <c r="AG36" i="5"/>
  <c r="AH36" i="5"/>
  <c r="AI36" i="5"/>
  <c r="AJ36" i="5"/>
  <c r="AC37" i="5"/>
  <c r="AD37" i="5"/>
  <c r="AE37" i="5"/>
  <c r="AF37" i="5"/>
  <c r="AG37" i="5"/>
  <c r="AH37" i="5"/>
  <c r="AI37" i="5"/>
  <c r="AJ37" i="5"/>
  <c r="AC38" i="5"/>
  <c r="AD38" i="5"/>
  <c r="AE38" i="5"/>
  <c r="AF38" i="5"/>
  <c r="AG38" i="5"/>
  <c r="AH38" i="5"/>
  <c r="AI38" i="5"/>
  <c r="AJ38" i="5"/>
  <c r="AC39" i="5"/>
  <c r="AD39" i="5"/>
  <c r="AE39" i="5"/>
  <c r="AF39" i="5"/>
  <c r="AG39" i="5"/>
  <c r="AH39" i="5"/>
  <c r="AI39" i="5"/>
  <c r="AJ39" i="5"/>
  <c r="AC40" i="5"/>
  <c r="AD40" i="5"/>
  <c r="AE40" i="5"/>
  <c r="AF40" i="5"/>
  <c r="AG40" i="5"/>
  <c r="AH40" i="5"/>
  <c r="AI40" i="5"/>
  <c r="AJ40" i="5"/>
  <c r="AC41" i="5"/>
  <c r="AD41" i="5"/>
  <c r="AE41" i="5"/>
  <c r="AF41" i="5"/>
  <c r="AG41" i="5"/>
  <c r="AH41" i="5"/>
  <c r="AI41" i="5"/>
  <c r="AJ41" i="5"/>
  <c r="AC42" i="5"/>
  <c r="AD42" i="5"/>
  <c r="AE42" i="5"/>
  <c r="AF42" i="5"/>
  <c r="AG42" i="5"/>
  <c r="AH42" i="5"/>
  <c r="AI42" i="5"/>
  <c r="AJ42" i="5"/>
  <c r="AJ2" i="5"/>
  <c r="AI2" i="5"/>
  <c r="AH2" i="5"/>
  <c r="AG2" i="5"/>
  <c r="AF2" i="5"/>
  <c r="AE2" i="5"/>
  <c r="AD2" i="5"/>
  <c r="AC2" i="5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17" i="4"/>
  <c r="AC3" i="4"/>
  <c r="AD3" i="4"/>
  <c r="AE3" i="4"/>
  <c r="AF3" i="4"/>
  <c r="AG3" i="4"/>
  <c r="AH3" i="4"/>
  <c r="AI3" i="4"/>
  <c r="AJ3" i="4"/>
  <c r="AC4" i="4"/>
  <c r="AD4" i="4"/>
  <c r="AE4" i="4"/>
  <c r="AF4" i="4"/>
  <c r="AG4" i="4"/>
  <c r="AH4" i="4"/>
  <c r="AI4" i="4"/>
  <c r="AJ4" i="4"/>
  <c r="AC5" i="4"/>
  <c r="AD5" i="4"/>
  <c r="AE5" i="4"/>
  <c r="AF5" i="4"/>
  <c r="AG5" i="4"/>
  <c r="AH5" i="4"/>
  <c r="AI5" i="4"/>
  <c r="AJ5" i="4"/>
  <c r="AC6" i="4"/>
  <c r="AD6" i="4"/>
  <c r="AE6" i="4"/>
  <c r="AF6" i="4"/>
  <c r="AG6" i="4"/>
  <c r="AH6" i="4"/>
  <c r="AI6" i="4"/>
  <c r="AJ6" i="4"/>
  <c r="AC7" i="4"/>
  <c r="AD7" i="4"/>
  <c r="AE7" i="4"/>
  <c r="AF7" i="4"/>
  <c r="AG7" i="4"/>
  <c r="AH7" i="4"/>
  <c r="AI7" i="4"/>
  <c r="AJ7" i="4"/>
  <c r="AC8" i="4"/>
  <c r="AD8" i="4"/>
  <c r="AE8" i="4"/>
  <c r="AF8" i="4"/>
  <c r="AG8" i="4"/>
  <c r="AH8" i="4"/>
  <c r="AI8" i="4"/>
  <c r="AJ8" i="4"/>
  <c r="AC9" i="4"/>
  <c r="AD9" i="4"/>
  <c r="AE9" i="4"/>
  <c r="AF9" i="4"/>
  <c r="AG9" i="4"/>
  <c r="AH9" i="4"/>
  <c r="AI9" i="4"/>
  <c r="AJ9" i="4"/>
  <c r="AC10" i="4"/>
  <c r="AD10" i="4"/>
  <c r="AE10" i="4"/>
  <c r="AF10" i="4"/>
  <c r="AG10" i="4"/>
  <c r="AH10" i="4"/>
  <c r="AI10" i="4"/>
  <c r="AJ10" i="4"/>
  <c r="AC11" i="4"/>
  <c r="AD11" i="4"/>
  <c r="AE11" i="4"/>
  <c r="AF11" i="4"/>
  <c r="AG11" i="4"/>
  <c r="AH11" i="4"/>
  <c r="AI11" i="4"/>
  <c r="AJ11" i="4"/>
  <c r="AC12" i="4"/>
  <c r="AD12" i="4"/>
  <c r="AE12" i="4"/>
  <c r="AF12" i="4"/>
  <c r="AG12" i="4"/>
  <c r="AH12" i="4"/>
  <c r="AI12" i="4"/>
  <c r="AJ12" i="4"/>
  <c r="AC13" i="4"/>
  <c r="AD13" i="4"/>
  <c r="AE13" i="4"/>
  <c r="AF13" i="4"/>
  <c r="AG13" i="4"/>
  <c r="AH13" i="4"/>
  <c r="AI13" i="4"/>
  <c r="AJ13" i="4"/>
  <c r="AC14" i="4"/>
  <c r="AD14" i="4"/>
  <c r="AE14" i="4"/>
  <c r="AF14" i="4"/>
  <c r="AG14" i="4"/>
  <c r="AH14" i="4"/>
  <c r="AI14" i="4"/>
  <c r="AJ14" i="4"/>
  <c r="AC15" i="4"/>
  <c r="AD15" i="4"/>
  <c r="AE15" i="4"/>
  <c r="AF15" i="4"/>
  <c r="AG15" i="4"/>
  <c r="AH15" i="4"/>
  <c r="AI15" i="4"/>
  <c r="AJ15" i="4"/>
  <c r="AC16" i="4"/>
  <c r="AD16" i="4"/>
  <c r="AE16" i="4"/>
  <c r="AF16" i="4"/>
  <c r="AG16" i="4"/>
  <c r="AH16" i="4"/>
  <c r="AI16" i="4"/>
  <c r="AJ16" i="4"/>
  <c r="AC17" i="4"/>
  <c r="AD17" i="4"/>
  <c r="AE17" i="4"/>
  <c r="AF17" i="4"/>
  <c r="AG17" i="4"/>
  <c r="AH17" i="4"/>
  <c r="AI17" i="4"/>
  <c r="AJ17" i="4"/>
  <c r="AC18" i="4"/>
  <c r="AD18" i="4"/>
  <c r="AE18" i="4"/>
  <c r="AF18" i="4"/>
  <c r="AG18" i="4"/>
  <c r="AH18" i="4"/>
  <c r="AI18" i="4"/>
  <c r="AJ18" i="4"/>
  <c r="AC19" i="4"/>
  <c r="AD19" i="4"/>
  <c r="AE19" i="4"/>
  <c r="AF19" i="4"/>
  <c r="AG19" i="4"/>
  <c r="AH19" i="4"/>
  <c r="AI19" i="4"/>
  <c r="AJ19" i="4"/>
  <c r="AC20" i="4"/>
  <c r="AD20" i="4"/>
  <c r="AE20" i="4"/>
  <c r="AF20" i="4"/>
  <c r="AG20" i="4"/>
  <c r="AH20" i="4"/>
  <c r="AI20" i="4"/>
  <c r="AJ20" i="4"/>
  <c r="AC21" i="4"/>
  <c r="AD21" i="4"/>
  <c r="AE21" i="4"/>
  <c r="AF21" i="4"/>
  <c r="AG21" i="4"/>
  <c r="AH21" i="4"/>
  <c r="AI21" i="4"/>
  <c r="AJ21" i="4"/>
  <c r="AC22" i="4"/>
  <c r="AD22" i="4"/>
  <c r="AE22" i="4"/>
  <c r="AF22" i="4"/>
  <c r="AG22" i="4"/>
  <c r="AH22" i="4"/>
  <c r="AI22" i="4"/>
  <c r="AJ22" i="4"/>
  <c r="AC23" i="4"/>
  <c r="AD23" i="4"/>
  <c r="AE23" i="4"/>
  <c r="AF23" i="4"/>
  <c r="AG23" i="4"/>
  <c r="AH23" i="4"/>
  <c r="AI23" i="4"/>
  <c r="AJ23" i="4"/>
  <c r="AC24" i="4"/>
  <c r="AD24" i="4"/>
  <c r="AE24" i="4"/>
  <c r="AF24" i="4"/>
  <c r="AG24" i="4"/>
  <c r="AH24" i="4"/>
  <c r="AI24" i="4"/>
  <c r="AJ24" i="4"/>
  <c r="AC25" i="4"/>
  <c r="AD25" i="4"/>
  <c r="AE25" i="4"/>
  <c r="AF25" i="4"/>
  <c r="AG25" i="4"/>
  <c r="AH25" i="4"/>
  <c r="AI25" i="4"/>
  <c r="AJ25" i="4"/>
  <c r="AC26" i="4"/>
  <c r="AD26" i="4"/>
  <c r="AE26" i="4"/>
  <c r="AF26" i="4"/>
  <c r="AG26" i="4"/>
  <c r="AH26" i="4"/>
  <c r="AI26" i="4"/>
  <c r="AJ26" i="4"/>
  <c r="AC27" i="4"/>
  <c r="AD27" i="4"/>
  <c r="AE27" i="4"/>
  <c r="AF27" i="4"/>
  <c r="AG27" i="4"/>
  <c r="AH27" i="4"/>
  <c r="AI27" i="4"/>
  <c r="AJ27" i="4"/>
  <c r="AC28" i="4"/>
  <c r="AD28" i="4"/>
  <c r="AE28" i="4"/>
  <c r="AF28" i="4"/>
  <c r="AG28" i="4"/>
  <c r="AH28" i="4"/>
  <c r="AI28" i="4"/>
  <c r="AJ28" i="4"/>
  <c r="AC29" i="4"/>
  <c r="AD29" i="4"/>
  <c r="AE29" i="4"/>
  <c r="AF29" i="4"/>
  <c r="AG29" i="4"/>
  <c r="AH29" i="4"/>
  <c r="AI29" i="4"/>
  <c r="AJ29" i="4"/>
  <c r="AC30" i="4"/>
  <c r="AD30" i="4"/>
  <c r="AE30" i="4"/>
  <c r="AF30" i="4"/>
  <c r="AG30" i="4"/>
  <c r="AH30" i="4"/>
  <c r="AI30" i="4"/>
  <c r="AJ30" i="4"/>
  <c r="AC31" i="4"/>
  <c r="AD31" i="4"/>
  <c r="AE31" i="4"/>
  <c r="AF31" i="4"/>
  <c r="AG31" i="4"/>
  <c r="AH31" i="4"/>
  <c r="AI31" i="4"/>
  <c r="AJ31" i="4"/>
  <c r="AC32" i="4"/>
  <c r="AD32" i="4"/>
  <c r="AE32" i="4"/>
  <c r="AF32" i="4"/>
  <c r="AG32" i="4"/>
  <c r="AH32" i="4"/>
  <c r="AI32" i="4"/>
  <c r="AJ32" i="4"/>
  <c r="AC33" i="4"/>
  <c r="AD33" i="4"/>
  <c r="AE33" i="4"/>
  <c r="AF33" i="4"/>
  <c r="AG33" i="4"/>
  <c r="AH33" i="4"/>
  <c r="AI33" i="4"/>
  <c r="AJ33" i="4"/>
  <c r="AC34" i="4"/>
  <c r="AD34" i="4"/>
  <c r="AE34" i="4"/>
  <c r="AF34" i="4"/>
  <c r="AG34" i="4"/>
  <c r="AH34" i="4"/>
  <c r="AI34" i="4"/>
  <c r="AJ34" i="4"/>
  <c r="AC35" i="4"/>
  <c r="AD35" i="4"/>
  <c r="AE35" i="4"/>
  <c r="AF35" i="4"/>
  <c r="AG35" i="4"/>
  <c r="AH35" i="4"/>
  <c r="AI35" i="4"/>
  <c r="AJ35" i="4"/>
  <c r="AC36" i="4"/>
  <c r="AD36" i="4"/>
  <c r="AE36" i="4"/>
  <c r="AF36" i="4"/>
  <c r="AG36" i="4"/>
  <c r="AH36" i="4"/>
  <c r="AI36" i="4"/>
  <c r="AJ36" i="4"/>
  <c r="AC37" i="4"/>
  <c r="AD37" i="4"/>
  <c r="AE37" i="4"/>
  <c r="AF37" i="4"/>
  <c r="AG37" i="4"/>
  <c r="AH37" i="4"/>
  <c r="AI37" i="4"/>
  <c r="AJ37" i="4"/>
  <c r="AC38" i="4"/>
  <c r="AD38" i="4"/>
  <c r="AE38" i="4"/>
  <c r="AF38" i="4"/>
  <c r="AG38" i="4"/>
  <c r="AH38" i="4"/>
  <c r="AI38" i="4"/>
  <c r="AJ38" i="4"/>
  <c r="AC39" i="4"/>
  <c r="AD39" i="4"/>
  <c r="AE39" i="4"/>
  <c r="AF39" i="4"/>
  <c r="AG39" i="4"/>
  <c r="AH39" i="4"/>
  <c r="AI39" i="4"/>
  <c r="AJ39" i="4"/>
  <c r="AC40" i="4"/>
  <c r="AD40" i="4"/>
  <c r="AE40" i="4"/>
  <c r="AF40" i="4"/>
  <c r="AG40" i="4"/>
  <c r="AH40" i="4"/>
  <c r="AI40" i="4"/>
  <c r="AJ40" i="4"/>
  <c r="AC41" i="4"/>
  <c r="AD41" i="4"/>
  <c r="AE41" i="4"/>
  <c r="AF41" i="4"/>
  <c r="AG41" i="4"/>
  <c r="AH41" i="4"/>
  <c r="AI41" i="4"/>
  <c r="AJ41" i="4"/>
  <c r="AC42" i="4"/>
  <c r="AD42" i="4"/>
  <c r="AE42" i="4"/>
  <c r="AF42" i="4"/>
  <c r="AG42" i="4"/>
  <c r="AH42" i="4"/>
  <c r="AI42" i="4"/>
  <c r="AJ42" i="4"/>
  <c r="AJ2" i="4"/>
  <c r="AI2" i="4"/>
  <c r="AH2" i="4"/>
  <c r="AG2" i="4"/>
  <c r="AF2" i="4"/>
  <c r="AE2" i="4"/>
  <c r="AD2" i="4"/>
  <c r="AC2" i="4"/>
  <c r="M32" i="6" l="1"/>
  <c r="U32" i="6"/>
  <c r="T33" i="6"/>
  <c r="S34" i="6"/>
  <c r="R35" i="6"/>
  <c r="M33" i="6"/>
  <c r="U33" i="6"/>
  <c r="S35" i="6"/>
  <c r="O32" i="6"/>
  <c r="M34" i="6"/>
  <c r="U34" i="6"/>
  <c r="T35" i="6"/>
  <c r="P32" i="6"/>
  <c r="O33" i="6"/>
  <c r="N34" i="6"/>
  <c r="M35" i="6"/>
  <c r="U35" i="6"/>
  <c r="O35" i="6"/>
  <c r="P33" i="6"/>
  <c r="N35" i="6"/>
  <c r="P35" i="6"/>
  <c r="Q35" i="6"/>
  <c r="L32" i="6" l="1"/>
  <c r="L33" i="6" s="1"/>
  <c r="L34" i="6" s="1"/>
  <c r="L35" i="6" s="1"/>
  <c r="Y42" i="5"/>
  <c r="X42" i="5"/>
  <c r="W42" i="5"/>
  <c r="V42" i="5"/>
  <c r="U42" i="5"/>
  <c r="T42" i="5"/>
  <c r="S42" i="5"/>
  <c r="R42" i="5"/>
  <c r="Q42" i="5"/>
  <c r="P42" i="5"/>
  <c r="O42" i="5"/>
  <c r="N42" i="5"/>
  <c r="Y41" i="5"/>
  <c r="X41" i="5"/>
  <c r="W41" i="5"/>
  <c r="V41" i="5"/>
  <c r="U41" i="5"/>
  <c r="T41" i="5"/>
  <c r="S41" i="5"/>
  <c r="R41" i="5"/>
  <c r="Q41" i="5"/>
  <c r="P41" i="5"/>
  <c r="O41" i="5"/>
  <c r="N41" i="5"/>
  <c r="Y40" i="5"/>
  <c r="X40" i="5"/>
  <c r="W40" i="5"/>
  <c r="V40" i="5"/>
  <c r="U40" i="5"/>
  <c r="T40" i="5"/>
  <c r="S40" i="5"/>
  <c r="R40" i="5"/>
  <c r="Q40" i="5"/>
  <c r="P40" i="5"/>
  <c r="O40" i="5"/>
  <c r="N40" i="5"/>
  <c r="Y39" i="5"/>
  <c r="X39" i="5"/>
  <c r="W39" i="5"/>
  <c r="V39" i="5"/>
  <c r="U39" i="5"/>
  <c r="T39" i="5"/>
  <c r="S39" i="5"/>
  <c r="R39" i="5"/>
  <c r="Q39" i="5"/>
  <c r="P39" i="5"/>
  <c r="O39" i="5"/>
  <c r="N39" i="5"/>
  <c r="Y38" i="5"/>
  <c r="X38" i="5"/>
  <c r="W38" i="5"/>
  <c r="V38" i="5"/>
  <c r="U38" i="5"/>
  <c r="T38" i="5"/>
  <c r="S38" i="5"/>
  <c r="R38" i="5"/>
  <c r="Q38" i="5"/>
  <c r="P38" i="5"/>
  <c r="O38" i="5"/>
  <c r="N38" i="5"/>
  <c r="Y37" i="5"/>
  <c r="X37" i="5"/>
  <c r="W37" i="5"/>
  <c r="V37" i="5"/>
  <c r="U37" i="5"/>
  <c r="T37" i="5"/>
  <c r="S37" i="5"/>
  <c r="R37" i="5"/>
  <c r="Q37" i="5"/>
  <c r="P37" i="5"/>
  <c r="O37" i="5"/>
  <c r="N37" i="5"/>
  <c r="Y36" i="5"/>
  <c r="X36" i="5"/>
  <c r="W36" i="5"/>
  <c r="V36" i="5"/>
  <c r="U36" i="5"/>
  <c r="T36" i="5"/>
  <c r="S36" i="5"/>
  <c r="R36" i="5"/>
  <c r="Q36" i="5"/>
  <c r="P36" i="5"/>
  <c r="O36" i="5"/>
  <c r="N36" i="5"/>
  <c r="Y35" i="5"/>
  <c r="X35" i="5"/>
  <c r="W35" i="5"/>
  <c r="V35" i="5"/>
  <c r="U35" i="5"/>
  <c r="T35" i="5"/>
  <c r="S35" i="5"/>
  <c r="R35" i="5"/>
  <c r="Q35" i="5"/>
  <c r="P35" i="5"/>
  <c r="O35" i="5"/>
  <c r="N35" i="5"/>
  <c r="Y34" i="5"/>
  <c r="X34" i="5"/>
  <c r="W34" i="5"/>
  <c r="V34" i="5"/>
  <c r="U34" i="5"/>
  <c r="T34" i="5"/>
  <c r="S34" i="5"/>
  <c r="R34" i="5"/>
  <c r="Q34" i="5"/>
  <c r="P34" i="5"/>
  <c r="O34" i="5"/>
  <c r="N34" i="5"/>
  <c r="Y33" i="5"/>
  <c r="X33" i="5"/>
  <c r="W33" i="5"/>
  <c r="V33" i="5"/>
  <c r="U33" i="5"/>
  <c r="T33" i="5"/>
  <c r="S33" i="5"/>
  <c r="R33" i="5"/>
  <c r="Q33" i="5"/>
  <c r="P33" i="5"/>
  <c r="O33" i="5"/>
  <c r="N33" i="5"/>
  <c r="Y32" i="5"/>
  <c r="X32" i="5"/>
  <c r="W32" i="5"/>
  <c r="V32" i="5"/>
  <c r="U32" i="5"/>
  <c r="T32" i="5"/>
  <c r="S32" i="5"/>
  <c r="R32" i="5"/>
  <c r="Q32" i="5"/>
  <c r="P32" i="5"/>
  <c r="O32" i="5"/>
  <c r="N32" i="5"/>
  <c r="Y31" i="5"/>
  <c r="X31" i="5"/>
  <c r="W31" i="5"/>
  <c r="V31" i="5"/>
  <c r="U31" i="5"/>
  <c r="T31" i="5"/>
  <c r="S31" i="5"/>
  <c r="R31" i="5"/>
  <c r="Q31" i="5"/>
  <c r="P31" i="5"/>
  <c r="O31" i="5"/>
  <c r="N3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N9" i="5"/>
  <c r="Y8" i="5"/>
  <c r="X8" i="5"/>
  <c r="W8" i="5"/>
  <c r="V8" i="5"/>
  <c r="U8" i="5"/>
  <c r="T8" i="5"/>
  <c r="S8" i="5"/>
  <c r="R8" i="5"/>
  <c r="Q8" i="5"/>
  <c r="P8" i="5"/>
  <c r="O8" i="5"/>
  <c r="N8" i="5"/>
  <c r="Y7" i="5"/>
  <c r="X7" i="5"/>
  <c r="W7" i="5"/>
  <c r="V7" i="5"/>
  <c r="U7" i="5"/>
  <c r="T7" i="5"/>
  <c r="S7" i="5"/>
  <c r="R7" i="5"/>
  <c r="Q7" i="5"/>
  <c r="P7" i="5"/>
  <c r="O7" i="5"/>
  <c r="N7" i="5"/>
  <c r="Y6" i="5"/>
  <c r="X6" i="5"/>
  <c r="W6" i="5"/>
  <c r="V6" i="5"/>
  <c r="U6" i="5"/>
  <c r="T6" i="5"/>
  <c r="S6" i="5"/>
  <c r="R6" i="5"/>
  <c r="Q6" i="5"/>
  <c r="P6" i="5"/>
  <c r="O6" i="5"/>
  <c r="N6" i="5"/>
  <c r="Y5" i="5"/>
  <c r="X5" i="5"/>
  <c r="W5" i="5"/>
  <c r="V5" i="5"/>
  <c r="U5" i="5"/>
  <c r="T5" i="5"/>
  <c r="S5" i="5"/>
  <c r="R5" i="5"/>
  <c r="Q5" i="5"/>
  <c r="P5" i="5"/>
  <c r="O5" i="5"/>
  <c r="N5" i="5"/>
  <c r="Y4" i="5"/>
  <c r="X4" i="5"/>
  <c r="W4" i="5"/>
  <c r="V4" i="5"/>
  <c r="U4" i="5"/>
  <c r="T4" i="5"/>
  <c r="S4" i="5"/>
  <c r="R4" i="5"/>
  <c r="Q4" i="5"/>
  <c r="P4" i="5"/>
  <c r="O4" i="5"/>
  <c r="N4" i="5"/>
  <c r="Y3" i="5"/>
  <c r="X3" i="5"/>
  <c r="W3" i="5"/>
  <c r="V3" i="5"/>
  <c r="U3" i="5"/>
  <c r="T3" i="5"/>
  <c r="S3" i="5"/>
  <c r="R3" i="5"/>
  <c r="Q3" i="5"/>
  <c r="P3" i="5"/>
  <c r="O3" i="5"/>
  <c r="N3" i="5"/>
  <c r="Y2" i="5"/>
  <c r="X2" i="5"/>
  <c r="W2" i="5"/>
  <c r="V2" i="5"/>
  <c r="U2" i="5"/>
  <c r="T2" i="5"/>
  <c r="S2" i="5"/>
  <c r="R2" i="5"/>
  <c r="Q2" i="5"/>
  <c r="P2" i="5"/>
  <c r="O2" i="5"/>
  <c r="N2" i="5"/>
  <c r="N1" i="5"/>
  <c r="BF4" i="3"/>
  <c r="BF5" i="3" s="1"/>
  <c r="BF6" i="3" s="1"/>
  <c r="BF7" i="3" s="1"/>
  <c r="BF8" i="3" s="1"/>
  <c r="BF9" i="3" s="1"/>
  <c r="BF10" i="3" s="1"/>
  <c r="BF32" i="3"/>
  <c r="BF33" i="3" s="1"/>
  <c r="BF34" i="3" s="1"/>
  <c r="BF35" i="3" s="1"/>
  <c r="BF36" i="3" s="1"/>
  <c r="BF37" i="3" s="1"/>
  <c r="BF38" i="3" s="1"/>
  <c r="BF39" i="3" s="1"/>
  <c r="BF40" i="3" s="1"/>
  <c r="BF41" i="3" s="1"/>
  <c r="BF42" i="3" s="1"/>
  <c r="BM5" i="3"/>
  <c r="BM6" i="3" s="1"/>
  <c r="BM7" i="3" s="1"/>
  <c r="BM8" i="3" s="1"/>
  <c r="BM9" i="3" s="1"/>
  <c r="Y42" i="4"/>
  <c r="X42" i="4"/>
  <c r="W42" i="4"/>
  <c r="V42" i="4"/>
  <c r="U42" i="4"/>
  <c r="T42" i="4"/>
  <c r="S42" i="4"/>
  <c r="R42" i="4"/>
  <c r="Q42" i="4"/>
  <c r="P42" i="4"/>
  <c r="O42" i="4"/>
  <c r="N42" i="4"/>
  <c r="Y41" i="4"/>
  <c r="X41" i="4"/>
  <c r="W41" i="4"/>
  <c r="V41" i="4"/>
  <c r="U41" i="4"/>
  <c r="T41" i="4"/>
  <c r="S41" i="4"/>
  <c r="R41" i="4"/>
  <c r="Q41" i="4"/>
  <c r="P41" i="4"/>
  <c r="O41" i="4"/>
  <c r="N41" i="4"/>
  <c r="Y40" i="4"/>
  <c r="X40" i="4"/>
  <c r="W40" i="4"/>
  <c r="V40" i="4"/>
  <c r="U40" i="4"/>
  <c r="T40" i="4"/>
  <c r="S40" i="4"/>
  <c r="R40" i="4"/>
  <c r="Q40" i="4"/>
  <c r="P40" i="4"/>
  <c r="O40" i="4"/>
  <c r="N40" i="4"/>
  <c r="Y39" i="4"/>
  <c r="X39" i="4"/>
  <c r="W39" i="4"/>
  <c r="V39" i="4"/>
  <c r="U39" i="4"/>
  <c r="T39" i="4"/>
  <c r="S39" i="4"/>
  <c r="R39" i="4"/>
  <c r="Q39" i="4"/>
  <c r="P39" i="4"/>
  <c r="O39" i="4"/>
  <c r="N39" i="4"/>
  <c r="Y38" i="4"/>
  <c r="X38" i="4"/>
  <c r="W38" i="4"/>
  <c r="V38" i="4"/>
  <c r="U38" i="4"/>
  <c r="T38" i="4"/>
  <c r="S38" i="4"/>
  <c r="R38" i="4"/>
  <c r="Q38" i="4"/>
  <c r="P38" i="4"/>
  <c r="O38" i="4"/>
  <c r="N38" i="4"/>
  <c r="Y37" i="4"/>
  <c r="X37" i="4"/>
  <c r="W37" i="4"/>
  <c r="V37" i="4"/>
  <c r="U37" i="4"/>
  <c r="T37" i="4"/>
  <c r="S37" i="4"/>
  <c r="R37" i="4"/>
  <c r="Q37" i="4"/>
  <c r="P37" i="4"/>
  <c r="O37" i="4"/>
  <c r="N37" i="4"/>
  <c r="Y36" i="4"/>
  <c r="X36" i="4"/>
  <c r="W36" i="4"/>
  <c r="V36" i="4"/>
  <c r="U36" i="4"/>
  <c r="T36" i="4"/>
  <c r="S36" i="4"/>
  <c r="R36" i="4"/>
  <c r="Q36" i="4"/>
  <c r="P36" i="4"/>
  <c r="O36" i="4"/>
  <c r="N36" i="4"/>
  <c r="Y35" i="4"/>
  <c r="X35" i="4"/>
  <c r="W35" i="4"/>
  <c r="V35" i="4"/>
  <c r="U35" i="4"/>
  <c r="T35" i="4"/>
  <c r="S35" i="4"/>
  <c r="R35" i="4"/>
  <c r="Q35" i="4"/>
  <c r="P35" i="4"/>
  <c r="O35" i="4"/>
  <c r="N35" i="4"/>
  <c r="Y34" i="4"/>
  <c r="X34" i="4"/>
  <c r="W34" i="4"/>
  <c r="V34" i="4"/>
  <c r="U34" i="4"/>
  <c r="T34" i="4"/>
  <c r="S34" i="4"/>
  <c r="R34" i="4"/>
  <c r="Q34" i="4"/>
  <c r="P34" i="4"/>
  <c r="O34" i="4"/>
  <c r="N34" i="4"/>
  <c r="Y33" i="4"/>
  <c r="X33" i="4"/>
  <c r="W33" i="4"/>
  <c r="V33" i="4"/>
  <c r="U33" i="4"/>
  <c r="T33" i="4"/>
  <c r="S33" i="4"/>
  <c r="R33" i="4"/>
  <c r="Q33" i="4"/>
  <c r="P33" i="4"/>
  <c r="O33" i="4"/>
  <c r="N33" i="4"/>
  <c r="Y32" i="4"/>
  <c r="X32" i="4"/>
  <c r="W32" i="4"/>
  <c r="V32" i="4"/>
  <c r="U32" i="4"/>
  <c r="T32" i="4"/>
  <c r="S32" i="4"/>
  <c r="R32" i="4"/>
  <c r="Q32" i="4"/>
  <c r="P32" i="4"/>
  <c r="O32" i="4"/>
  <c r="N32" i="4"/>
  <c r="Y31" i="4"/>
  <c r="X31" i="4"/>
  <c r="W31" i="4"/>
  <c r="V31" i="4"/>
  <c r="U31" i="4"/>
  <c r="T31" i="4"/>
  <c r="S31" i="4"/>
  <c r="R31" i="4"/>
  <c r="Q31" i="4"/>
  <c r="P31" i="4"/>
  <c r="O31" i="4"/>
  <c r="N31" i="4"/>
  <c r="Y30" i="4"/>
  <c r="X30" i="4"/>
  <c r="W30" i="4"/>
  <c r="V30" i="4"/>
  <c r="U30" i="4"/>
  <c r="T30" i="4"/>
  <c r="S30" i="4"/>
  <c r="R30" i="4"/>
  <c r="Q30" i="4"/>
  <c r="P30" i="4"/>
  <c r="O30" i="4"/>
  <c r="N30" i="4"/>
  <c r="Y29" i="4"/>
  <c r="X29" i="4"/>
  <c r="W29" i="4"/>
  <c r="V29" i="4"/>
  <c r="U29" i="4"/>
  <c r="T29" i="4"/>
  <c r="S29" i="4"/>
  <c r="R29" i="4"/>
  <c r="Q29" i="4"/>
  <c r="P29" i="4"/>
  <c r="O29" i="4"/>
  <c r="N29" i="4"/>
  <c r="Y28" i="4"/>
  <c r="X28" i="4"/>
  <c r="W28" i="4"/>
  <c r="V28" i="4"/>
  <c r="U28" i="4"/>
  <c r="T28" i="4"/>
  <c r="S28" i="4"/>
  <c r="R28" i="4"/>
  <c r="Q28" i="4"/>
  <c r="P28" i="4"/>
  <c r="O28" i="4"/>
  <c r="N28" i="4"/>
  <c r="Y27" i="4"/>
  <c r="X27" i="4"/>
  <c r="W27" i="4"/>
  <c r="V27" i="4"/>
  <c r="U27" i="4"/>
  <c r="T27" i="4"/>
  <c r="S27" i="4"/>
  <c r="R27" i="4"/>
  <c r="Q27" i="4"/>
  <c r="P27" i="4"/>
  <c r="O27" i="4"/>
  <c r="N27" i="4"/>
  <c r="Y26" i="4"/>
  <c r="X26" i="4"/>
  <c r="W26" i="4"/>
  <c r="V26" i="4"/>
  <c r="U26" i="4"/>
  <c r="T26" i="4"/>
  <c r="S26" i="4"/>
  <c r="R26" i="4"/>
  <c r="Q26" i="4"/>
  <c r="P26" i="4"/>
  <c r="O26" i="4"/>
  <c r="N26" i="4"/>
  <c r="Y25" i="4"/>
  <c r="X25" i="4"/>
  <c r="W25" i="4"/>
  <c r="V25" i="4"/>
  <c r="U25" i="4"/>
  <c r="T25" i="4"/>
  <c r="S25" i="4"/>
  <c r="R25" i="4"/>
  <c r="Q25" i="4"/>
  <c r="P25" i="4"/>
  <c r="O25" i="4"/>
  <c r="N25" i="4"/>
  <c r="Y24" i="4"/>
  <c r="X24" i="4"/>
  <c r="W24" i="4"/>
  <c r="V24" i="4"/>
  <c r="U24" i="4"/>
  <c r="T24" i="4"/>
  <c r="S24" i="4"/>
  <c r="R24" i="4"/>
  <c r="Q24" i="4"/>
  <c r="P24" i="4"/>
  <c r="O24" i="4"/>
  <c r="N24" i="4"/>
  <c r="Y23" i="4"/>
  <c r="X23" i="4"/>
  <c r="W23" i="4"/>
  <c r="V23" i="4"/>
  <c r="U23" i="4"/>
  <c r="T23" i="4"/>
  <c r="S23" i="4"/>
  <c r="R23" i="4"/>
  <c r="Q23" i="4"/>
  <c r="P23" i="4"/>
  <c r="O23" i="4"/>
  <c r="N23" i="4"/>
  <c r="Y22" i="4"/>
  <c r="X22" i="4"/>
  <c r="W22" i="4"/>
  <c r="V22" i="4"/>
  <c r="U22" i="4"/>
  <c r="T22" i="4"/>
  <c r="S22" i="4"/>
  <c r="R22" i="4"/>
  <c r="Q22" i="4"/>
  <c r="P22" i="4"/>
  <c r="O22" i="4"/>
  <c r="N22" i="4"/>
  <c r="Y21" i="4"/>
  <c r="X21" i="4"/>
  <c r="W21" i="4"/>
  <c r="V21" i="4"/>
  <c r="U21" i="4"/>
  <c r="T21" i="4"/>
  <c r="S21" i="4"/>
  <c r="R21" i="4"/>
  <c r="Q21" i="4"/>
  <c r="P21" i="4"/>
  <c r="O21" i="4"/>
  <c r="N21" i="4"/>
  <c r="Y20" i="4"/>
  <c r="X20" i="4"/>
  <c r="W20" i="4"/>
  <c r="V20" i="4"/>
  <c r="U20" i="4"/>
  <c r="T20" i="4"/>
  <c r="S20" i="4"/>
  <c r="R20" i="4"/>
  <c r="Q20" i="4"/>
  <c r="P20" i="4"/>
  <c r="O20" i="4"/>
  <c r="N20" i="4"/>
  <c r="Y19" i="4"/>
  <c r="X19" i="4"/>
  <c r="W19" i="4"/>
  <c r="V19" i="4"/>
  <c r="U19" i="4"/>
  <c r="T19" i="4"/>
  <c r="S19" i="4"/>
  <c r="R19" i="4"/>
  <c r="Q19" i="4"/>
  <c r="P19" i="4"/>
  <c r="O19" i="4"/>
  <c r="N19" i="4"/>
  <c r="Y18" i="4"/>
  <c r="X18" i="4"/>
  <c r="W18" i="4"/>
  <c r="V18" i="4"/>
  <c r="U18" i="4"/>
  <c r="T18" i="4"/>
  <c r="S18" i="4"/>
  <c r="R18" i="4"/>
  <c r="Q18" i="4"/>
  <c r="P18" i="4"/>
  <c r="O18" i="4"/>
  <c r="N18" i="4"/>
  <c r="Y17" i="4"/>
  <c r="X17" i="4"/>
  <c r="W17" i="4"/>
  <c r="V17" i="4"/>
  <c r="U17" i="4"/>
  <c r="T17" i="4"/>
  <c r="S17" i="4"/>
  <c r="R17" i="4"/>
  <c r="Q17" i="4"/>
  <c r="P17" i="4"/>
  <c r="O17" i="4"/>
  <c r="N17" i="4"/>
  <c r="Y16" i="4"/>
  <c r="X16" i="4"/>
  <c r="W16" i="4"/>
  <c r="V16" i="4"/>
  <c r="U16" i="4"/>
  <c r="T16" i="4"/>
  <c r="S16" i="4"/>
  <c r="R16" i="4"/>
  <c r="Q16" i="4"/>
  <c r="P16" i="4"/>
  <c r="O16" i="4"/>
  <c r="N16" i="4"/>
  <c r="Y15" i="4"/>
  <c r="X15" i="4"/>
  <c r="W15" i="4"/>
  <c r="V15" i="4"/>
  <c r="BH15" i="4" s="1"/>
  <c r="U15" i="4"/>
  <c r="T15" i="4"/>
  <c r="S15" i="4"/>
  <c r="R15" i="4"/>
  <c r="Q15" i="4"/>
  <c r="P15" i="4"/>
  <c r="O15" i="4"/>
  <c r="N15" i="4"/>
  <c r="Y14" i="4"/>
  <c r="X14" i="4"/>
  <c r="W14" i="4"/>
  <c r="V14" i="4"/>
  <c r="BH14" i="4" s="1"/>
  <c r="U14" i="4"/>
  <c r="T14" i="4"/>
  <c r="S14" i="4"/>
  <c r="R14" i="4"/>
  <c r="Q14" i="4"/>
  <c r="P14" i="4"/>
  <c r="O14" i="4"/>
  <c r="N14" i="4"/>
  <c r="Y13" i="4"/>
  <c r="X13" i="4"/>
  <c r="W13" i="4"/>
  <c r="V13" i="4"/>
  <c r="BH13" i="4" s="1"/>
  <c r="U13" i="4"/>
  <c r="T13" i="4"/>
  <c r="S13" i="4"/>
  <c r="R13" i="4"/>
  <c r="Q13" i="4"/>
  <c r="P13" i="4"/>
  <c r="O13" i="4"/>
  <c r="N13" i="4"/>
  <c r="Y12" i="4"/>
  <c r="X12" i="4"/>
  <c r="W12" i="4"/>
  <c r="V12" i="4"/>
  <c r="BH12" i="4" s="1"/>
  <c r="U12" i="4"/>
  <c r="T12" i="4"/>
  <c r="S12" i="4"/>
  <c r="R12" i="4"/>
  <c r="Q12" i="4"/>
  <c r="P12" i="4"/>
  <c r="O12" i="4"/>
  <c r="N12" i="4"/>
  <c r="Y11" i="4"/>
  <c r="X11" i="4"/>
  <c r="W11" i="4"/>
  <c r="V11" i="4"/>
  <c r="BH11" i="4" s="1"/>
  <c r="U11" i="4"/>
  <c r="T11" i="4"/>
  <c r="S11" i="4"/>
  <c r="R11" i="4"/>
  <c r="Q11" i="4"/>
  <c r="P11" i="4"/>
  <c r="O11" i="4"/>
  <c r="N11" i="4"/>
  <c r="Y10" i="4"/>
  <c r="X10" i="4"/>
  <c r="W10" i="4"/>
  <c r="V10" i="4"/>
  <c r="BH10" i="4" s="1"/>
  <c r="U10" i="4"/>
  <c r="T10" i="4"/>
  <c r="S10" i="4"/>
  <c r="R10" i="4"/>
  <c r="Q10" i="4"/>
  <c r="P10" i="4"/>
  <c r="O10" i="4"/>
  <c r="N10" i="4"/>
  <c r="Y9" i="4"/>
  <c r="X9" i="4"/>
  <c r="W9" i="4"/>
  <c r="V9" i="4"/>
  <c r="BH9" i="4" s="1"/>
  <c r="U9" i="4"/>
  <c r="T9" i="4"/>
  <c r="S9" i="4"/>
  <c r="R9" i="4"/>
  <c r="Q9" i="4"/>
  <c r="P9" i="4"/>
  <c r="O9" i="4"/>
  <c r="N9" i="4"/>
  <c r="Y8" i="4"/>
  <c r="X8" i="4"/>
  <c r="W8" i="4"/>
  <c r="V8" i="4"/>
  <c r="U8" i="4"/>
  <c r="T8" i="4"/>
  <c r="S8" i="4"/>
  <c r="R8" i="4"/>
  <c r="Q8" i="4"/>
  <c r="P8" i="4"/>
  <c r="O8" i="4"/>
  <c r="N8" i="4"/>
  <c r="Y7" i="4"/>
  <c r="X7" i="4"/>
  <c r="W7" i="4"/>
  <c r="V7" i="4"/>
  <c r="BH7" i="4" s="1"/>
  <c r="U7" i="4"/>
  <c r="T7" i="4"/>
  <c r="S7" i="4"/>
  <c r="R7" i="4"/>
  <c r="Q7" i="4"/>
  <c r="P7" i="4"/>
  <c r="O7" i="4"/>
  <c r="N7" i="4"/>
  <c r="Y6" i="4"/>
  <c r="X6" i="4"/>
  <c r="W6" i="4"/>
  <c r="V6" i="4"/>
  <c r="BH6" i="4" s="1"/>
  <c r="U6" i="4"/>
  <c r="T6" i="4"/>
  <c r="S6" i="4"/>
  <c r="R6" i="4"/>
  <c r="Q6" i="4"/>
  <c r="P6" i="4"/>
  <c r="O6" i="4"/>
  <c r="N6" i="4"/>
  <c r="Y5" i="4"/>
  <c r="X5" i="4"/>
  <c r="W5" i="4"/>
  <c r="V5" i="4"/>
  <c r="BH5" i="4" s="1"/>
  <c r="U5" i="4"/>
  <c r="BG5" i="4" s="1"/>
  <c r="T5" i="4"/>
  <c r="S5" i="4"/>
  <c r="R5" i="4"/>
  <c r="Q5" i="4"/>
  <c r="P5" i="4"/>
  <c r="O5" i="4"/>
  <c r="N5" i="4"/>
  <c r="Y4" i="4"/>
  <c r="X4" i="4"/>
  <c r="W4" i="4"/>
  <c r="V4" i="4"/>
  <c r="U4" i="4"/>
  <c r="T4" i="4"/>
  <c r="S4" i="4"/>
  <c r="R4" i="4"/>
  <c r="Q4" i="4"/>
  <c r="P4" i="4"/>
  <c r="O4" i="4"/>
  <c r="N4" i="4"/>
  <c r="Y3" i="4"/>
  <c r="X3" i="4"/>
  <c r="W3" i="4"/>
  <c r="V3" i="4"/>
  <c r="BH3" i="4" s="1"/>
  <c r="U3" i="4"/>
  <c r="T3" i="4"/>
  <c r="S3" i="4"/>
  <c r="R3" i="4"/>
  <c r="Q3" i="4"/>
  <c r="P3" i="4"/>
  <c r="O3" i="4"/>
  <c r="N3" i="4"/>
  <c r="Y2" i="4"/>
  <c r="X2" i="4"/>
  <c r="W2" i="4"/>
  <c r="V2" i="4"/>
  <c r="U2" i="4"/>
  <c r="T2" i="4"/>
  <c r="S2" i="4"/>
  <c r="R2" i="4"/>
  <c r="Q2" i="4"/>
  <c r="P2" i="4"/>
  <c r="O2" i="4"/>
  <c r="N2" i="4"/>
  <c r="BH16" i="4"/>
  <c r="BH8" i="4"/>
  <c r="BG11" i="4"/>
  <c r="BG10" i="4"/>
  <c r="BG9" i="4"/>
  <c r="BG8" i="4"/>
  <c r="BG7" i="4"/>
  <c r="BG6" i="4"/>
  <c r="BH4" i="4"/>
  <c r="BG4" i="4"/>
  <c r="BG3" i="4"/>
  <c r="BH2" i="4"/>
  <c r="BG2" i="4"/>
  <c r="N1" i="4"/>
  <c r="BI42" i="4" l="1"/>
  <c r="BI41" i="4"/>
  <c r="BI17" i="4"/>
  <c r="BI40" i="4"/>
  <c r="CG2" i="4"/>
  <c r="BH24" i="4"/>
  <c r="BH32" i="4"/>
  <c r="BH40" i="4"/>
  <c r="BH17" i="4"/>
  <c r="BH25" i="4"/>
  <c r="BH33" i="4"/>
  <c r="BH41" i="4"/>
  <c r="BH18" i="4"/>
  <c r="BH26" i="4"/>
  <c r="BH34" i="4"/>
  <c r="BH42" i="4"/>
  <c r="BH19" i="4"/>
  <c r="BH27" i="4"/>
  <c r="BH35" i="4"/>
  <c r="BH39" i="4"/>
  <c r="BH20" i="4"/>
  <c r="BH28" i="4"/>
  <c r="BH36" i="4"/>
  <c r="BH21" i="4"/>
  <c r="BH29" i="4"/>
  <c r="BH37" i="4"/>
  <c r="BH22" i="4"/>
  <c r="BH30" i="4"/>
  <c r="BH38" i="4"/>
  <c r="BH23" i="4"/>
  <c r="BG19" i="4"/>
  <c r="BG27" i="4"/>
  <c r="BG35" i="4"/>
  <c r="BG12" i="4"/>
  <c r="BG20" i="4"/>
  <c r="BG28" i="4"/>
  <c r="BG36" i="4"/>
  <c r="BG21" i="4"/>
  <c r="BG14" i="4"/>
  <c r="BG22" i="4"/>
  <c r="BG30" i="4"/>
  <c r="BG38" i="4"/>
  <c r="BG37" i="4"/>
  <c r="BG23" i="4"/>
  <c r="CE2" i="4"/>
  <c r="BG39" i="4"/>
  <c r="BG34" i="4"/>
  <c r="BG13" i="4"/>
  <c r="BG16" i="4"/>
  <c r="BG32" i="4"/>
  <c r="BG40" i="4"/>
  <c r="BG26" i="4"/>
  <c r="BG17" i="4"/>
  <c r="BG25" i="4"/>
  <c r="BG33" i="4"/>
  <c r="BG41" i="4"/>
  <c r="BG18" i="4"/>
  <c r="BG29" i="4"/>
  <c r="CD2" i="4"/>
  <c r="CP2" i="4" s="1"/>
  <c r="CC2" i="4"/>
  <c r="CB2" i="4"/>
  <c r="CA2" i="4"/>
  <c r="BZ2" i="4"/>
  <c r="CL2" i="4" s="1"/>
  <c r="BG15" i="4"/>
  <c r="BI18" i="4" l="1"/>
  <c r="BG42" i="4"/>
  <c r="BI39" i="4"/>
  <c r="CA4" i="4"/>
  <c r="CM4" i="4" s="1"/>
  <c r="CM2" i="4"/>
  <c r="CA9" i="4"/>
  <c r="CM9" i="4" s="1"/>
  <c r="BO2" i="4"/>
  <c r="CA3" i="4"/>
  <c r="CM3" i="4" s="1"/>
  <c r="CA6" i="4"/>
  <c r="CM6" i="4" s="1"/>
  <c r="CA5" i="4"/>
  <c r="CM5" i="4" s="1"/>
  <c r="CC8" i="4"/>
  <c r="CO8" i="4" s="1"/>
  <c r="BI26" i="4"/>
  <c r="BN2" i="4"/>
  <c r="BZ3" i="4"/>
  <c r="CL3" i="4" s="1"/>
  <c r="BZ8" i="4"/>
  <c r="CL8" i="4" s="1"/>
  <c r="BI32" i="4"/>
  <c r="BZ6" i="4"/>
  <c r="CL6" i="4" s="1"/>
  <c r="BZ4" i="4"/>
  <c r="CL4" i="4" s="1"/>
  <c r="BZ5" i="4"/>
  <c r="CL5" i="4" s="1"/>
  <c r="BI20" i="4"/>
  <c r="CD5" i="4"/>
  <c r="CP5" i="4" s="1"/>
  <c r="BR2" i="4"/>
  <c r="CD3" i="4"/>
  <c r="CP3" i="4" s="1"/>
  <c r="BI25" i="4"/>
  <c r="BI27" i="4"/>
  <c r="CD8" i="4"/>
  <c r="CP8" i="4" s="1"/>
  <c r="CD7" i="4"/>
  <c r="CP7" i="4" s="1"/>
  <c r="CD9" i="4"/>
  <c r="CP9" i="4" s="1"/>
  <c r="BZ9" i="4"/>
  <c r="CL9" i="4" s="1"/>
  <c r="BZ7" i="4"/>
  <c r="CL7" i="4" s="1"/>
  <c r="BG24" i="4"/>
  <c r="CO2" i="4"/>
  <c r="CC3" i="4"/>
  <c r="CO3" i="4" s="1"/>
  <c r="BI29" i="4"/>
  <c r="CC5" i="4"/>
  <c r="CO5" i="4" s="1"/>
  <c r="CC9" i="4"/>
  <c r="CO9" i="4" s="1"/>
  <c r="CA8" i="4"/>
  <c r="CM8" i="4" s="1"/>
  <c r="BQ2" i="4"/>
  <c r="CC4" i="4"/>
  <c r="CO4" i="4" s="1"/>
  <c r="BI30" i="4"/>
  <c r="BI31" i="4"/>
  <c r="BU2" i="4" s="1"/>
  <c r="CC6" i="4"/>
  <c r="CO6" i="4" s="1"/>
  <c r="BI19" i="4"/>
  <c r="BI35" i="4"/>
  <c r="BI38" i="4"/>
  <c r="BI37" i="4"/>
  <c r="BI33" i="4"/>
  <c r="CC7" i="4"/>
  <c r="CO7" i="4" s="1"/>
  <c r="BI28" i="4"/>
  <c r="CD6" i="4"/>
  <c r="CP6" i="4" s="1"/>
  <c r="BP2" i="4"/>
  <c r="BI23" i="4"/>
  <c r="BI36" i="4"/>
  <c r="CA7" i="4"/>
  <c r="CM7" i="4" s="1"/>
  <c r="BI21" i="4"/>
  <c r="BI22" i="4"/>
  <c r="CG7" i="4"/>
  <c r="CS7" i="4" s="1"/>
  <c r="CG5" i="4"/>
  <c r="CS5" i="4" s="1"/>
  <c r="CG8" i="4"/>
  <c r="CS8" i="4" s="1"/>
  <c r="CG6" i="4"/>
  <c r="CS6" i="4" s="1"/>
  <c r="CG4" i="4"/>
  <c r="CS4" i="4" s="1"/>
  <c r="CG9" i="4"/>
  <c r="CS9" i="4" s="1"/>
  <c r="CS2" i="4"/>
  <c r="CG3" i="4"/>
  <c r="CS3" i="4" s="1"/>
  <c r="BI34" i="4"/>
  <c r="CD4" i="4"/>
  <c r="CP4" i="4" s="1"/>
  <c r="BM2" i="4"/>
  <c r="BY2" i="4"/>
  <c r="CB7" i="4"/>
  <c r="CN7" i="4" s="1"/>
  <c r="CB8" i="4"/>
  <c r="CN8" i="4" s="1"/>
  <c r="CN2" i="4"/>
  <c r="CB5" i="4"/>
  <c r="CN5" i="4" s="1"/>
  <c r="CB6" i="4"/>
  <c r="CN6" i="4" s="1"/>
  <c r="CB4" i="4"/>
  <c r="CN4" i="4" s="1"/>
  <c r="CB9" i="4"/>
  <c r="CN9" i="4" s="1"/>
  <c r="CB3" i="4"/>
  <c r="CN3" i="4" s="1"/>
  <c r="BG31" i="4"/>
  <c r="BS2" i="4" s="1"/>
  <c r="CE9" i="4"/>
  <c r="CQ9" i="4" s="1"/>
  <c r="CE8" i="4"/>
  <c r="CQ8" i="4" s="1"/>
  <c r="CE7" i="4"/>
  <c r="CQ7" i="4" s="1"/>
  <c r="CE6" i="4"/>
  <c r="CQ6" i="4" s="1"/>
  <c r="CE4" i="4"/>
  <c r="CQ4" i="4" s="1"/>
  <c r="CE3" i="4"/>
  <c r="CQ3" i="4" s="1"/>
  <c r="CQ2" i="4"/>
  <c r="CE5" i="4"/>
  <c r="CQ5" i="4" s="1"/>
  <c r="BH31" i="4"/>
  <c r="BT2" i="4" s="1"/>
  <c r="CF2" i="4"/>
  <c r="BI24" i="4"/>
  <c r="BO5" i="4" l="1"/>
  <c r="BR5" i="4"/>
  <c r="BO4" i="4"/>
  <c r="BO3" i="4"/>
  <c r="BO6" i="4"/>
  <c r="BO9" i="4"/>
  <c r="BU5" i="4"/>
  <c r="BU8" i="4"/>
  <c r="BM5" i="4"/>
  <c r="BR3" i="4"/>
  <c r="BS5" i="4"/>
  <c r="BU9" i="4"/>
  <c r="BQ6" i="4"/>
  <c r="BR4" i="4"/>
  <c r="BR8" i="4"/>
  <c r="BS8" i="4"/>
  <c r="BU7" i="4"/>
  <c r="BU4" i="4"/>
  <c r="BN5" i="4"/>
  <c r="BN9" i="4"/>
  <c r="BN4" i="4"/>
  <c r="BN6" i="4"/>
  <c r="BM4" i="4"/>
  <c r="BQ9" i="4"/>
  <c r="BQ3" i="4"/>
  <c r="BM9" i="4"/>
  <c r="BO7" i="4"/>
  <c r="BU3" i="4"/>
  <c r="BT5" i="4"/>
  <c r="BT4" i="4"/>
  <c r="BN3" i="4"/>
  <c r="BP4" i="4"/>
  <c r="BS9" i="4"/>
  <c r="BP9" i="4"/>
  <c r="BT7" i="4"/>
  <c r="BM8" i="4"/>
  <c r="BP6" i="4"/>
  <c r="BT6" i="4"/>
  <c r="BQ4" i="4"/>
  <c r="BM7" i="4"/>
  <c r="BQ7" i="4"/>
  <c r="BU6" i="4"/>
  <c r="BQ5" i="4"/>
  <c r="BT3" i="4"/>
  <c r="BP8" i="4"/>
  <c r="BS4" i="4"/>
  <c r="BO8" i="4"/>
  <c r="BT9" i="4"/>
  <c r="BN8" i="4"/>
  <c r="BP7" i="4"/>
  <c r="BQ8" i="4"/>
  <c r="BR7" i="4"/>
  <c r="BM6" i="4"/>
  <c r="BS7" i="4"/>
  <c r="BT8" i="4"/>
  <c r="BN7" i="4"/>
  <c r="BM3" i="4"/>
  <c r="BS3" i="4"/>
  <c r="BR6" i="4"/>
  <c r="BR9" i="4"/>
  <c r="BS6" i="4"/>
  <c r="BP5" i="4"/>
  <c r="BP3" i="4"/>
  <c r="BY5" i="4"/>
  <c r="CK5" i="4" s="1"/>
  <c r="BY9" i="4"/>
  <c r="CK9" i="4" s="1"/>
  <c r="BY4" i="4"/>
  <c r="CK4" i="4" s="1"/>
  <c r="BY3" i="4"/>
  <c r="CK3" i="4" s="1"/>
  <c r="BY7" i="4"/>
  <c r="CK7" i="4" s="1"/>
  <c r="BY8" i="4"/>
  <c r="CK8" i="4" s="1"/>
  <c r="DC8" i="4" s="1"/>
  <c r="BY6" i="4"/>
  <c r="CK6" i="4" s="1"/>
  <c r="CK2" i="4"/>
  <c r="CF8" i="4"/>
  <c r="CR8" i="4" s="1"/>
  <c r="CF9" i="4"/>
  <c r="CR9" i="4" s="1"/>
  <c r="CF6" i="4"/>
  <c r="CR6" i="4" s="1"/>
  <c r="CF4" i="4"/>
  <c r="CR4" i="4" s="1"/>
  <c r="CF3" i="4"/>
  <c r="CR3" i="4" s="1"/>
  <c r="CR2" i="4"/>
  <c r="CF5" i="4"/>
  <c r="CR5" i="4" s="1"/>
  <c r="CF7" i="4"/>
  <c r="CR7" i="4" s="1"/>
  <c r="CY7" i="4" l="1"/>
  <c r="CZ3" i="4"/>
  <c r="CZ4" i="4"/>
  <c r="DE9" i="4"/>
  <c r="DE5" i="4"/>
  <c r="DE2" i="4"/>
  <c r="DQ2" i="4" s="1"/>
  <c r="DC6" i="4"/>
  <c r="DC4" i="4"/>
  <c r="CZ7" i="4"/>
  <c r="DD8" i="4"/>
  <c r="DD4" i="4"/>
  <c r="DE4" i="4"/>
  <c r="CZ6" i="4"/>
  <c r="CZ8" i="4"/>
  <c r="DB4" i="4"/>
  <c r="DD9" i="4"/>
  <c r="DA7" i="4"/>
  <c r="CZ9" i="4"/>
  <c r="DE6" i="4"/>
  <c r="DB6" i="4"/>
  <c r="DD7" i="4"/>
  <c r="DD3" i="4"/>
  <c r="DD6" i="4"/>
  <c r="CW2" i="4"/>
  <c r="DI2" i="4" s="1"/>
  <c r="DA2" i="4"/>
  <c r="DM2" i="4" s="1"/>
  <c r="DB2" i="4"/>
  <c r="DN2" i="4" s="1"/>
  <c r="CX2" i="4"/>
  <c r="DJ2" i="4" s="1"/>
  <c r="CY2" i="4"/>
  <c r="DK2" i="4" s="1"/>
  <c r="DE3" i="4"/>
  <c r="CZ5" i="4"/>
  <c r="CW6" i="4"/>
  <c r="CY6" i="4"/>
  <c r="DA6" i="4"/>
  <c r="CX6" i="4"/>
  <c r="DC9" i="4"/>
  <c r="CZ2" i="4"/>
  <c r="DL2" i="4" s="1"/>
  <c r="DD5" i="4"/>
  <c r="DC2" i="4"/>
  <c r="DO2" i="4" s="1"/>
  <c r="DC3" i="4"/>
  <c r="DC5" i="4"/>
  <c r="CW8" i="4"/>
  <c r="CX8" i="4"/>
  <c r="DB8" i="4"/>
  <c r="CY8" i="4"/>
  <c r="DA8" i="4"/>
  <c r="DD2" i="4"/>
  <c r="DP2" i="4" s="1"/>
  <c r="DE8" i="4"/>
  <c r="CW7" i="4"/>
  <c r="DB7" i="4"/>
  <c r="CX7" i="4"/>
  <c r="DE7" i="4"/>
  <c r="CW4" i="4"/>
  <c r="CY4" i="4"/>
  <c r="CX4" i="4"/>
  <c r="DA4" i="4"/>
  <c r="CW9" i="4"/>
  <c r="DA9" i="4"/>
  <c r="DB9" i="4"/>
  <c r="CY9" i="4"/>
  <c r="CX9" i="4"/>
  <c r="DC7" i="4"/>
  <c r="CW3" i="4"/>
  <c r="DA3" i="4"/>
  <c r="DB3" i="4"/>
  <c r="CX3" i="4"/>
  <c r="CY3" i="4"/>
  <c r="CW5" i="4"/>
  <c r="CX5" i="4"/>
  <c r="DA5" i="4"/>
  <c r="DB5" i="4"/>
  <c r="CY5" i="4"/>
  <c r="DM9" i="4" l="1"/>
  <c r="DM6" i="4"/>
  <c r="DI7" i="4"/>
  <c r="DI9" i="4"/>
  <c r="DQ8" i="4"/>
  <c r="DQ3" i="4"/>
  <c r="DQ9" i="4"/>
  <c r="DQ5" i="4"/>
  <c r="DQ7" i="4"/>
  <c r="DQ4" i="4"/>
  <c r="DQ6" i="4"/>
  <c r="DM5" i="4"/>
  <c r="DM8" i="4"/>
  <c r="DK8" i="4"/>
  <c r="DI4" i="4"/>
  <c r="DI5" i="4"/>
  <c r="DI8" i="4"/>
  <c r="DI3" i="4"/>
  <c r="DO7" i="4"/>
  <c r="DO9" i="4"/>
  <c r="DO6" i="4"/>
  <c r="DO3" i="4"/>
  <c r="DK3" i="4"/>
  <c r="DK5" i="4"/>
  <c r="DM7" i="4"/>
  <c r="DP9" i="4"/>
  <c r="DM3" i="4"/>
  <c r="DM4" i="4"/>
  <c r="DO5" i="4"/>
  <c r="DK7" i="4"/>
  <c r="DN7" i="4"/>
  <c r="DK6" i="4"/>
  <c r="DK4" i="4"/>
  <c r="DK9" i="4"/>
  <c r="DN8" i="4"/>
  <c r="DJ9" i="4"/>
  <c r="DJ8" i="4"/>
  <c r="DP8" i="4"/>
  <c r="DN6" i="4"/>
  <c r="DL7" i="4"/>
  <c r="DL5" i="4"/>
  <c r="DJ5" i="4"/>
  <c r="DL8" i="4"/>
  <c r="DN9" i="4"/>
  <c r="DP7" i="4"/>
  <c r="DJ6" i="4"/>
  <c r="DP3" i="4"/>
  <c r="DO4" i="4"/>
  <c r="DJ4" i="4"/>
  <c r="DJ3" i="4"/>
  <c r="DL9" i="4"/>
  <c r="DN4" i="4"/>
  <c r="DO8" i="4"/>
  <c r="DP6" i="4"/>
  <c r="DN3" i="4"/>
  <c r="DP4" i="4"/>
  <c r="DL6" i="4"/>
  <c r="DL4" i="4"/>
  <c r="DN5" i="4"/>
  <c r="DJ7" i="4"/>
  <c r="DP5" i="4"/>
  <c r="DI6" i="4"/>
  <c r="DL3" i="4"/>
  <c r="AX4" i="3" l="1"/>
  <c r="AV3" i="3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2" i="3"/>
  <c r="AU42" i="3"/>
  <c r="AT42" i="3"/>
  <c r="AS42" i="3"/>
  <c r="AU41" i="3"/>
  <c r="AT41" i="3"/>
  <c r="AS41" i="3"/>
  <c r="AU40" i="3"/>
  <c r="AT40" i="3"/>
  <c r="AS40" i="3"/>
  <c r="AU39" i="3"/>
  <c r="AT39" i="3"/>
  <c r="AS39" i="3"/>
  <c r="AU38" i="3"/>
  <c r="AT38" i="3"/>
  <c r="AS38" i="3"/>
  <c r="AU37" i="3"/>
  <c r="AT37" i="3"/>
  <c r="AS37" i="3"/>
  <c r="AU36" i="3"/>
  <c r="AT36" i="3"/>
  <c r="AS36" i="3"/>
  <c r="AU35" i="3"/>
  <c r="AT35" i="3"/>
  <c r="AS35" i="3"/>
  <c r="AU34" i="3"/>
  <c r="AT34" i="3"/>
  <c r="AS34" i="3"/>
  <c r="AU33" i="3"/>
  <c r="AT33" i="3"/>
  <c r="AS33" i="3"/>
  <c r="AU32" i="3"/>
  <c r="AT32" i="3"/>
  <c r="AS32" i="3"/>
  <c r="AU31" i="3"/>
  <c r="AT31" i="3"/>
  <c r="AS31" i="3"/>
  <c r="AU30" i="3"/>
  <c r="AT30" i="3"/>
  <c r="AS30" i="3"/>
  <c r="AU29" i="3"/>
  <c r="AT29" i="3"/>
  <c r="AS29" i="3"/>
  <c r="AU28" i="3"/>
  <c r="AT28" i="3"/>
  <c r="AS28" i="3"/>
  <c r="AU27" i="3"/>
  <c r="AT27" i="3"/>
  <c r="AS27" i="3"/>
  <c r="AU26" i="3"/>
  <c r="AT26" i="3"/>
  <c r="AS26" i="3"/>
  <c r="AU25" i="3"/>
  <c r="AT25" i="3"/>
  <c r="AS25" i="3"/>
  <c r="AU24" i="3"/>
  <c r="AT24" i="3"/>
  <c r="AS24" i="3"/>
  <c r="AU23" i="3"/>
  <c r="AT23" i="3"/>
  <c r="AS23" i="3"/>
  <c r="AU22" i="3"/>
  <c r="AT22" i="3"/>
  <c r="AS22" i="3"/>
  <c r="AU21" i="3"/>
  <c r="AT21" i="3"/>
  <c r="AS21" i="3"/>
  <c r="AU20" i="3"/>
  <c r="AT20" i="3"/>
  <c r="AS20" i="3"/>
  <c r="AU19" i="3"/>
  <c r="AT19" i="3"/>
  <c r="AS19" i="3"/>
  <c r="AU18" i="3"/>
  <c r="AT18" i="3"/>
  <c r="AS18" i="3"/>
  <c r="AU17" i="3"/>
  <c r="AT17" i="3"/>
  <c r="AS17" i="3"/>
  <c r="AU16" i="3"/>
  <c r="AT16" i="3"/>
  <c r="AS16" i="3"/>
  <c r="AU15" i="3"/>
  <c r="AT15" i="3"/>
  <c r="AS15" i="3"/>
  <c r="AU14" i="3"/>
  <c r="AT14" i="3"/>
  <c r="AS14" i="3"/>
  <c r="AU13" i="3"/>
  <c r="AT13" i="3"/>
  <c r="AS13" i="3"/>
  <c r="AU12" i="3"/>
  <c r="AT12" i="3"/>
  <c r="AS12" i="3"/>
  <c r="AU11" i="3"/>
  <c r="AT11" i="3"/>
  <c r="AS11" i="3"/>
  <c r="AU10" i="3"/>
  <c r="AT10" i="3"/>
  <c r="AS10" i="3"/>
  <c r="AU9" i="3"/>
  <c r="AT9" i="3"/>
  <c r="AS9" i="3"/>
  <c r="AU8" i="3"/>
  <c r="AT8" i="3"/>
  <c r="AS8" i="3"/>
  <c r="AU7" i="3"/>
  <c r="AT7" i="3"/>
  <c r="AS7" i="3"/>
  <c r="AU6" i="3"/>
  <c r="AT6" i="3"/>
  <c r="AS6" i="3"/>
  <c r="AU5" i="3"/>
  <c r="AT5" i="3"/>
  <c r="AS5" i="3"/>
  <c r="AU4" i="3"/>
  <c r="AT4" i="3"/>
  <c r="AS4" i="3"/>
  <c r="AU3" i="3"/>
  <c r="AT3" i="3"/>
  <c r="AS3" i="3"/>
  <c r="AU2" i="3"/>
  <c r="AT2" i="3"/>
  <c r="AS2" i="3"/>
  <c r="AY3" i="3" l="1"/>
  <c r="AY36" i="3"/>
  <c r="AY4" i="3"/>
  <c r="AZ13" i="3"/>
  <c r="AZ21" i="3"/>
  <c r="AZ29" i="3"/>
  <c r="AZ5" i="3"/>
  <c r="AZ11" i="3"/>
  <c r="AZ15" i="3"/>
  <c r="AY37" i="3"/>
  <c r="AY28" i="3"/>
  <c r="AY20" i="3"/>
  <c r="AZ37" i="3"/>
  <c r="AZ41" i="3"/>
  <c r="AZ32" i="3"/>
  <c r="AZ40" i="3"/>
  <c r="AY42" i="3"/>
  <c r="AY34" i="3"/>
  <c r="AY26" i="3"/>
  <c r="AY18" i="3"/>
  <c r="AZ7" i="3"/>
  <c r="AZ23" i="3"/>
  <c r="AZ31" i="3"/>
  <c r="AZ39" i="3"/>
  <c r="AY41" i="3"/>
  <c r="AY33" i="3"/>
  <c r="AX5" i="3"/>
  <c r="AY9" i="3"/>
  <c r="AZ6" i="3"/>
  <c r="AZ14" i="3"/>
  <c r="AZ22" i="3"/>
  <c r="AZ30" i="3"/>
  <c r="AZ38" i="3"/>
  <c r="AY39" i="3"/>
  <c r="AY31" i="3"/>
  <c r="AY23" i="3"/>
  <c r="AY15" i="3"/>
  <c r="AY7" i="3"/>
  <c r="AY25" i="3"/>
  <c r="AY17" i="3"/>
  <c r="AZ4" i="3"/>
  <c r="AZ20" i="3"/>
  <c r="AZ28" i="3"/>
  <c r="AY14" i="3"/>
  <c r="AY29" i="3"/>
  <c r="AY21" i="3"/>
  <c r="AY13" i="3"/>
  <c r="AY5" i="3"/>
  <c r="AZ3" i="3"/>
  <c r="AZ12" i="3"/>
  <c r="AZ36" i="3"/>
  <c r="AY38" i="3"/>
  <c r="AY30" i="3"/>
  <c r="AY22" i="3"/>
  <c r="AY6" i="3"/>
  <c r="AZ10" i="3"/>
  <c r="AZ18" i="3"/>
  <c r="AZ26" i="3"/>
  <c r="AZ34" i="3"/>
  <c r="AZ42" i="3"/>
  <c r="AY35" i="3"/>
  <c r="AY27" i="3"/>
  <c r="AY19" i="3"/>
  <c r="AY11" i="3"/>
  <c r="AY12" i="3"/>
  <c r="AZ16" i="3"/>
  <c r="AZ24" i="3"/>
  <c r="AZ27" i="3"/>
  <c r="AZ35" i="3"/>
  <c r="AY10" i="3"/>
  <c r="AZ8" i="3"/>
  <c r="AY16" i="3"/>
  <c r="AZ19" i="3"/>
  <c r="AY40" i="3"/>
  <c r="AY32" i="3"/>
  <c r="AY8" i="3"/>
  <c r="AZ33" i="3"/>
  <c r="AZ25" i="3"/>
  <c r="AZ17" i="3"/>
  <c r="AZ9" i="3"/>
  <c r="AY24" i="3"/>
  <c r="AX6" i="3" l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X29" i="3" s="1"/>
  <c r="AX30" i="3" s="1"/>
  <c r="AX31" i="3" s="1"/>
  <c r="AX32" i="3" s="1"/>
  <c r="AX33" i="3" s="1"/>
  <c r="AX34" i="3" s="1"/>
  <c r="AX35" i="3" s="1"/>
  <c r="AX36" i="3" s="1"/>
  <c r="AX37" i="3" s="1"/>
  <c r="AX38" i="3" s="1"/>
  <c r="AX39" i="3" s="1"/>
  <c r="AX40" i="3" s="1"/>
  <c r="AX41" i="3" s="1"/>
  <c r="AX42" i="3" s="1"/>
  <c r="BR2" i="3" l="1"/>
  <c r="BR3" i="3" s="1"/>
  <c r="BA3" i="3" s="1"/>
  <c r="BS2" i="3"/>
  <c r="BS3" i="3" s="1"/>
  <c r="BB8" i="3" l="1"/>
  <c r="BD8" i="3" s="1"/>
  <c r="BB16" i="3"/>
  <c r="BD16" i="3" s="1"/>
  <c r="BB24" i="3"/>
  <c r="BD24" i="3" s="1"/>
  <c r="BK24" i="3" s="1"/>
  <c r="BB32" i="3"/>
  <c r="BD32" i="3" s="1"/>
  <c r="BB40" i="3"/>
  <c r="BD40" i="3" s="1"/>
  <c r="BB5" i="3"/>
  <c r="BD5" i="3" s="1"/>
  <c r="BB9" i="3"/>
  <c r="BD9" i="3" s="1"/>
  <c r="BB13" i="3"/>
  <c r="BD13" i="3" s="1"/>
  <c r="BB17" i="3"/>
  <c r="BD17" i="3" s="1"/>
  <c r="BB21" i="3"/>
  <c r="BD21" i="3" s="1"/>
  <c r="BB25" i="3"/>
  <c r="BD25" i="3" s="1"/>
  <c r="BB29" i="3"/>
  <c r="BD29" i="3" s="1"/>
  <c r="BB33" i="3"/>
  <c r="BD33" i="3" s="1"/>
  <c r="BB37" i="3"/>
  <c r="BD37" i="3" s="1"/>
  <c r="BB41" i="3"/>
  <c r="BD41" i="3" s="1"/>
  <c r="BB6" i="3"/>
  <c r="BD6" i="3" s="1"/>
  <c r="BB10" i="3"/>
  <c r="BD10" i="3" s="1"/>
  <c r="BB14" i="3"/>
  <c r="BD14" i="3" s="1"/>
  <c r="BB18" i="3"/>
  <c r="BD18" i="3" s="1"/>
  <c r="BK18" i="3" s="1"/>
  <c r="BB22" i="3"/>
  <c r="BD22" i="3" s="1"/>
  <c r="BB26" i="3"/>
  <c r="BD26" i="3" s="1"/>
  <c r="BB30" i="3"/>
  <c r="BD30" i="3" s="1"/>
  <c r="BB34" i="3"/>
  <c r="BD34" i="3" s="1"/>
  <c r="BB38" i="3"/>
  <c r="BD38" i="3" s="1"/>
  <c r="BB42" i="3"/>
  <c r="BD42" i="3" s="1"/>
  <c r="BB7" i="3"/>
  <c r="BD7" i="3" s="1"/>
  <c r="BB11" i="3"/>
  <c r="BD11" i="3" s="1"/>
  <c r="BB15" i="3"/>
  <c r="BD15" i="3" s="1"/>
  <c r="BB19" i="3"/>
  <c r="BD19" i="3" s="1"/>
  <c r="BB23" i="3"/>
  <c r="BD23" i="3" s="1"/>
  <c r="BB27" i="3"/>
  <c r="BD27" i="3" s="1"/>
  <c r="BB31" i="3"/>
  <c r="BD31" i="3" s="1"/>
  <c r="BB35" i="3"/>
  <c r="BD35" i="3" s="1"/>
  <c r="BB39" i="3"/>
  <c r="BD39" i="3" s="1"/>
  <c r="BB4" i="3"/>
  <c r="BD4" i="3" s="1"/>
  <c r="BB12" i="3"/>
  <c r="BD12" i="3" s="1"/>
  <c r="BB20" i="3"/>
  <c r="BD20" i="3" s="1"/>
  <c r="BB28" i="3"/>
  <c r="BD28" i="3" s="1"/>
  <c r="BB36" i="3"/>
  <c r="BD36" i="3" s="1"/>
  <c r="BB3" i="3"/>
  <c r="BD3" i="3" s="1"/>
  <c r="BA4" i="3"/>
  <c r="BC4" i="3" s="1"/>
  <c r="BA8" i="3"/>
  <c r="BC8" i="3" s="1"/>
  <c r="BA12" i="3"/>
  <c r="BC12" i="3" s="1"/>
  <c r="BA16" i="3"/>
  <c r="BC16" i="3" s="1"/>
  <c r="BA20" i="3"/>
  <c r="BC20" i="3" s="1"/>
  <c r="BA24" i="3"/>
  <c r="BC24" i="3" s="1"/>
  <c r="BJ24" i="3" s="1"/>
  <c r="BA28" i="3"/>
  <c r="BC28" i="3" s="1"/>
  <c r="BA32" i="3"/>
  <c r="BC32" i="3" s="1"/>
  <c r="BA36" i="3"/>
  <c r="BC36" i="3" s="1"/>
  <c r="BA40" i="3"/>
  <c r="BC40" i="3" s="1"/>
  <c r="BA5" i="3"/>
  <c r="BC5" i="3" s="1"/>
  <c r="BA9" i="3"/>
  <c r="BC9" i="3" s="1"/>
  <c r="BA13" i="3"/>
  <c r="BC13" i="3" s="1"/>
  <c r="BA17" i="3"/>
  <c r="BC17" i="3" s="1"/>
  <c r="BA21" i="3"/>
  <c r="BC21" i="3" s="1"/>
  <c r="BA25" i="3"/>
  <c r="BC25" i="3" s="1"/>
  <c r="BA29" i="3"/>
  <c r="BC29" i="3" s="1"/>
  <c r="BA33" i="3"/>
  <c r="BC33" i="3" s="1"/>
  <c r="BA41" i="3"/>
  <c r="BC41" i="3" s="1"/>
  <c r="BA6" i="3"/>
  <c r="BC6" i="3" s="1"/>
  <c r="BA10" i="3"/>
  <c r="BC10" i="3" s="1"/>
  <c r="BA14" i="3"/>
  <c r="BC14" i="3" s="1"/>
  <c r="BA18" i="3"/>
  <c r="BC18" i="3" s="1"/>
  <c r="BA22" i="3"/>
  <c r="BC22" i="3" s="1"/>
  <c r="BA26" i="3"/>
  <c r="BC26" i="3" s="1"/>
  <c r="BA30" i="3"/>
  <c r="BC30" i="3" s="1"/>
  <c r="BA34" i="3"/>
  <c r="BC34" i="3" s="1"/>
  <c r="BA38" i="3"/>
  <c r="BC38" i="3" s="1"/>
  <c r="BA42" i="3"/>
  <c r="BC42" i="3" s="1"/>
  <c r="BA7" i="3"/>
  <c r="BC7" i="3" s="1"/>
  <c r="BA11" i="3"/>
  <c r="BC11" i="3" s="1"/>
  <c r="BA15" i="3"/>
  <c r="BC15" i="3" s="1"/>
  <c r="BA19" i="3"/>
  <c r="BC19" i="3" s="1"/>
  <c r="BA23" i="3"/>
  <c r="BC23" i="3" s="1"/>
  <c r="BA27" i="3"/>
  <c r="BC27" i="3" s="1"/>
  <c r="BA31" i="3"/>
  <c r="BC31" i="3" s="1"/>
  <c r="BA35" i="3"/>
  <c r="BC35" i="3" s="1"/>
  <c r="BJ35" i="3" s="1"/>
  <c r="BA39" i="3"/>
  <c r="BC39" i="3" s="1"/>
  <c r="BJ39" i="3" s="1"/>
  <c r="BC3" i="3"/>
  <c r="BA37" i="3"/>
  <c r="BC37" i="3" s="1"/>
  <c r="BJ15" i="3" l="1"/>
  <c r="BK38" i="3"/>
  <c r="BJ18" i="3"/>
  <c r="BJ17" i="3"/>
  <c r="BG32" i="3"/>
  <c r="BJ32" i="3"/>
  <c r="BK41" i="3"/>
  <c r="BJ42" i="3"/>
  <c r="BJ10" i="3"/>
  <c r="BK19" i="3"/>
  <c r="BK33" i="3"/>
  <c r="BK40" i="3"/>
  <c r="BJ7" i="3"/>
  <c r="BG31" i="3"/>
  <c r="BJ31" i="3"/>
  <c r="BJ16" i="3"/>
  <c r="BK15" i="3"/>
  <c r="BK32" i="3"/>
  <c r="BK31" i="3"/>
  <c r="BH31" i="3"/>
  <c r="BK34" i="3"/>
  <c r="BJ41" i="3"/>
  <c r="BJ14" i="3"/>
  <c r="BK37" i="3"/>
  <c r="BJ38" i="3"/>
  <c r="BJ34" i="3"/>
  <c r="BJ33" i="3"/>
  <c r="BJ40" i="3"/>
  <c r="BK39" i="3"/>
  <c r="BK14" i="3"/>
  <c r="BK16" i="3"/>
  <c r="BG37" i="3"/>
  <c r="BJ37" i="3"/>
  <c r="BK36" i="3"/>
  <c r="BJ19" i="3"/>
  <c r="BJ36" i="3"/>
  <c r="BK35" i="3"/>
  <c r="BK42" i="3"/>
  <c r="BK17" i="3"/>
  <c r="BK3" i="3"/>
  <c r="BH3" i="3"/>
  <c r="BK6" i="3"/>
  <c r="BJ3" i="3"/>
  <c r="BG3" i="3"/>
  <c r="BK9" i="3"/>
  <c r="BJ9" i="3"/>
  <c r="BJ5" i="3"/>
  <c r="BK4" i="3"/>
  <c r="BJ6" i="3"/>
  <c r="BJ8" i="3"/>
  <c r="BK7" i="3"/>
  <c r="BK5" i="3"/>
  <c r="BJ4" i="3"/>
  <c r="BK10" i="3"/>
  <c r="BK8" i="3"/>
  <c r="BG39" i="3"/>
  <c r="BG42" i="3"/>
  <c r="BH38" i="3"/>
  <c r="BH41" i="3"/>
  <c r="BH37" i="3"/>
  <c r="BH40" i="3"/>
  <c r="BG38" i="3"/>
  <c r="BG41" i="3"/>
  <c r="BG40" i="3"/>
  <c r="BH39" i="3"/>
  <c r="BH42" i="3"/>
  <c r="BJ28" i="3"/>
  <c r="BJ25" i="3"/>
  <c r="BK30" i="3"/>
  <c r="BK25" i="3"/>
  <c r="BK28" i="3"/>
  <c r="BK26" i="3"/>
  <c r="BJ27" i="3"/>
  <c r="BK27" i="3"/>
  <c r="BK29" i="3"/>
  <c r="BJ30" i="3"/>
  <c r="BJ26" i="3"/>
  <c r="BJ29" i="3"/>
  <c r="BG35" i="3"/>
  <c r="BH6" i="3"/>
  <c r="BG10" i="3"/>
  <c r="BH33" i="3"/>
  <c r="BH34" i="3"/>
  <c r="BG9" i="3"/>
  <c r="BH32" i="3"/>
  <c r="BH9" i="3"/>
  <c r="BG34" i="3"/>
  <c r="BG5" i="3"/>
  <c r="BH4" i="3"/>
  <c r="BH5" i="3"/>
  <c r="BG33" i="3"/>
  <c r="BG8" i="3"/>
  <c r="BH7" i="3"/>
  <c r="BH36" i="3"/>
  <c r="BG7" i="3"/>
  <c r="BG6" i="3"/>
  <c r="BG36" i="3"/>
  <c r="BG4" i="3"/>
  <c r="BH35" i="3"/>
  <c r="BH10" i="3"/>
  <c r="BH8" i="3"/>
  <c r="BO4" i="3" l="1"/>
  <c r="BN5" i="3"/>
  <c r="BN4" i="3"/>
  <c r="BN6" i="3"/>
  <c r="BO5" i="3"/>
  <c r="BN9" i="3"/>
  <c r="BO8" i="3"/>
  <c r="BO7" i="3"/>
  <c r="BN8" i="3"/>
  <c r="BO6" i="3"/>
  <c r="BN7" i="3"/>
  <c r="BO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tc={4788E7C9-78C4-4C3E-83BE-BE85C8D1D052}</author>
  </authors>
  <commentList>
    <comment ref="A1" authorId="0" shapeId="0" xr:uid="{4788E7C9-78C4-4C3E-83BE-BE85C8D1D052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BDSTIMESERIES.BDSFAGE_data without the totals</t>
      </text>
    </comment>
  </commentList>
</comments>
</file>

<file path=xl/sharedStrings.xml><?xml version="1.0" encoding="utf-8"?>
<sst xmlns="http://schemas.openxmlformats.org/spreadsheetml/2006/main" count="5765" uniqueCount="119">
  <si>
    <t>GEO_ID</t>
  </si>
  <si>
    <t>NAME</t>
  </si>
  <si>
    <t>NAICS</t>
  </si>
  <si>
    <t>NAICS_LABEL</t>
  </si>
  <si>
    <t>FAGE</t>
  </si>
  <si>
    <t>FAGE_LABEL</t>
  </si>
  <si>
    <t>YEAR</t>
  </si>
  <si>
    <t>FIRM</t>
  </si>
  <si>
    <t>ESTAB</t>
  </si>
  <si>
    <t>EMP</t>
  </si>
  <si>
    <t>DENOM</t>
  </si>
  <si>
    <t>ESTABS_ENTRY</t>
  </si>
  <si>
    <t>ESTABS_ENTRY_RATE</t>
  </si>
  <si>
    <t>ESTABS_EXIT</t>
  </si>
  <si>
    <t>ESTABS_EXIT_RATE</t>
  </si>
  <si>
    <t>JOB_CREATION</t>
  </si>
  <si>
    <t>JOB_CREATION_BIRTHS</t>
  </si>
  <si>
    <t>JOB_CREATION_CONTINUERS</t>
  </si>
  <si>
    <t>JOB_CREATION_RATE_BIRTHS</t>
  </si>
  <si>
    <t>JOB_CREATION_RATE</t>
  </si>
  <si>
    <t>JOB_DESTRUCTION</t>
  </si>
  <si>
    <t>JOB_DESTRUCTION_DEATHS</t>
  </si>
  <si>
    <t>JOB_DESTRUCTION_CONTINUERS</t>
  </si>
  <si>
    <t>JOB_DESTRUCTION_RATE_DEATHS</t>
  </si>
  <si>
    <t>JOB_DESTRUCTION_RATE</t>
  </si>
  <si>
    <t>NET_JOB_CREATION</t>
  </si>
  <si>
    <t>NET_JOB_CREATION_RATE</t>
  </si>
  <si>
    <t>REALLOCATION_RATE</t>
  </si>
  <si>
    <t>FIRMDEATH_FIRMS</t>
  </si>
  <si>
    <t>FIRMDEATH_ESTABS</t>
  </si>
  <si>
    <t>FIRMDEATH_EMP</t>
  </si>
  <si>
    <t>id</t>
  </si>
  <si>
    <t>Geographic Area Name</t>
  </si>
  <si>
    <t>2012 NAICS Code</t>
  </si>
  <si>
    <t>Meaning of NAICS code</t>
  </si>
  <si>
    <t>Firm age code</t>
  </si>
  <si>
    <t>Meaning of Firm age code</t>
  </si>
  <si>
    <t>Year</t>
  </si>
  <si>
    <t>Number of firms</t>
  </si>
  <si>
    <t>Number of establishments</t>
  </si>
  <si>
    <t>Number of employees</t>
  </si>
  <si>
    <t>(DHS) denominator</t>
  </si>
  <si>
    <t>Number of establishments born during the last 12 months</t>
  </si>
  <si>
    <t>Rate of establishments born during the last 12 months</t>
  </si>
  <si>
    <t>Number of establishments exited during the last 12 months</t>
  </si>
  <si>
    <t>Rate of establishments exited during the last 12 months</t>
  </si>
  <si>
    <t>Number of jobs created from expanding and opening establishments during the last 12 months</t>
  </si>
  <si>
    <t>Number of jobs created from opening establishments during the last 12 months</t>
  </si>
  <si>
    <t>Number of jobs created from expanding establishments during the last 12 months</t>
  </si>
  <si>
    <t>Rate of jobs created from opening establishments during the last 12 months</t>
  </si>
  <si>
    <t>Rate of jobs created from expanding and opening establishments during the last 12 months</t>
  </si>
  <si>
    <t>Number of jobs lost from contracting and closing establishments during the last 12 months</t>
  </si>
  <si>
    <t>Number of jobs lost from closing establishments during the last 12 months</t>
  </si>
  <si>
    <t>Number of jobs lost from contracting establishments during the last 12 months</t>
  </si>
  <si>
    <t>Rate of jobs lost from closing establishments during the last 12 months</t>
  </si>
  <si>
    <t>Rate of jobs lost from contracting and closing establishments during the last 12 months</t>
  </si>
  <si>
    <t>Number of net jobs created from expanding/contracting and opening/closing establishments during the last 12 months</t>
  </si>
  <si>
    <t>Rate of net jobs created from expanding/contracting and opening/closing establishments during the last 12 months</t>
  </si>
  <si>
    <t>Rate of reallocation during the last 12 months</t>
  </si>
  <si>
    <t>Number of firms that exited during the last 12 months</t>
  </si>
  <si>
    <t>Number of establishments associated with firm deaths during the last 12 months</t>
  </si>
  <si>
    <t>Number of employees associated with firm deaths during the last 12 months</t>
  </si>
  <si>
    <t>0100000US</t>
  </si>
  <si>
    <t>United States</t>
  </si>
  <si>
    <t>Total for all sectors</t>
  </si>
  <si>
    <t>Total</t>
  </si>
  <si>
    <t>0 years</t>
  </si>
  <si>
    <t>1 year</t>
  </si>
  <si>
    <t>2 years</t>
  </si>
  <si>
    <t>S</t>
  </si>
  <si>
    <t>null</t>
  </si>
  <si>
    <t>3 years</t>
  </si>
  <si>
    <t>4 years</t>
  </si>
  <si>
    <t>5 years</t>
  </si>
  <si>
    <t>6-10 years</t>
  </si>
  <si>
    <t>11-15 years</t>
  </si>
  <si>
    <t>16-20 years</t>
  </si>
  <si>
    <t>21-25 years</t>
  </si>
  <si>
    <t>26+ years</t>
  </si>
  <si>
    <t>Left Censored</t>
  </si>
  <si>
    <t>Row Labels</t>
  </si>
  <si>
    <t>Grand Total</t>
  </si>
  <si>
    <t>Sum of Number of firms</t>
  </si>
  <si>
    <t>Sum of Number of firms that exited during the last 12 months</t>
  </si>
  <si>
    <t>Entrants</t>
  </si>
  <si>
    <t>Entry rate</t>
  </si>
  <si>
    <t>Exit rate</t>
  </si>
  <si>
    <t>Entry rate trend</t>
  </si>
  <si>
    <t>Exit rate trend</t>
  </si>
  <si>
    <t>Entry rate deviation</t>
  </si>
  <si>
    <t>Exit rate deviation</t>
  </si>
  <si>
    <t>ln (actual)</t>
  </si>
  <si>
    <t>b) 1</t>
  </si>
  <si>
    <t>c) 2</t>
  </si>
  <si>
    <t>d) 3</t>
  </si>
  <si>
    <t>e) 4</t>
  </si>
  <si>
    <t>f) 5</t>
  </si>
  <si>
    <t>g) 6 to 10</t>
  </si>
  <si>
    <t>h) 11 to 15</t>
  </si>
  <si>
    <t>i) 16 to 20</t>
  </si>
  <si>
    <t>21 plus</t>
  </si>
  <si>
    <t>Cycle (2007 = 0 )</t>
  </si>
  <si>
    <t>ln (2007 trend + cycle)</t>
  </si>
  <si>
    <t>2007 trend + cycle</t>
  </si>
  <si>
    <t>Proportion of firm exit: 2007 trend + cycle</t>
  </si>
  <si>
    <t>Proportion of firm exit: 2007 trend + cycle (2007 = 0 )</t>
  </si>
  <si>
    <t>Column Labels</t>
  </si>
  <si>
    <t>beta</t>
  </si>
  <si>
    <t>alpha</t>
  </si>
  <si>
    <t>period</t>
  </si>
  <si>
    <t>Actual</t>
  </si>
  <si>
    <t>Input for Figure 2 and 10b</t>
  </si>
  <si>
    <t>Average recession calculations</t>
  </si>
  <si>
    <t>entry average</t>
  </si>
  <si>
    <t>exit average</t>
  </si>
  <si>
    <t>Input for Figure 1</t>
  </si>
  <si>
    <t>Input for Figure 9</t>
  </si>
  <si>
    <t>Input for Figure 18</t>
  </si>
  <si>
    <t>Input for Figures 6, 16, and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</si>
</sst>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33" borderId="0" xfId="0" applyFont="1" applyFill="1"/>
    <xf numFmtId="2" fontId="0" fillId="0" borderId="0" xfId="0" applyNumberFormat="1"/>
    <xf numFmtId="0" fontId="18" fillId="33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Firm exit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pivot_firms_by_age!$BM$1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pivot_firms_by_age!$BL$2:$BL$4</c:f>
              <c:numCache>
                <c:formatCode>General</c:formatCode>
                <c:ptCount val="3"/>
              </c:numCache>
            </c:numRef>
          </c:xVal>
          <c:yVal>
            <c:numRef>
              <c:f>pivot_firms_by_age!$BM$2:$BM$4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6-400D-85D9-1D333B3271A5}"/>
            </c:ext>
          </c:extLst>
        </c:ser>
        <c:ser>
          <c:idx val="1"/>
          <c:order val="1"/>
          <c:tx>
            <c:strRef>
              <c:f>pivot_firms_by_age!$BN$1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pivot_firms_by_age!$BL$2:$BL$4</c:f>
              <c:numCache>
                <c:formatCode>General</c:formatCode>
                <c:ptCount val="3"/>
              </c:numCache>
            </c:numRef>
          </c:xVal>
          <c:yVal>
            <c:numRef>
              <c:f>pivot_firms_by_age!$BN$2:$BN$4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6-400D-85D9-1D333B3271A5}"/>
            </c:ext>
          </c:extLst>
        </c:ser>
        <c:ser>
          <c:idx val="2"/>
          <c:order val="2"/>
          <c:tx>
            <c:strRef>
              <c:f>pivot_firms_by_age!$BO$1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pivot_firms_by_age!$BL$2:$BL$4</c:f>
              <c:numCache>
                <c:formatCode>General</c:formatCode>
                <c:ptCount val="3"/>
              </c:numCache>
            </c:numRef>
          </c:xVal>
          <c:yVal>
            <c:numRef>
              <c:f>pivot_firms_by_age!$BO$2:$BO$4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86-400D-85D9-1D333B3271A5}"/>
            </c:ext>
          </c:extLst>
        </c:ser>
        <c:ser>
          <c:idx val="3"/>
          <c:order val="3"/>
          <c:tx>
            <c:strRef>
              <c:f>pivot_firms_by_age!$BP$1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pivot_firms_by_age!$BL$2:$BL$4</c:f>
              <c:numCache>
                <c:formatCode>General</c:formatCode>
                <c:ptCount val="3"/>
              </c:numCache>
            </c:numRef>
          </c:xVal>
          <c:yVal>
            <c:numRef>
              <c:f>pivot_firms_by_age!$BP$2:$BP$4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86-400D-85D9-1D333B3271A5}"/>
            </c:ext>
          </c:extLst>
        </c:ser>
        <c:ser>
          <c:idx val="4"/>
          <c:order val="4"/>
          <c:tx>
            <c:strRef>
              <c:f>pivot_firms_by_age!$BQ$1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pivot_firms_by_age!$BL$2:$BL$4</c:f>
              <c:numCache>
                <c:formatCode>General</c:formatCode>
                <c:ptCount val="3"/>
              </c:numCache>
            </c:numRef>
          </c:xVal>
          <c:yVal>
            <c:numRef>
              <c:f>pivot_firms_by_age!$BQ$2:$BQ$4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86-400D-85D9-1D333B3271A5}"/>
            </c:ext>
          </c:extLst>
        </c:ser>
        <c:ser>
          <c:idx val="5"/>
          <c:order val="5"/>
          <c:tx>
            <c:strRef>
              <c:f>pivot_firms_by_age!$BR$1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pivot_firms_by_age!$BL$2:$BL$4</c:f>
              <c:numCache>
                <c:formatCode>General</c:formatCode>
                <c:ptCount val="3"/>
              </c:numCache>
            </c:numRef>
          </c:xVal>
          <c:yVal>
            <c:numRef>
              <c:f>pivot_firms_by_age!$BR$2:$BR$4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86-400D-85D9-1D333B3271A5}"/>
            </c:ext>
          </c:extLst>
        </c:ser>
        <c:ser>
          <c:idx val="6"/>
          <c:order val="6"/>
          <c:tx>
            <c:strRef>
              <c:f>pivot_firms_by_age!$BS$1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pivot_firms_by_age!$BL$2:$BL$4</c:f>
              <c:numCache>
                <c:formatCode>General</c:formatCode>
                <c:ptCount val="3"/>
              </c:numCache>
            </c:numRef>
          </c:xVal>
          <c:yVal>
            <c:numRef>
              <c:f>pivot_firms_by_age!$BS$2:$BS$4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86-400D-85D9-1D333B3271A5}"/>
            </c:ext>
          </c:extLst>
        </c:ser>
        <c:ser>
          <c:idx val="7"/>
          <c:order val="7"/>
          <c:tx>
            <c:strRef>
              <c:f>pivot_firms_by_age!$BT$1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pivot_firms_by_age!$BL$2:$BL$4</c:f>
              <c:numCache>
                <c:formatCode>General</c:formatCode>
                <c:ptCount val="3"/>
              </c:numCache>
            </c:numRef>
          </c:xVal>
          <c:yVal>
            <c:numRef>
              <c:f>pivot_firms_by_age!$BT$2:$BT$4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86-400D-85D9-1D333B3271A5}"/>
            </c:ext>
          </c:extLst>
        </c:ser>
        <c:ser>
          <c:idx val="8"/>
          <c:order val="8"/>
          <c:tx>
            <c:strRef>
              <c:f>pivot_firms_by_age!$BU$1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pivot_firms_by_age!$BL$2:$BL$4</c:f>
              <c:numCache>
                <c:formatCode>General</c:formatCode>
                <c:ptCount val="3"/>
              </c:numCache>
            </c:numRef>
          </c:xVal>
          <c:yVal>
            <c:numRef>
              <c:f>pivot_firms_by_age!$BU$2:$BU$4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786-400D-85D9-1D333B327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415664"/>
        <c:axId val="1959411088"/>
      </c:scatterChart>
      <c:valAx>
        <c:axId val="1959415664"/>
        <c:scaling>
          <c:orientation val="minMax"/>
          <c:max val="2009"/>
          <c:min val="200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59411088"/>
        <c:crosses val="autoZero"/>
        <c:crossBetween val="midCat"/>
        <c:majorUnit val="1"/>
      </c:valAx>
      <c:valAx>
        <c:axId val="1959411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percentage point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594156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Proportion of firm exit</a:t>
            </a:r>
            <a:r>
              <a:rPr lang="en-US" baseline="0"/>
              <a:t> by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pivot_firms_by_age!$DI$1:$DQ$1</c:f>
              <c:numCache>
                <c:formatCode>General</c:formatCode>
                <c:ptCount val="9"/>
              </c:numCache>
            </c:numRef>
          </c:cat>
          <c:val>
            <c:numRef>
              <c:f>pivot_firms_by_age!$DI$4:$DQ$4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F649-46A9-A9A9-FAE4C7194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213952"/>
        <c:axId val="2022203552"/>
      </c:barChart>
      <c:catAx>
        <c:axId val="202221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2203552"/>
        <c:crosses val="autoZero"/>
        <c:auto val="1"/>
        <c:lblAlgn val="ctr"/>
        <c:lblOffset val="100"/>
        <c:noMultiLvlLbl val="0"/>
      </c:catAx>
      <c:valAx>
        <c:axId val="2022203552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percentage point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2213952"/>
        <c:crosses val="autoZero"/>
        <c:crossBetween val="between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Firm exit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pivot_firm_exit_by_age!$BM$1</c:f>
              <c:strCache>
                <c:ptCount val="1"/>
                <c:pt idx="0">
                  <c:v>b)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pivot_firm_exit_by_age!$BL$2:$BL$4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xVal>
          <c:yVal>
            <c:numRef>
              <c:f>pivot_firm_exit_by_age!$BM$2:$BM$4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E-4710-848A-4A682C331453}"/>
            </c:ext>
          </c:extLst>
        </c:ser>
        <c:ser>
          <c:idx val="1"/>
          <c:order val="1"/>
          <c:tx>
            <c:strRef>
              <c:f>pivot_firm_exit_by_age!$BN$1</c:f>
              <c:strCache>
                <c:ptCount val="1"/>
                <c:pt idx="0">
                  <c:v>c)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pivot_firm_exit_by_age!$BL$2:$BL$4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xVal>
          <c:yVal>
            <c:numRef>
              <c:f>pivot_firm_exit_by_age!$BN$2:$BN$4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5E-4710-848A-4A682C331453}"/>
            </c:ext>
          </c:extLst>
        </c:ser>
        <c:ser>
          <c:idx val="2"/>
          <c:order val="2"/>
          <c:tx>
            <c:strRef>
              <c:f>pivot_firm_exit_by_age!$BO$1</c:f>
              <c:strCache>
                <c:ptCount val="1"/>
                <c:pt idx="0">
                  <c:v>d)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pivot_firm_exit_by_age!$BL$2:$BL$4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xVal>
          <c:yVal>
            <c:numRef>
              <c:f>pivot_firm_exit_by_age!$BO$2:$BO$4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5E-4710-848A-4A682C331453}"/>
            </c:ext>
          </c:extLst>
        </c:ser>
        <c:ser>
          <c:idx val="3"/>
          <c:order val="3"/>
          <c:tx>
            <c:strRef>
              <c:f>pivot_firm_exit_by_age!$BP$1</c:f>
              <c:strCache>
                <c:ptCount val="1"/>
                <c:pt idx="0">
                  <c:v>e)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pivot_firm_exit_by_age!$BL$2:$BL$4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xVal>
          <c:yVal>
            <c:numRef>
              <c:f>pivot_firm_exit_by_age!$BP$2:$BP$4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5E-4710-848A-4A682C331453}"/>
            </c:ext>
          </c:extLst>
        </c:ser>
        <c:ser>
          <c:idx val="4"/>
          <c:order val="4"/>
          <c:tx>
            <c:strRef>
              <c:f>pivot_firm_exit_by_age!$BQ$1</c:f>
              <c:strCache>
                <c:ptCount val="1"/>
                <c:pt idx="0">
                  <c:v>f)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pivot_firm_exit_by_age!$BL$2:$BL$4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xVal>
          <c:yVal>
            <c:numRef>
              <c:f>pivot_firm_exit_by_age!$BQ$2:$BQ$4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5E-4710-848A-4A682C331453}"/>
            </c:ext>
          </c:extLst>
        </c:ser>
        <c:ser>
          <c:idx val="5"/>
          <c:order val="5"/>
          <c:tx>
            <c:strRef>
              <c:f>pivot_firm_exit_by_age!$BR$1</c:f>
              <c:strCache>
                <c:ptCount val="1"/>
                <c:pt idx="0">
                  <c:v>g) 6 to 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pivot_firm_exit_by_age!$BL$2:$BL$4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xVal>
          <c:yVal>
            <c:numRef>
              <c:f>pivot_firm_exit_by_age!$BR$2:$BR$4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5E-4710-848A-4A682C331453}"/>
            </c:ext>
          </c:extLst>
        </c:ser>
        <c:ser>
          <c:idx val="6"/>
          <c:order val="6"/>
          <c:tx>
            <c:strRef>
              <c:f>pivot_firm_exit_by_age!$BS$1</c:f>
              <c:strCache>
                <c:ptCount val="1"/>
                <c:pt idx="0">
                  <c:v>h) 11 to 15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pivot_firm_exit_by_age!$BL$2:$BL$4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xVal>
          <c:yVal>
            <c:numRef>
              <c:f>pivot_firm_exit_by_age!$BS$2:$BS$4</c:f>
              <c:numCache>
                <c:formatCode>General</c:formatCode>
                <c:ptCount val="3"/>
                <c:pt idx="0">
                  <c:v>0</c:v>
                </c:pt>
                <c:pt idx="1">
                  <c:v>318600</c:v>
                </c:pt>
                <c:pt idx="2">
                  <c:v>614600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5E-4710-848A-4A682C331453}"/>
            </c:ext>
          </c:extLst>
        </c:ser>
        <c:ser>
          <c:idx val="7"/>
          <c:order val="7"/>
          <c:tx>
            <c:strRef>
              <c:f>pivot_firm_exit_by_age!$BT$1</c:f>
              <c:strCache>
                <c:ptCount val="1"/>
                <c:pt idx="0">
                  <c:v>i) 16 to 20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pivot_firm_exit_by_age!$BL$2:$BL$4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xVal>
          <c:yVal>
            <c:numRef>
              <c:f>pivot_firm_exit_by_age!$BT$2:$BT$4</c:f>
              <c:numCache>
                <c:formatCode>General</c:formatCode>
                <c:ptCount val="3"/>
                <c:pt idx="0">
                  <c:v>0</c:v>
                </c:pt>
                <c:pt idx="1">
                  <c:v>57100</c:v>
                </c:pt>
                <c:pt idx="2">
                  <c:v>183100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5E-4710-848A-4A682C331453}"/>
            </c:ext>
          </c:extLst>
        </c:ser>
        <c:ser>
          <c:idx val="8"/>
          <c:order val="8"/>
          <c:tx>
            <c:strRef>
              <c:f>pivot_firm_exit_by_age!$BU$1</c:f>
              <c:strCache>
                <c:ptCount val="1"/>
                <c:pt idx="0">
                  <c:v>21 plus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pivot_firm_exit_by_age!$BL$2:$BL$4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xVal>
          <c:yVal>
            <c:numRef>
              <c:f>pivot_firm_exit_by_age!$BU$2:$BU$4</c:f>
              <c:numCache>
                <c:formatCode>General</c:formatCode>
                <c:ptCount val="3"/>
                <c:pt idx="0">
                  <c:v>0</c:v>
                </c:pt>
                <c:pt idx="1">
                  <c:v>303400</c:v>
                </c:pt>
                <c:pt idx="2">
                  <c:v>542900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5E-4710-848A-4A682C33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415664"/>
        <c:axId val="1959411088"/>
      </c:scatterChart>
      <c:valAx>
        <c:axId val="1959415664"/>
        <c:scaling>
          <c:orientation val="minMax"/>
          <c:max val="2009"/>
          <c:min val="200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59411088"/>
        <c:crosses val="autoZero"/>
        <c:crossBetween val="midCat"/>
        <c:majorUnit val="1"/>
      </c:valAx>
      <c:valAx>
        <c:axId val="1959411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percentage point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594156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Proportion of firm exit</a:t>
            </a:r>
            <a:r>
              <a:rPr lang="en-US" baseline="0"/>
              <a:t> by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pivot_firm_exit_by_age!$DI$1:$DQ$1</c:f>
              <c:strCache>
                <c:ptCount val="9"/>
                <c:pt idx="0">
                  <c:v>b) 1</c:v>
                </c:pt>
                <c:pt idx="1">
                  <c:v>c) 2</c:v>
                </c:pt>
                <c:pt idx="2">
                  <c:v>d) 3</c:v>
                </c:pt>
                <c:pt idx="3">
                  <c:v>e) 4</c:v>
                </c:pt>
                <c:pt idx="4">
                  <c:v>f) 5</c:v>
                </c:pt>
                <c:pt idx="5">
                  <c:v>g) 6 to 10</c:v>
                </c:pt>
                <c:pt idx="6">
                  <c:v>h) 11 to 15</c:v>
                </c:pt>
                <c:pt idx="7">
                  <c:v>i) 16 to 20</c:v>
                </c:pt>
                <c:pt idx="8">
                  <c:v>21 plus</c:v>
                </c:pt>
              </c:strCache>
            </c:strRef>
          </c:cat>
          <c:val>
            <c:numRef>
              <c:f>pivot_firm_exit_by_age!$DI$4:$DQ$4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4-4EA1-AF24-A5EACD527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213952"/>
        <c:axId val="2022203552"/>
      </c:barChart>
      <c:catAx>
        <c:axId val="202221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2203552"/>
        <c:crosses val="autoZero"/>
        <c:auto val="1"/>
        <c:lblAlgn val="ctr"/>
        <c:lblOffset val="100"/>
        <c:noMultiLvlLbl val="0"/>
      </c:catAx>
      <c:valAx>
        <c:axId val="2022203552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percentage point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2213952"/>
        <c:crosses val="autoZero"/>
        <c:crossBetween val="between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0</xdr:colOff>
      <xdr:row>11</xdr:row>
      <xdr:rowOff>0</xdr:rowOff>
    </xdr:from>
    <xdr:to>
      <xdr:col>72</xdr:col>
      <xdr:colOff>304801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F11A9-6FC5-46B9-98D4-2FE81F2EC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73</xdr:col>
      <xdr:colOff>0</xdr:colOff>
      <xdr:row>11</xdr:row>
      <xdr:rowOff>0</xdr:rowOff>
    </xdr:from>
    <xdr:to>
      <xdr:col>79</xdr:col>
      <xdr:colOff>43745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E92F3D-862B-474F-BF2D-6620D9DFD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0</xdr:colOff>
      <xdr:row>11</xdr:row>
      <xdr:rowOff>0</xdr:rowOff>
    </xdr:from>
    <xdr:to>
      <xdr:col>72</xdr:col>
      <xdr:colOff>304801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EBC1A-B0AC-4E05-ABFA-C11497A82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73</xdr:col>
      <xdr:colOff>0</xdr:colOff>
      <xdr:row>11</xdr:row>
      <xdr:rowOff>0</xdr:rowOff>
    </xdr:from>
    <xdr:to>
      <xdr:col>79</xdr:col>
      <xdr:colOff>43745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9AC718-3453-41B7-B105-612BB8DEE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aveendranathan, Gajendran" id="{87AD8C8C-C6D8-40C3-BF53-57156FDA56E0}" userId="Raveendranathan, Gajendran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jendran Raveendranathan" refreshedDate="44333.833181481481" createdVersion="7" refreshedVersion="7" minRefreshableVersion="3" recordCount="492" xr:uid="{00000000-000A-0000-FFFF-FFFF08000000}">
  <cacheSource type="worksheet">
    <worksheetSource ref="A1:AE493" sheet="for_matlab_fig_1_6_9_16_18_21"/>
  </cacheSource>
  <cacheFields count="31">
    <cacheField name="id" numFmtId="0">
      <sharedItems/>
    </cacheField>
    <cacheField name="Geographic Area Name" numFmtId="0">
      <sharedItems/>
    </cacheField>
    <cacheField name="2012 NAICS Code" numFmtId="0">
      <sharedItems containsSemiMixedTypes="0" containsString="0" containsNumber="1" containsInteger="1" minValue="0" maxValue="0"/>
    </cacheField>
    <cacheField name="Meaning of NAICS code" numFmtId="0">
      <sharedItems/>
    </cacheField>
    <cacheField name="Firm age code" numFmtId="0">
      <sharedItems containsSemiMixedTypes="0" containsString="0" containsNumber="1" containsInteger="1" minValue="10" maxValue="150" count="12">
        <n v="10"/>
        <n v="20"/>
        <n v="30"/>
        <n v="40"/>
        <n v="50"/>
        <n v="60"/>
        <n v="70"/>
        <n v="80"/>
        <n v="90"/>
        <n v="100"/>
        <n v="110"/>
        <n v="150"/>
      </sharedItems>
    </cacheField>
    <cacheField name="Meaning of Firm age code" numFmtId="0">
      <sharedItems count="12">
        <s v="0 years"/>
        <s v="1 year"/>
        <s v="2 years"/>
        <s v="3 years"/>
        <s v="4 years"/>
        <s v="5 years"/>
        <s v="6-10 years"/>
        <s v="11-15 years"/>
        <s v="16-20 years"/>
        <s v="21-25 years"/>
        <s v="26+ years"/>
        <s v="Left Censored"/>
      </sharedItems>
    </cacheField>
    <cacheField name="Year" numFmtId="0">
      <sharedItems containsSemiMixedTypes="0" containsString="0" containsNumber="1" containsInteger="1" minValue="1978" maxValue="2018" count="41"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Number of firms" numFmtId="0">
      <sharedItems containsMixedTypes="1" containsNumber="1" containsInteger="1" minValue="0" maxValue="2716591"/>
    </cacheField>
    <cacheField name="Number of establishments" numFmtId="0">
      <sharedItems containsMixedTypes="1" containsNumber="1" containsInteger="1" minValue="0" maxValue="3448561"/>
    </cacheField>
    <cacheField name="Number of employees" numFmtId="0">
      <sharedItems containsMixedTypes="1" containsNumber="1" containsInteger="1" minValue="0" maxValue="66082315"/>
    </cacheField>
    <cacheField name="(DHS) denominator" numFmtId="0">
      <sharedItems containsMixedTypes="1" containsNumber="1" containsInteger="1" minValue="0" maxValue="65599687"/>
    </cacheField>
    <cacheField name="Number of establishments born during the last 12 months" numFmtId="0">
      <sharedItems containsMixedTypes="1" containsNumber="1" containsInteger="1" minValue="0" maxValue="569220"/>
    </cacheField>
    <cacheField name="Rate of establishments born during the last 12 months" numFmtId="0">
      <sharedItems containsMixedTypes="1" containsNumber="1" minValue="0.158" maxValue="200"/>
    </cacheField>
    <cacheField name="Number of establishments exited during the last 12 months" numFmtId="0">
      <sharedItems containsMixedTypes="1" containsNumber="1" containsInteger="1" minValue="0" maxValue="362509"/>
    </cacheField>
    <cacheField name="Rate of establishments exited during the last 12 months" numFmtId="0">
      <sharedItems containsMixedTypes="1" containsNumber="1" minValue="0" maxValue="30.637"/>
    </cacheField>
    <cacheField name="Number of jobs created from expanding and opening establishments during the last 12 months" numFmtId="0">
      <sharedItems containsMixedTypes="1" containsNumber="1" containsInteger="1" minValue="0" maxValue="11278416"/>
    </cacheField>
    <cacheField name="Number of jobs created from opening establishments during the last 12 months" numFmtId="0">
      <sharedItems containsSemiMixedTypes="0" containsString="0" containsNumber="1" containsInteger="1" minValue="0" maxValue="3510932"/>
    </cacheField>
    <cacheField name="Number of jobs created from expanding establishments during the last 12 months" numFmtId="0">
      <sharedItems containsMixedTypes="1" containsNumber="1" containsInteger="1" minValue="0" maxValue="8730350"/>
    </cacheField>
    <cacheField name="Rate of jobs created from opening establishments during the last 12 months" numFmtId="0">
      <sharedItems containsMixedTypes="1" containsNumber="1" minValue="0.63100000000000001" maxValue="200"/>
    </cacheField>
    <cacheField name="Rate of jobs created from expanding and opening establishments during the last 12 months" numFmtId="0">
      <sharedItems containsMixedTypes="1" containsNumber="1" minValue="8.1430000000000007" maxValue="200"/>
    </cacheField>
    <cacheField name="Number of jobs lost from contracting and closing establishments during the last 12 months" numFmtId="0">
      <sharedItems containsMixedTypes="1" containsNumber="1" containsInteger="1" minValue="0" maxValue="9563944"/>
    </cacheField>
    <cacheField name="Number of jobs lost from closing establishments during the last 12 months" numFmtId="0">
      <sharedItems containsMixedTypes="1" containsNumber="1" containsInteger="1" minValue="0" maxValue="3538783"/>
    </cacheField>
    <cacheField name="Number of jobs lost from contracting establishments during the last 12 months" numFmtId="0">
      <sharedItems containsMixedTypes="1" containsNumber="1" containsInteger="1" minValue="0" maxValue="7174548"/>
    </cacheField>
    <cacheField name="Rate of jobs lost from closing establishments during the last 12 months" numFmtId="0">
      <sharedItems containsMixedTypes="1" containsNumber="1" minValue="0" maxValue="22.050999999999998"/>
    </cacheField>
    <cacheField name="Rate of jobs lost from contracting and closing establishments during the last 12 months" numFmtId="0">
      <sharedItems containsMixedTypes="1" containsNumber="1" minValue="0" maxValue="36.991"/>
    </cacheField>
    <cacheField name="Number of net jobs created from expanding/contracting and opening/closing establishments during the last 12 months" numFmtId="0">
      <sharedItems containsSemiMixedTypes="0" containsString="0" containsNumber="1" containsInteger="1" minValue="-2606416" maxValue="3510888"/>
    </cacheField>
    <cacheField name="Rate of net jobs created from expanding/contracting and opening/closing establishments during the last 12 months" numFmtId="0">
      <sharedItems containsMixedTypes="1" containsNumber="1" minValue="-13.401999999999999" maxValue="200"/>
    </cacheField>
    <cacheField name="Rate of reallocation during the last 12 months" numFmtId="0">
      <sharedItems containsMixedTypes="1" containsNumber="1" minValue="0" maxValue="65.552999999999997"/>
    </cacheField>
    <cacheField name="Number of firms that exited during the last 12 months" numFmtId="0">
      <sharedItems containsMixedTypes="1" containsNumber="1" containsInteger="1" minValue="0" maxValue="161858"/>
    </cacheField>
    <cacheField name="Number of establishments associated with firm deaths during the last 12 months" numFmtId="0">
      <sharedItems containsMixedTypes="1" containsNumber="1" containsInteger="1" minValue="0" maxValue="165856"/>
    </cacheField>
    <cacheField name="Number of employees associated with firm deaths during the last 12 months" numFmtId="0">
      <sharedItems containsMixedTypes="1" containsNumber="1" containsInteger="1" minValue="0" maxValue="14043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2">
  <r>
    <s v="0100000US"/>
    <s v="United States"/>
    <n v="0"/>
    <s v="Total for all sectors"/>
    <x v="0"/>
    <x v="0"/>
    <x v="0"/>
    <n v="484846"/>
    <n v="493363"/>
    <n v="2582124"/>
    <n v="1291077"/>
    <n v="493363"/>
    <n v="199.99799999999999"/>
    <n v="0"/>
    <n v="0"/>
    <n v="2582125"/>
    <n v="2582124"/>
    <n v="0"/>
    <n v="199.99799999999999"/>
    <n v="199.99799999999999"/>
    <n v="0"/>
    <n v="0"/>
    <n v="0"/>
    <n v="0"/>
    <n v="0"/>
    <n v="2582096"/>
    <n v="199.99600000000001"/>
    <n v="0"/>
    <n v="0"/>
    <n v="0"/>
    <n v="0"/>
  </r>
  <r>
    <s v="0100000US"/>
    <s v="United States"/>
    <n v="0"/>
    <s v="Total for all sectors"/>
    <x v="0"/>
    <x v="0"/>
    <x v="1"/>
    <n v="469099"/>
    <n v="473906"/>
    <n v="2429409"/>
    <n v="1214717"/>
    <n v="473906"/>
    <n v="199.99799999999999"/>
    <n v="0"/>
    <n v="0"/>
    <n v="2429410"/>
    <n v="2429409"/>
    <n v="0"/>
    <n v="199.99799999999999"/>
    <n v="199.99799999999999"/>
    <n v="0"/>
    <n v="0"/>
    <n v="0"/>
    <n v="0"/>
    <n v="0"/>
    <n v="2429385"/>
    <n v="199.99600000000001"/>
    <n v="0"/>
    <n v="0"/>
    <n v="0"/>
    <n v="0"/>
  </r>
  <r>
    <s v="0100000US"/>
    <s v="United States"/>
    <n v="0"/>
    <s v="Total for all sectors"/>
    <x v="0"/>
    <x v="0"/>
    <x v="2"/>
    <n v="428713"/>
    <n v="434021"/>
    <n v="2239359"/>
    <n v="1119683"/>
    <n v="434021"/>
    <n v="199.999"/>
    <n v="0"/>
    <n v="0"/>
    <n v="2239357"/>
    <n v="2239357"/>
    <n v="0"/>
    <n v="199.999"/>
    <n v="199.999"/>
    <n v="0"/>
    <n v="0"/>
    <n v="0"/>
    <n v="0"/>
    <n v="0"/>
    <n v="2239347"/>
    <n v="199.99799999999999"/>
    <n v="0"/>
    <n v="0"/>
    <n v="0"/>
    <n v="0"/>
  </r>
  <r>
    <s v="0100000US"/>
    <s v="United States"/>
    <n v="0"/>
    <s v="Total for all sectors"/>
    <x v="0"/>
    <x v="0"/>
    <x v="3"/>
    <n v="410652"/>
    <n v="414284"/>
    <n v="2307817"/>
    <n v="1153916"/>
    <n v="414284"/>
    <n v="199.99799999999999"/>
    <n v="0"/>
    <n v="0"/>
    <n v="2307819"/>
    <n v="2307817"/>
    <n v="0"/>
    <n v="199.999"/>
    <n v="199.999"/>
    <n v="0"/>
    <n v="0"/>
    <n v="0"/>
    <n v="0"/>
    <n v="0"/>
    <n v="2307806"/>
    <n v="199.99799999999999"/>
    <n v="0"/>
    <n v="0"/>
    <n v="0"/>
    <n v="0"/>
  </r>
  <r>
    <s v="0100000US"/>
    <s v="United States"/>
    <n v="0"/>
    <s v="Total for all sectors"/>
    <x v="0"/>
    <x v="0"/>
    <x v="4"/>
    <n v="398583"/>
    <n v="406900"/>
    <n v="2350261"/>
    <n v="1175131"/>
    <n v="406900"/>
    <n v="200"/>
    <n v="0"/>
    <n v="0"/>
    <n v="2350261"/>
    <n v="2350261"/>
    <n v="0"/>
    <n v="200"/>
    <n v="200"/>
    <n v="0"/>
    <n v="0"/>
    <n v="0"/>
    <n v="0"/>
    <n v="0"/>
    <n v="2350261"/>
    <n v="200"/>
    <n v="0"/>
    <n v="0"/>
    <n v="0"/>
    <n v="0"/>
  </r>
  <r>
    <s v="0100000US"/>
    <s v="United States"/>
    <n v="0"/>
    <s v="Total for all sectors"/>
    <x v="0"/>
    <x v="0"/>
    <x v="5"/>
    <n v="445846"/>
    <n v="451486"/>
    <n v="2853127"/>
    <n v="1426565"/>
    <n v="451486"/>
    <n v="199.999"/>
    <n v="0"/>
    <n v="0"/>
    <n v="2853127"/>
    <n v="2853127"/>
    <n v="0"/>
    <n v="200"/>
    <n v="200"/>
    <n v="0"/>
    <n v="0"/>
    <n v="0"/>
    <n v="0"/>
    <n v="0"/>
    <n v="2853123"/>
    <n v="200"/>
    <n v="0"/>
    <n v="0"/>
    <n v="0"/>
    <n v="0"/>
  </r>
  <r>
    <s v="0100000US"/>
    <s v="United States"/>
    <n v="0"/>
    <s v="Total for all sectors"/>
    <x v="0"/>
    <x v="0"/>
    <x v="6"/>
    <n v="524384"/>
    <n v="530594"/>
    <n v="2986578"/>
    <n v="1493298"/>
    <n v="530594"/>
    <n v="199.999"/>
    <n v="0"/>
    <n v="0"/>
    <n v="2986581"/>
    <n v="2986578"/>
    <n v="0"/>
    <n v="199.999"/>
    <n v="199.999"/>
    <n v="0"/>
    <n v="0"/>
    <n v="0"/>
    <n v="0"/>
    <n v="0"/>
    <n v="2986565"/>
    <n v="199.99799999999999"/>
    <n v="0"/>
    <n v="0"/>
    <n v="0"/>
    <n v="0"/>
  </r>
  <r>
    <s v="0100000US"/>
    <s v="United States"/>
    <n v="0"/>
    <s v="Total for all sectors"/>
    <x v="0"/>
    <x v="0"/>
    <x v="7"/>
    <n v="514888"/>
    <n v="522202"/>
    <n v="3330799"/>
    <n v="1665416"/>
    <n v="522202"/>
    <n v="199.999"/>
    <n v="0"/>
    <n v="0"/>
    <n v="3330796"/>
    <n v="3330796"/>
    <n v="0"/>
    <n v="199.99799999999999"/>
    <n v="199.99799999999999"/>
    <n v="0"/>
    <n v="0"/>
    <n v="0"/>
    <n v="0"/>
    <n v="0"/>
    <n v="3330759"/>
    <n v="199.99600000000001"/>
    <n v="0"/>
    <n v="0"/>
    <n v="0"/>
    <n v="0"/>
  </r>
  <r>
    <s v="0100000US"/>
    <s v="United States"/>
    <n v="0"/>
    <s v="Total for all sectors"/>
    <x v="0"/>
    <x v="0"/>
    <x v="8"/>
    <n v="496661"/>
    <n v="501498"/>
    <n v="3122407"/>
    <n v="1561209"/>
    <n v="501498"/>
    <n v="199.99799999999999"/>
    <n v="0"/>
    <n v="0"/>
    <n v="3122407"/>
    <n v="3122407"/>
    <n v="0"/>
    <n v="199.999"/>
    <n v="199.999"/>
    <n v="0"/>
    <n v="0"/>
    <n v="0"/>
    <n v="0"/>
    <n v="0"/>
    <n v="3122396"/>
    <n v="199.999"/>
    <n v="0"/>
    <n v="0"/>
    <n v="0"/>
    <n v="0"/>
  </r>
  <r>
    <s v="0100000US"/>
    <s v="United States"/>
    <n v="0"/>
    <s v="Total for all sectors"/>
    <x v="0"/>
    <x v="0"/>
    <x v="9"/>
    <n v="509117"/>
    <n v="519222"/>
    <n v="3510935"/>
    <n v="1755488"/>
    <n v="519222"/>
    <n v="199.999"/>
    <n v="0"/>
    <n v="0"/>
    <n v="3510932"/>
    <n v="3510932"/>
    <n v="0"/>
    <n v="199.99799999999999"/>
    <n v="199.99799999999999"/>
    <n v="0"/>
    <n v="0"/>
    <n v="0"/>
    <n v="0"/>
    <n v="0"/>
    <n v="3510888"/>
    <n v="199.995"/>
    <n v="0"/>
    <n v="0"/>
    <n v="0"/>
    <n v="0"/>
  </r>
  <r>
    <s v="0100000US"/>
    <s v="United States"/>
    <n v="0"/>
    <s v="Total for all sectors"/>
    <x v="0"/>
    <x v="0"/>
    <x v="10"/>
    <n v="507806"/>
    <n v="516784"/>
    <n v="3133819"/>
    <n v="1566914"/>
    <n v="516784"/>
    <n v="199.999"/>
    <n v="0"/>
    <n v="0"/>
    <n v="3133818"/>
    <n v="3133818"/>
    <n v="0"/>
    <n v="199.999"/>
    <n v="199.999"/>
    <n v="0"/>
    <n v="0"/>
    <n v="0"/>
    <n v="0"/>
    <n v="0"/>
    <n v="3133807"/>
    <n v="199.999"/>
    <n v="0"/>
    <n v="0"/>
    <n v="0"/>
    <n v="0"/>
  </r>
  <r>
    <s v="0100000US"/>
    <s v="United States"/>
    <n v="0"/>
    <s v="Total for all sectors"/>
    <x v="0"/>
    <x v="0"/>
    <x v="11"/>
    <n v="503478"/>
    <n v="511575"/>
    <n v="3091677"/>
    <n v="1545839"/>
    <n v="511575"/>
    <n v="200"/>
    <n v="0"/>
    <n v="0"/>
    <n v="3091677"/>
    <n v="3091677"/>
    <n v="0"/>
    <n v="200"/>
    <n v="200"/>
    <n v="0"/>
    <n v="0"/>
    <n v="0"/>
    <n v="0"/>
    <n v="0"/>
    <n v="3091677"/>
    <n v="200"/>
    <n v="0"/>
    <n v="0"/>
    <n v="0"/>
    <n v="0"/>
  </r>
  <r>
    <s v="0100000US"/>
    <s v="United States"/>
    <n v="0"/>
    <s v="Total for all sectors"/>
    <x v="0"/>
    <x v="0"/>
    <x v="12"/>
    <n v="494211"/>
    <n v="501218"/>
    <n v="2959829"/>
    <n v="1479918"/>
    <n v="501218"/>
    <n v="199.999"/>
    <n v="0"/>
    <n v="0"/>
    <n v="2959830"/>
    <n v="2959829"/>
    <n v="0"/>
    <n v="200"/>
    <n v="200"/>
    <n v="0"/>
    <n v="0"/>
    <n v="0"/>
    <n v="0"/>
    <n v="0"/>
    <n v="2959824"/>
    <n v="199.999"/>
    <n v="0"/>
    <n v="0"/>
    <n v="0"/>
    <n v="0"/>
  </r>
  <r>
    <s v="0100000US"/>
    <s v="United States"/>
    <n v="0"/>
    <s v="Total for all sectors"/>
    <x v="0"/>
    <x v="0"/>
    <x v="13"/>
    <n v="451624"/>
    <n v="457168"/>
    <n v="2618099"/>
    <n v="1309050"/>
    <n v="457168"/>
    <n v="200"/>
    <n v="0"/>
    <n v="0"/>
    <n v="2618099"/>
    <n v="2618099"/>
    <n v="0"/>
    <n v="200"/>
    <n v="200"/>
    <n v="0"/>
    <n v="0"/>
    <n v="0"/>
    <n v="0"/>
    <n v="0"/>
    <n v="2618097"/>
    <n v="200"/>
    <n v="0"/>
    <n v="0"/>
    <n v="0"/>
    <n v="0"/>
  </r>
  <r>
    <s v="0100000US"/>
    <s v="United States"/>
    <n v="0"/>
    <s v="Total for all sectors"/>
    <x v="0"/>
    <x v="0"/>
    <x v="14"/>
    <n v="440213"/>
    <n v="449094"/>
    <n v="2600868"/>
    <n v="1300434"/>
    <n v="449094"/>
    <n v="200"/>
    <n v="0"/>
    <n v="0"/>
    <n v="2600868"/>
    <n v="2600868"/>
    <n v="0"/>
    <n v="200"/>
    <n v="200"/>
    <n v="0"/>
    <n v="0"/>
    <n v="0"/>
    <n v="0"/>
    <n v="0"/>
    <n v="2600868"/>
    <n v="200"/>
    <n v="0"/>
    <n v="0"/>
    <n v="0"/>
    <n v="0"/>
  </r>
  <r>
    <s v="0100000US"/>
    <s v="United States"/>
    <n v="0"/>
    <s v="Total for all sectors"/>
    <x v="0"/>
    <x v="0"/>
    <x v="15"/>
    <n v="462047"/>
    <n v="469427"/>
    <n v="2665454"/>
    <n v="1332735"/>
    <n v="469427"/>
    <n v="200"/>
    <n v="0"/>
    <n v="0"/>
    <n v="2665456"/>
    <n v="2665454"/>
    <n v="0"/>
    <n v="199.999"/>
    <n v="199.999"/>
    <n v="0"/>
    <n v="0"/>
    <n v="0"/>
    <n v="0"/>
    <n v="0"/>
    <n v="2665442"/>
    <n v="199.99799999999999"/>
    <n v="0"/>
    <n v="0"/>
    <n v="0"/>
    <n v="0"/>
  </r>
  <r>
    <s v="0100000US"/>
    <s v="United States"/>
    <n v="0"/>
    <s v="Total for all sectors"/>
    <x v="0"/>
    <x v="0"/>
    <x v="16"/>
    <n v="476946"/>
    <n v="484728"/>
    <n v="2781932"/>
    <n v="1390972"/>
    <n v="484728"/>
    <n v="199.99799999999999"/>
    <n v="0"/>
    <n v="0"/>
    <n v="2781932"/>
    <n v="2781932"/>
    <n v="0"/>
    <n v="199.999"/>
    <n v="199.999"/>
    <n v="0"/>
    <n v="0"/>
    <n v="0"/>
    <n v="0"/>
    <n v="0"/>
    <n v="2781919"/>
    <n v="199.99799999999999"/>
    <n v="0"/>
    <n v="0"/>
    <n v="0"/>
    <n v="0"/>
  </r>
  <r>
    <s v="0100000US"/>
    <s v="United States"/>
    <n v="0"/>
    <s v="Total for all sectors"/>
    <x v="0"/>
    <x v="0"/>
    <x v="17"/>
    <n v="495775"/>
    <n v="503307"/>
    <n v="2930505"/>
    <n v="1465265"/>
    <n v="503307"/>
    <n v="199.999"/>
    <n v="0"/>
    <n v="0"/>
    <n v="2930507"/>
    <n v="2930505"/>
    <n v="0"/>
    <n v="199.99799999999999"/>
    <n v="199.99799999999999"/>
    <n v="0"/>
    <n v="0"/>
    <n v="0"/>
    <n v="0"/>
    <n v="0"/>
    <n v="2930483"/>
    <n v="199.99700000000001"/>
    <n v="0"/>
    <n v="0"/>
    <n v="0"/>
    <n v="0"/>
  </r>
  <r>
    <s v="0100000US"/>
    <s v="United States"/>
    <n v="0"/>
    <s v="Total for all sectors"/>
    <x v="0"/>
    <x v="0"/>
    <x v="18"/>
    <n v="494101"/>
    <n v="496923"/>
    <n v="2832321"/>
    <n v="1416163"/>
    <n v="496923"/>
    <n v="199.999"/>
    <n v="0"/>
    <n v="0"/>
    <n v="2832321"/>
    <n v="2832321"/>
    <n v="0"/>
    <n v="200"/>
    <n v="200"/>
    <n v="0"/>
    <n v="0"/>
    <n v="0"/>
    <n v="0"/>
    <n v="0"/>
    <n v="2832317"/>
    <n v="199.999"/>
    <n v="0"/>
    <n v="0"/>
    <n v="0"/>
    <n v="0"/>
  </r>
  <r>
    <s v="0100000US"/>
    <s v="United States"/>
    <n v="0"/>
    <s v="Total for all sectors"/>
    <x v="0"/>
    <x v="0"/>
    <x v="19"/>
    <n v="495182"/>
    <n v="504601"/>
    <n v="2883298"/>
    <n v="1441653"/>
    <n v="504601"/>
    <n v="199.999"/>
    <n v="0"/>
    <n v="0"/>
    <n v="2883298"/>
    <n v="2883298"/>
    <n v="0"/>
    <n v="200"/>
    <n v="200"/>
    <n v="0"/>
    <n v="0"/>
    <n v="0"/>
    <n v="0"/>
    <n v="0"/>
    <n v="2883290"/>
    <n v="199.999"/>
    <n v="0"/>
    <n v="0"/>
    <n v="0"/>
    <n v="0"/>
  </r>
  <r>
    <s v="0100000US"/>
    <s v="United States"/>
    <n v="0"/>
    <s v="Total for all sectors"/>
    <x v="0"/>
    <x v="0"/>
    <x v="20"/>
    <n v="478100"/>
    <n v="481526"/>
    <n v="2861071"/>
    <n v="1430548"/>
    <n v="481526"/>
    <n v="199.99799999999999"/>
    <n v="0"/>
    <n v="0"/>
    <n v="2861072"/>
    <n v="2861071"/>
    <n v="0"/>
    <n v="199.99799999999999"/>
    <n v="199.99799999999999"/>
    <n v="0"/>
    <n v="0"/>
    <n v="0"/>
    <n v="0"/>
    <n v="0"/>
    <n v="2861048"/>
    <n v="199.99700000000001"/>
    <n v="0"/>
    <n v="0"/>
    <n v="0"/>
    <n v="0"/>
  </r>
  <r>
    <s v="0100000US"/>
    <s v="United States"/>
    <n v="0"/>
    <s v="Total for all sectors"/>
    <x v="0"/>
    <x v="0"/>
    <x v="21"/>
    <n v="452201"/>
    <n v="457412"/>
    <n v="2588174"/>
    <n v="1294087"/>
    <n v="457412"/>
    <n v="200"/>
    <n v="0"/>
    <n v="0"/>
    <n v="2588174"/>
    <n v="2588174"/>
    <n v="0"/>
    <n v="200"/>
    <n v="200"/>
    <n v="0"/>
    <n v="0"/>
    <n v="0"/>
    <n v="0"/>
    <n v="0"/>
    <n v="2588174"/>
    <n v="200"/>
    <n v="0"/>
    <n v="0"/>
    <n v="0"/>
    <n v="0"/>
  </r>
  <r>
    <s v="0100000US"/>
    <s v="United States"/>
    <n v="0"/>
    <s v="Total for all sectors"/>
    <x v="0"/>
    <x v="0"/>
    <x v="22"/>
    <n v="447447"/>
    <n v="453716"/>
    <n v="2673766"/>
    <n v="1336889"/>
    <n v="453716"/>
    <n v="200"/>
    <n v="0"/>
    <n v="0"/>
    <n v="2673765"/>
    <n v="2673765"/>
    <n v="0"/>
    <n v="199.999"/>
    <n v="199.999"/>
    <n v="0"/>
    <n v="0"/>
    <n v="0"/>
    <n v="0"/>
    <n v="0"/>
    <n v="2673751"/>
    <n v="199.99799999999999"/>
    <n v="0"/>
    <n v="0"/>
    <n v="0"/>
    <n v="0"/>
  </r>
  <r>
    <s v="0100000US"/>
    <s v="United States"/>
    <n v="0"/>
    <s v="Total for all sectors"/>
    <x v="0"/>
    <x v="0"/>
    <x v="23"/>
    <n v="437946"/>
    <n v="442325"/>
    <n v="2474293"/>
    <n v="1237149"/>
    <n v="442325"/>
    <n v="200"/>
    <n v="0"/>
    <n v="0"/>
    <n v="2474293"/>
    <n v="2474293"/>
    <n v="0"/>
    <n v="200"/>
    <n v="200"/>
    <n v="0"/>
    <n v="0"/>
    <n v="0"/>
    <n v="0"/>
    <n v="0"/>
    <n v="2474288"/>
    <n v="199.999"/>
    <n v="0"/>
    <n v="0"/>
    <n v="0"/>
    <n v="0"/>
  </r>
  <r>
    <s v="0100000US"/>
    <s v="United States"/>
    <n v="0"/>
    <s v="Total for all sectors"/>
    <x v="0"/>
    <x v="0"/>
    <x v="24"/>
    <n v="455034"/>
    <n v="460742"/>
    <n v="3027582"/>
    <n v="1513797"/>
    <n v="460742"/>
    <n v="200"/>
    <n v="0"/>
    <n v="0"/>
    <n v="3027581"/>
    <n v="3027581"/>
    <n v="0"/>
    <n v="199.999"/>
    <n v="199.999"/>
    <n v="0"/>
    <n v="0"/>
    <n v="0"/>
    <n v="0"/>
    <n v="0"/>
    <n v="3027568"/>
    <n v="199.99799999999999"/>
    <n v="0"/>
    <n v="0"/>
    <n v="0"/>
    <n v="0"/>
  </r>
  <r>
    <s v="0100000US"/>
    <s v="United States"/>
    <n v="0"/>
    <s v="Total for all sectors"/>
    <x v="0"/>
    <x v="0"/>
    <x v="25"/>
    <n v="470033"/>
    <n v="472883"/>
    <n v="2608143"/>
    <n v="1304074"/>
    <n v="472883"/>
    <n v="200"/>
    <n v="0"/>
    <n v="0"/>
    <n v="2608143"/>
    <n v="2608143"/>
    <n v="0"/>
    <n v="200"/>
    <n v="200"/>
    <n v="0"/>
    <n v="0"/>
    <n v="0"/>
    <n v="0"/>
    <n v="0"/>
    <n v="2608138"/>
    <n v="199.999"/>
    <n v="0"/>
    <n v="0"/>
    <n v="0"/>
    <n v="0"/>
  </r>
  <r>
    <s v="0100000US"/>
    <s v="United States"/>
    <n v="0"/>
    <s v="Total for all sectors"/>
    <x v="0"/>
    <x v="0"/>
    <x v="26"/>
    <n v="496036"/>
    <n v="498849"/>
    <n v="2725907"/>
    <n v="1362957"/>
    <n v="498849"/>
    <n v="199.999"/>
    <n v="0"/>
    <n v="0"/>
    <n v="2725908"/>
    <n v="2725907"/>
    <n v="0"/>
    <n v="200"/>
    <n v="200"/>
    <n v="0"/>
    <n v="0"/>
    <n v="0"/>
    <n v="0"/>
    <n v="0"/>
    <n v="2725903"/>
    <n v="199.999"/>
    <n v="0"/>
    <n v="0"/>
    <n v="0"/>
    <n v="0"/>
  </r>
  <r>
    <s v="0100000US"/>
    <s v="United States"/>
    <n v="0"/>
    <s v="Total for all sectors"/>
    <x v="0"/>
    <x v="0"/>
    <x v="27"/>
    <n v="519532"/>
    <n v="524826"/>
    <n v="2919477"/>
    <n v="1459747"/>
    <n v="524826"/>
    <n v="200"/>
    <n v="0"/>
    <n v="0"/>
    <n v="2919478"/>
    <n v="2919477"/>
    <n v="0"/>
    <n v="199.999"/>
    <n v="199.999"/>
    <n v="0"/>
    <n v="0"/>
    <n v="0"/>
    <n v="0"/>
    <n v="0"/>
    <n v="2919462"/>
    <n v="199.99799999999999"/>
    <n v="0"/>
    <n v="0"/>
    <n v="0"/>
    <n v="0"/>
  </r>
  <r>
    <s v="0100000US"/>
    <s v="United States"/>
    <n v="0"/>
    <s v="Total for all sectors"/>
    <x v="0"/>
    <x v="0"/>
    <x v="28"/>
    <n v="566888"/>
    <n v="569220"/>
    <n v="3153508"/>
    <n v="1576758"/>
    <n v="569220"/>
    <n v="199.999"/>
    <n v="0"/>
    <n v="0"/>
    <n v="3153508"/>
    <n v="3153508"/>
    <n v="0"/>
    <n v="199.999"/>
    <n v="199.999"/>
    <n v="0"/>
    <n v="0"/>
    <n v="0"/>
    <n v="0"/>
    <n v="0"/>
    <n v="3153499"/>
    <n v="199.999"/>
    <n v="0"/>
    <n v="0"/>
    <n v="0"/>
    <n v="0"/>
  </r>
  <r>
    <s v="0100000US"/>
    <s v="United States"/>
    <n v="0"/>
    <s v="Total for all sectors"/>
    <x v="0"/>
    <x v="0"/>
    <x v="29"/>
    <n v="504884"/>
    <n v="509738"/>
    <n v="2638994"/>
    <n v="1319554"/>
    <n v="509738"/>
    <n v="199.99799999999999"/>
    <n v="0"/>
    <n v="0"/>
    <n v="2639002"/>
    <n v="2638994"/>
    <n v="0"/>
    <n v="199.99100000000001"/>
    <n v="199.99199999999999"/>
    <n v="0"/>
    <n v="0"/>
    <n v="0"/>
    <n v="0"/>
    <n v="0"/>
    <n v="2638896"/>
    <n v="199.98400000000001"/>
    <n v="0"/>
    <n v="0"/>
    <n v="0"/>
    <n v="0"/>
  </r>
  <r>
    <s v="0100000US"/>
    <s v="United States"/>
    <n v="0"/>
    <s v="Total for all sectors"/>
    <x v="0"/>
    <x v="0"/>
    <x v="30"/>
    <n v="463757"/>
    <n v="469338"/>
    <n v="2454459"/>
    <n v="1227305"/>
    <n v="469338"/>
    <n v="200"/>
    <n v="0"/>
    <n v="0"/>
    <n v="2454468"/>
    <n v="2454459"/>
    <n v="0"/>
    <n v="199.988"/>
    <n v="199.988"/>
    <n v="0"/>
    <n v="0"/>
    <n v="0"/>
    <n v="0"/>
    <n v="0"/>
    <n v="2454326"/>
    <n v="199.977"/>
    <n v="0"/>
    <n v="0"/>
    <n v="0"/>
    <n v="0"/>
  </r>
  <r>
    <s v="0100000US"/>
    <s v="United States"/>
    <n v="0"/>
    <s v="Total for all sectors"/>
    <x v="0"/>
    <x v="0"/>
    <x v="31"/>
    <n v="389009"/>
    <n v="394436"/>
    <n v="2140981"/>
    <n v="1070502"/>
    <n v="394436"/>
    <n v="199.99799999999999"/>
    <n v="0"/>
    <n v="0"/>
    <n v="2140983"/>
    <n v="2140981"/>
    <n v="0"/>
    <n v="199.99799999999999"/>
    <n v="199.99799999999999"/>
    <n v="0"/>
    <n v="0"/>
    <n v="0"/>
    <n v="0"/>
    <n v="0"/>
    <n v="2140961"/>
    <n v="199.99600000000001"/>
    <n v="0"/>
    <n v="0"/>
    <n v="0"/>
    <n v="0"/>
  </r>
  <r>
    <s v="0100000US"/>
    <s v="United States"/>
    <n v="0"/>
    <s v="Total for all sectors"/>
    <x v="0"/>
    <x v="0"/>
    <x v="32"/>
    <n v="372915"/>
    <n v="381608"/>
    <n v="2198021"/>
    <n v="1099011"/>
    <n v="381608"/>
    <n v="200"/>
    <n v="0"/>
    <n v="0"/>
    <n v="2198021"/>
    <n v="2198021"/>
    <n v="0"/>
    <n v="200"/>
    <n v="200"/>
    <n v="0"/>
    <n v="0"/>
    <n v="0"/>
    <n v="0"/>
    <n v="0"/>
    <n v="2198021"/>
    <n v="200"/>
    <n v="0"/>
    <n v="0"/>
    <n v="0"/>
    <n v="0"/>
  </r>
  <r>
    <s v="0100000US"/>
    <s v="United States"/>
    <n v="0"/>
    <s v="Total for all sectors"/>
    <x v="0"/>
    <x v="0"/>
    <x v="33"/>
    <n v="389610"/>
    <n v="391957"/>
    <n v="2035948"/>
    <n v="1017974"/>
    <n v="391957"/>
    <n v="200"/>
    <n v="0"/>
    <n v="0"/>
    <n v="2035948"/>
    <n v="2035948"/>
    <n v="0"/>
    <n v="200"/>
    <n v="200"/>
    <n v="0"/>
    <n v="0"/>
    <n v="0"/>
    <n v="0"/>
    <n v="0"/>
    <n v="2035948"/>
    <n v="200"/>
    <n v="0"/>
    <n v="0"/>
    <n v="0"/>
    <n v="0"/>
  </r>
  <r>
    <s v="0100000US"/>
    <s v="United States"/>
    <n v="0"/>
    <s v="Total for all sectors"/>
    <x v="0"/>
    <x v="0"/>
    <x v="34"/>
    <n v="402146"/>
    <n v="406675"/>
    <n v="2193060"/>
    <n v="1096540"/>
    <n v="406675"/>
    <n v="200"/>
    <n v="0"/>
    <n v="0"/>
    <n v="2193058"/>
    <n v="2193058"/>
    <n v="0"/>
    <n v="199.99799999999999"/>
    <n v="199.99799999999999"/>
    <n v="0"/>
    <n v="0"/>
    <n v="0"/>
    <n v="0"/>
    <n v="0"/>
    <n v="2193035"/>
    <n v="199.99600000000001"/>
    <n v="0"/>
    <n v="0"/>
    <n v="0"/>
    <n v="0"/>
  </r>
  <r>
    <s v="0100000US"/>
    <s v="United States"/>
    <n v="0"/>
    <s v="Total for all sectors"/>
    <x v="0"/>
    <x v="0"/>
    <x v="35"/>
    <n v="400766"/>
    <n v="403789"/>
    <n v="2112546"/>
    <n v="1056273"/>
    <n v="403789"/>
    <n v="200"/>
    <n v="0"/>
    <n v="0"/>
    <n v="2112546"/>
    <n v="2112546"/>
    <n v="0"/>
    <n v="200"/>
    <n v="200"/>
    <n v="0"/>
    <n v="0"/>
    <n v="0"/>
    <n v="0"/>
    <n v="0"/>
    <n v="2112546"/>
    <n v="200"/>
    <n v="0"/>
    <n v="0"/>
    <n v="0"/>
    <n v="0"/>
  </r>
  <r>
    <s v="0100000US"/>
    <s v="United States"/>
    <n v="0"/>
    <s v="Total for all sectors"/>
    <x v="0"/>
    <x v="0"/>
    <x v="36"/>
    <n v="407244"/>
    <n v="412776"/>
    <n v="2245467"/>
    <n v="1122734"/>
    <n v="412776"/>
    <n v="200"/>
    <n v="0"/>
    <n v="0"/>
    <n v="2245467"/>
    <n v="2245467"/>
    <n v="0"/>
    <n v="200"/>
    <n v="200"/>
    <n v="0"/>
    <n v="0"/>
    <n v="0"/>
    <n v="0"/>
    <n v="0"/>
    <n v="2245467"/>
    <n v="200"/>
    <n v="0"/>
    <n v="0"/>
    <n v="0"/>
    <n v="0"/>
  </r>
  <r>
    <s v="0100000US"/>
    <s v="United States"/>
    <n v="0"/>
    <s v="Total for all sectors"/>
    <x v="0"/>
    <x v="0"/>
    <x v="37"/>
    <n v="413468"/>
    <n v="418242"/>
    <n v="2244958"/>
    <n v="1122480"/>
    <n v="418242"/>
    <n v="200"/>
    <n v="0"/>
    <n v="0"/>
    <n v="2244957"/>
    <n v="2244957"/>
    <n v="0"/>
    <n v="200"/>
    <n v="200"/>
    <n v="0"/>
    <n v="0"/>
    <n v="0"/>
    <n v="0"/>
    <n v="0"/>
    <n v="2244954"/>
    <n v="200"/>
    <n v="0"/>
    <n v="0"/>
    <n v="0"/>
    <n v="0"/>
  </r>
  <r>
    <s v="0100000US"/>
    <s v="United States"/>
    <n v="0"/>
    <s v="Total for all sectors"/>
    <x v="0"/>
    <x v="0"/>
    <x v="38"/>
    <n v="433961"/>
    <n v="437512"/>
    <n v="2258063"/>
    <n v="1129032"/>
    <n v="437512"/>
    <n v="200"/>
    <n v="0"/>
    <n v="0"/>
    <n v="2258063"/>
    <n v="2258063"/>
    <n v="0"/>
    <n v="200"/>
    <n v="200"/>
    <n v="0"/>
    <n v="0"/>
    <n v="0"/>
    <n v="0"/>
    <n v="0"/>
    <n v="2258063"/>
    <n v="200"/>
    <n v="0"/>
    <n v="0"/>
    <n v="0"/>
    <n v="0"/>
  </r>
  <r>
    <s v="0100000US"/>
    <s v="United States"/>
    <n v="0"/>
    <s v="Total for all sectors"/>
    <x v="0"/>
    <x v="0"/>
    <x v="39"/>
    <n v="430437"/>
    <n v="435106"/>
    <n v="2247807"/>
    <n v="1123904"/>
    <n v="435106"/>
    <n v="200"/>
    <n v="0"/>
    <n v="0"/>
    <n v="2247807"/>
    <n v="2247807"/>
    <n v="0"/>
    <n v="200"/>
    <n v="200"/>
    <n v="0"/>
    <n v="0"/>
    <n v="0"/>
    <n v="0"/>
    <n v="0"/>
    <n v="2247807"/>
    <n v="200"/>
    <n v="0"/>
    <n v="0"/>
    <n v="0"/>
    <n v="0"/>
  </r>
  <r>
    <s v="0100000US"/>
    <s v="United States"/>
    <n v="0"/>
    <s v="Total for all sectors"/>
    <x v="0"/>
    <x v="0"/>
    <x v="40"/>
    <n v="430630"/>
    <n v="433206"/>
    <n v="2429963"/>
    <n v="1214982"/>
    <n v="433206"/>
    <n v="200"/>
    <n v="0"/>
    <n v="0"/>
    <n v="2429963"/>
    <n v="2429963"/>
    <n v="0"/>
    <n v="200"/>
    <n v="200"/>
    <n v="0"/>
    <n v="0"/>
    <n v="0"/>
    <n v="0"/>
    <n v="0"/>
    <n v="2429963"/>
    <n v="200"/>
    <n v="0"/>
    <n v="0"/>
    <n v="0"/>
    <n v="0"/>
  </r>
  <r>
    <s v="0100000US"/>
    <s v="United States"/>
    <n v="0"/>
    <s v="Total for all sectors"/>
    <x v="1"/>
    <x v="1"/>
    <x v="0"/>
    <n v="355355"/>
    <n v="367163"/>
    <n v="2398256"/>
    <n v="2383354"/>
    <n v="4751"/>
    <n v="1.113"/>
    <n v="124537"/>
    <n v="29.161999999999999"/>
    <n v="822897"/>
    <n v="56139"/>
    <n v="766758"/>
    <n v="2.355"/>
    <n v="34.527000000000001"/>
    <n v="781176"/>
    <n v="525552"/>
    <n v="255624"/>
    <n v="22.050999999999998"/>
    <n v="32.776000000000003"/>
    <n v="41721"/>
    <n v="1.7509999999999999"/>
    <n v="65.552999999999997"/>
    <n v="98607"/>
    <n v="99418"/>
    <n v="421213"/>
  </r>
  <r>
    <s v="0100000US"/>
    <s v="United States"/>
    <n v="0"/>
    <s v="Total for all sectors"/>
    <x v="1"/>
    <x v="1"/>
    <x v="1"/>
    <n v="358543"/>
    <n v="368041"/>
    <n v="2465216"/>
    <n v="2493761"/>
    <n v="2120"/>
    <n v="0.499"/>
    <n v="116539"/>
    <n v="27.405000000000001"/>
    <n v="794754"/>
    <n v="32675"/>
    <n v="762079"/>
    <n v="1.31"/>
    <n v="31.87"/>
    <n v="842868"/>
    <n v="509763"/>
    <n v="333105"/>
    <n v="20.442"/>
    <n v="33.798999999999999"/>
    <n v="-48114"/>
    <n v="-1.929"/>
    <n v="63.738999999999997"/>
    <n v="92109"/>
    <n v="92428"/>
    <n v="400105"/>
  </r>
  <r>
    <s v="0100000US"/>
    <s v="United States"/>
    <n v="0"/>
    <s v="Total for all sectors"/>
    <x v="1"/>
    <x v="1"/>
    <x v="2"/>
    <n v="336309"/>
    <n v="342195"/>
    <n v="2171157"/>
    <n v="2282931"/>
    <n v="1588"/>
    <n v="0.39400000000000002"/>
    <n v="123518"/>
    <n v="30.637"/>
    <n v="628749"/>
    <n v="25599"/>
    <n v="603150"/>
    <n v="1.121"/>
    <n v="27.541"/>
    <n v="844486"/>
    <n v="497336"/>
    <n v="347150"/>
    <n v="21.785"/>
    <n v="36.991"/>
    <n v="-215737"/>
    <n v="-9.4499999999999993"/>
    <n v="55.082999999999998"/>
    <n v="99522"/>
    <n v="99694"/>
    <n v="399013"/>
  </r>
  <r>
    <s v="0100000US"/>
    <s v="United States"/>
    <n v="0"/>
    <s v="Total for all sectors"/>
    <x v="1"/>
    <x v="1"/>
    <x v="3"/>
    <n v="318216"/>
    <n v="325387"/>
    <n v="2151188"/>
    <n v="2187179"/>
    <n v="2392"/>
    <n v="0.63700000000000001"/>
    <n v="102249"/>
    <n v="27.242999999999999"/>
    <n v="652112"/>
    <n v="29614"/>
    <n v="622498"/>
    <n v="1.3540000000000001"/>
    <n v="29.815000000000001"/>
    <n v="715750"/>
    <n v="399713"/>
    <n v="316037"/>
    <n v="18.274999999999999"/>
    <n v="32.725000000000001"/>
    <n v="-63638"/>
    <n v="-2.91"/>
    <n v="59.63"/>
    <n v="78070"/>
    <n v="78316"/>
    <n v="303086"/>
  </r>
  <r>
    <s v="0100000US"/>
    <s v="United States"/>
    <n v="0"/>
    <s v="Total for all sectors"/>
    <x v="1"/>
    <x v="1"/>
    <x v="4"/>
    <n v="293139"/>
    <n v="300884"/>
    <n v="2099233"/>
    <n v="2185783"/>
    <n v="4529"/>
    <n v="1.2849999999999999"/>
    <n v="107455"/>
    <n v="30.497"/>
    <n v="622490"/>
    <n v="53804"/>
    <n v="568686"/>
    <n v="2.4620000000000002"/>
    <n v="28.478999999999999"/>
    <n v="787496"/>
    <n v="455110"/>
    <n v="332386"/>
    <n v="20.821000000000002"/>
    <n v="36.027999999999999"/>
    <n v="-165006"/>
    <n v="-7.5490000000000004"/>
    <n v="56.957999999999998"/>
    <n v="88011"/>
    <n v="88145"/>
    <n v="375331"/>
  </r>
  <r>
    <s v="0100000US"/>
    <s v="United States"/>
    <n v="0"/>
    <s v="Total for all sectors"/>
    <x v="1"/>
    <x v="1"/>
    <x v="5"/>
    <n v="303452"/>
    <n v="314294"/>
    <n v="2215616"/>
    <n v="2282080"/>
    <n v="2609"/>
    <n v="0.73699999999999999"/>
    <n v="82287"/>
    <n v="23.236000000000001"/>
    <n v="612409"/>
    <n v="43211"/>
    <n v="569198"/>
    <n v="1.893"/>
    <n v="26.835999999999999"/>
    <n v="738081"/>
    <n v="376087"/>
    <n v="361994"/>
    <n v="16.48"/>
    <n v="32.341999999999999"/>
    <n v="-125672"/>
    <n v="-5.5069999999999997"/>
    <n v="53.670999999999999"/>
    <n v="65855"/>
    <n v="66227"/>
    <n v="309268"/>
  </r>
  <r>
    <s v="0100000US"/>
    <s v="United States"/>
    <n v="0"/>
    <s v="Total for all sectors"/>
    <x v="1"/>
    <x v="1"/>
    <x v="6"/>
    <n v="332792"/>
    <n v="339343"/>
    <n v="2755351"/>
    <n v="2800213"/>
    <n v="1261"/>
    <n v="0.32400000000000001"/>
    <n v="99787"/>
    <n v="25.678000000000001"/>
    <n v="812818"/>
    <n v="29487"/>
    <n v="783331"/>
    <n v="1.0529999999999999"/>
    <n v="29.027000000000001"/>
    <n v="897889"/>
    <n v="444991"/>
    <n v="452898"/>
    <n v="15.891"/>
    <n v="32.064999999999998"/>
    <n v="-85071"/>
    <n v="-3.0379999999999998"/>
    <n v="58.054000000000002"/>
    <n v="81376"/>
    <n v="81519"/>
    <n v="367259"/>
  </r>
  <r>
    <s v="0100000US"/>
    <s v="United States"/>
    <n v="0"/>
    <s v="Total for all sectors"/>
    <x v="1"/>
    <x v="1"/>
    <x v="7"/>
    <n v="388240"/>
    <n v="396135"/>
    <n v="2899950"/>
    <n v="2935751"/>
    <n v="1548"/>
    <n v="0.33900000000000002"/>
    <n v="122151"/>
    <n v="26.762"/>
    <n v="893030"/>
    <n v="33013"/>
    <n v="860017"/>
    <n v="1.125"/>
    <n v="30.419"/>
    <n v="956206"/>
    <n v="537870"/>
    <n v="418336"/>
    <n v="18.321000000000002"/>
    <n v="32.570999999999998"/>
    <n v="-63176"/>
    <n v="-2.1520000000000001"/>
    <n v="60.838000000000001"/>
    <n v="100201"/>
    <n v="100333"/>
    <n v="450774"/>
  </r>
  <r>
    <s v="0100000US"/>
    <s v="United States"/>
    <n v="0"/>
    <s v="Total for all sectors"/>
    <x v="1"/>
    <x v="1"/>
    <x v="8"/>
    <n v="371599"/>
    <n v="385422"/>
    <n v="3244755"/>
    <n v="3306061"/>
    <n v="5008"/>
    <n v="1.129"/>
    <n v="121394"/>
    <n v="27.364999999999998"/>
    <n v="903871"/>
    <n v="86251"/>
    <n v="817620"/>
    <n v="2.609"/>
    <n v="27.34"/>
    <n v="1018667"/>
    <n v="588079"/>
    <n v="430588"/>
    <n v="17.788"/>
    <n v="30.812000000000001"/>
    <n v="-114796"/>
    <n v="-3.472"/>
    <n v="54.68"/>
    <n v="98210"/>
    <n v="98516"/>
    <n v="487664"/>
  </r>
  <r>
    <s v="0100000US"/>
    <s v="United States"/>
    <n v="0"/>
    <s v="Total for all sectors"/>
    <x v="1"/>
    <x v="1"/>
    <x v="9"/>
    <n v="378839"/>
    <n v="391913"/>
    <n v="3120990"/>
    <n v="3189741"/>
    <n v="8633"/>
    <n v="1.9279999999999999"/>
    <n v="120507"/>
    <n v="26.908000000000001"/>
    <n v="978020"/>
    <n v="123510"/>
    <n v="854510"/>
    <n v="3.8719999999999999"/>
    <n v="30.661000000000001"/>
    <n v="1102561"/>
    <n v="604447"/>
    <n v="498114"/>
    <n v="18.95"/>
    <n v="34.566000000000003"/>
    <n v="-124541"/>
    <n v="-3.9039999999999999"/>
    <n v="61.323"/>
    <n v="98378"/>
    <n v="98505"/>
    <n v="481523"/>
  </r>
  <r>
    <s v="0100000US"/>
    <s v="United States"/>
    <n v="0"/>
    <s v="Total for all sectors"/>
    <x v="1"/>
    <x v="1"/>
    <x v="10"/>
    <n v="380901"/>
    <n v="393551"/>
    <n v="3398233"/>
    <n v="3439343"/>
    <n v="2891"/>
    <n v="0.64100000000000001"/>
    <n v="118320"/>
    <n v="26.22"/>
    <n v="905577"/>
    <n v="47810"/>
    <n v="857767"/>
    <n v="1.39"/>
    <n v="26.33"/>
    <n v="980310"/>
    <n v="561212"/>
    <n v="419098"/>
    <n v="16.317"/>
    <n v="28.503"/>
    <n v="-74733"/>
    <n v="-2.173"/>
    <n v="52.66"/>
    <n v="96547"/>
    <n v="97014"/>
    <n v="473233"/>
  </r>
  <r>
    <s v="0100000US"/>
    <s v="United States"/>
    <n v="0"/>
    <s v="Total for all sectors"/>
    <x v="1"/>
    <x v="1"/>
    <x v="11"/>
    <n v="380736"/>
    <n v="393057"/>
    <n v="3179952"/>
    <n v="3178887"/>
    <n v="2898"/>
    <n v="0.64300000000000002"/>
    <n v="118146"/>
    <n v="26.215"/>
    <n v="972670"/>
    <n v="57263"/>
    <n v="915407"/>
    <n v="1.8009999999999999"/>
    <n v="30.597999999999999"/>
    <n v="961597"/>
    <n v="566418"/>
    <n v="395179"/>
    <n v="17.818000000000001"/>
    <n v="30.248999999999999"/>
    <n v="11073"/>
    <n v="0.34799999999999998"/>
    <n v="60.499000000000002"/>
    <n v="96847"/>
    <n v="97333"/>
    <n v="465228"/>
  </r>
  <r>
    <s v="0100000US"/>
    <s v="United States"/>
    <n v="0"/>
    <s v="Total for all sectors"/>
    <x v="1"/>
    <x v="1"/>
    <x v="12"/>
    <n v="376777"/>
    <n v="387014"/>
    <n v="3086008"/>
    <n v="3124041"/>
    <n v="2239"/>
    <n v="0.503"/>
    <n v="118596"/>
    <n v="26.638999999999999"/>
    <n v="913675"/>
    <n v="49068"/>
    <n v="864607"/>
    <n v="1.571"/>
    <n v="29.247"/>
    <n v="981513"/>
    <n v="554952"/>
    <n v="426561"/>
    <n v="17.763999999999999"/>
    <n v="31.417999999999999"/>
    <n v="-67838"/>
    <n v="-2.1709999999999998"/>
    <n v="58.493000000000002"/>
    <n v="98189"/>
    <n v="98488"/>
    <n v="479666"/>
  </r>
  <r>
    <s v="0100000US"/>
    <s v="United States"/>
    <n v="0"/>
    <s v="Total for all sectors"/>
    <x v="1"/>
    <x v="1"/>
    <x v="13"/>
    <n v="364527"/>
    <n v="375676"/>
    <n v="2672798"/>
    <n v="2799970"/>
    <n v="4441"/>
    <n v="1.024"/>
    <n v="120845"/>
    <n v="27.852"/>
    <n v="765127"/>
    <n v="57427"/>
    <n v="707700"/>
    <n v="2.0510000000000002"/>
    <n v="27.326000000000001"/>
    <n v="1014552"/>
    <n v="565447"/>
    <n v="449105"/>
    <n v="20.195"/>
    <n v="36.234000000000002"/>
    <n v="-249425"/>
    <n v="-8.9079999999999995"/>
    <n v="54.652999999999999"/>
    <n v="98180"/>
    <n v="98350"/>
    <n v="474593"/>
  </r>
  <r>
    <s v="0100000US"/>
    <s v="United States"/>
    <n v="0"/>
    <s v="Total for all sectors"/>
    <x v="1"/>
    <x v="1"/>
    <x v="14"/>
    <n v="338328"/>
    <n v="349943"/>
    <n v="2478009"/>
    <n v="2518080"/>
    <n v="6795"/>
    <n v="1.708"/>
    <n v="102521"/>
    <n v="25.771999999999998"/>
    <n v="751684"/>
    <n v="84722"/>
    <n v="666962"/>
    <n v="3.3650000000000002"/>
    <n v="29.850999999999999"/>
    <n v="825809"/>
    <n v="469474"/>
    <n v="356335"/>
    <n v="18.643999999999998"/>
    <n v="32.795000000000002"/>
    <n v="-74125"/>
    <n v="-2.944"/>
    <n v="59.703000000000003"/>
    <n v="82571"/>
    <n v="82732"/>
    <n v="398870"/>
  </r>
  <r>
    <s v="0100000US"/>
    <s v="United States"/>
    <n v="0"/>
    <s v="Total for all sectors"/>
    <x v="1"/>
    <x v="1"/>
    <x v="15"/>
    <n v="337154"/>
    <n v="347563"/>
    <n v="2726186"/>
    <n v="2727518"/>
    <n v="2007"/>
    <n v="0.50600000000000001"/>
    <n v="100150"/>
    <n v="25.25"/>
    <n v="793661"/>
    <n v="39611"/>
    <n v="754050"/>
    <n v="1.452"/>
    <n v="29.097999999999999"/>
    <n v="790908"/>
    <n v="432181"/>
    <n v="358727"/>
    <n v="15.845000000000001"/>
    <n v="28.997"/>
    <n v="2753"/>
    <n v="0.10100000000000001"/>
    <n v="57.994999999999997"/>
    <n v="81091"/>
    <n v="81322"/>
    <n v="363455"/>
  </r>
  <r>
    <s v="0100000US"/>
    <s v="United States"/>
    <n v="0"/>
    <s v="Total for all sectors"/>
    <x v="1"/>
    <x v="1"/>
    <x v="16"/>
    <n v="350608"/>
    <n v="360298"/>
    <n v="2650968"/>
    <n v="2663506"/>
    <n v="2164"/>
    <n v="0.52300000000000002"/>
    <n v="108382"/>
    <n v="26.216999999999999"/>
    <n v="780777"/>
    <n v="47475"/>
    <n v="733302"/>
    <n v="1.782"/>
    <n v="29.314"/>
    <n v="798099"/>
    <n v="480046"/>
    <n v="318053"/>
    <n v="18.023"/>
    <n v="29.963999999999999"/>
    <n v="-17322"/>
    <n v="-0.65"/>
    <n v="58.628"/>
    <n v="89018"/>
    <n v="89140"/>
    <n v="403671"/>
  </r>
  <r>
    <s v="0100000US"/>
    <s v="United States"/>
    <n v="0"/>
    <s v="Total for all sectors"/>
    <x v="1"/>
    <x v="1"/>
    <x v="17"/>
    <n v="365783"/>
    <n v="375470"/>
    <n v="2781971"/>
    <n v="2778586"/>
    <n v="2025"/>
    <n v="0.47299999999999998"/>
    <n v="107065"/>
    <n v="25.015999999999998"/>
    <n v="824529"/>
    <n v="49787"/>
    <n v="774742"/>
    <n v="1.792"/>
    <n v="29.673999999999999"/>
    <n v="812663"/>
    <n v="453519"/>
    <n v="359144"/>
    <n v="16.321999999999999"/>
    <n v="29.247"/>
    <n v="11866"/>
    <n v="0.42699999999999999"/>
    <n v="58.494999999999997"/>
    <n v="87554"/>
    <n v="87669"/>
    <n v="387716"/>
  </r>
  <r>
    <s v="0100000US"/>
    <s v="United States"/>
    <n v="0"/>
    <s v="Total for all sectors"/>
    <x v="1"/>
    <x v="1"/>
    <x v="18"/>
    <n v="379000"/>
    <n v="389526"/>
    <n v="2862717"/>
    <n v="2879817"/>
    <n v="3222"/>
    <n v="0.72499999999999998"/>
    <n v="112769"/>
    <n v="25.381"/>
    <n v="830575"/>
    <n v="59327"/>
    <n v="771248"/>
    <n v="2.06"/>
    <n v="28.841000000000001"/>
    <n v="855273"/>
    <n v="465684"/>
    <n v="389589"/>
    <n v="16.170999999999999"/>
    <n v="29.699000000000002"/>
    <n v="-24698"/>
    <n v="-0.85799999999999998"/>
    <n v="57.682000000000002"/>
    <n v="92334"/>
    <n v="92547"/>
    <n v="398452"/>
  </r>
  <r>
    <s v="0100000US"/>
    <s v="United States"/>
    <n v="0"/>
    <s v="Total for all sectors"/>
    <x v="1"/>
    <x v="1"/>
    <x v="19"/>
    <n v="376022"/>
    <n v="386334"/>
    <n v="2795191"/>
    <n v="2785689"/>
    <n v="7834"/>
    <n v="1.7829999999999999"/>
    <n v="113815"/>
    <n v="25.907"/>
    <n v="887072"/>
    <n v="117401"/>
    <n v="769671"/>
    <n v="4.2140000000000004"/>
    <n v="31.844000000000001"/>
    <n v="857115"/>
    <n v="491953"/>
    <n v="365162"/>
    <n v="17.66"/>
    <n v="30.768999999999998"/>
    <n v="29957"/>
    <n v="1.075"/>
    <n v="61.536999999999999"/>
    <n v="93846"/>
    <n v="93969"/>
    <n v="424054"/>
  </r>
  <r>
    <s v="0100000US"/>
    <s v="United States"/>
    <n v="0"/>
    <s v="Total for all sectors"/>
    <x v="1"/>
    <x v="1"/>
    <x v="20"/>
    <n v="383497"/>
    <n v="395216"/>
    <n v="3075322"/>
    <n v="3035407"/>
    <n v="1454"/>
    <n v="0.32400000000000001"/>
    <n v="107882"/>
    <n v="24.058"/>
    <n v="884126"/>
    <n v="40015"/>
    <n v="844111"/>
    <n v="1.3180000000000001"/>
    <n v="29.126999999999999"/>
    <n v="796073"/>
    <n v="431023"/>
    <n v="365050"/>
    <n v="14.2"/>
    <n v="26.225999999999999"/>
    <n v="88053"/>
    <n v="2.9009999999999998"/>
    <n v="52.451999999999998"/>
    <n v="85695"/>
    <n v="85987"/>
    <n v="352759"/>
  </r>
  <r>
    <s v="0100000US"/>
    <s v="United States"/>
    <n v="0"/>
    <s v="Total for all sectors"/>
    <x v="1"/>
    <x v="1"/>
    <x v="21"/>
    <n v="369221"/>
    <n v="374602"/>
    <n v="2896332"/>
    <n v="2890714"/>
    <n v="2250"/>
    <n v="0.52800000000000002"/>
    <n v="105928"/>
    <n v="24.84"/>
    <n v="808833"/>
    <n v="58165"/>
    <n v="750668"/>
    <n v="2.012"/>
    <n v="27.98"/>
    <n v="789164"/>
    <n v="438633"/>
    <n v="350531"/>
    <n v="15.173999999999999"/>
    <n v="27.3"/>
    <n v="19669"/>
    <n v="0.68"/>
    <n v="54.6"/>
    <n v="83640"/>
    <n v="83711"/>
    <n v="358776"/>
  </r>
  <r>
    <s v="0100000US"/>
    <s v="United States"/>
    <n v="0"/>
    <s v="Total for all sectors"/>
    <x v="1"/>
    <x v="1"/>
    <x v="22"/>
    <n v="347753"/>
    <n v="354033"/>
    <n v="2753765"/>
    <n v="2684578"/>
    <n v="1293"/>
    <n v="0.32"/>
    <n v="101006"/>
    <n v="25.007999999999999"/>
    <n v="840761"/>
    <n v="44367"/>
    <n v="796394"/>
    <n v="1.653"/>
    <n v="31.318000000000001"/>
    <n v="692588"/>
    <n v="388112"/>
    <n v="304476"/>
    <n v="14.457000000000001"/>
    <n v="25.798999999999999"/>
    <n v="148173"/>
    <n v="5.5190000000000001"/>
    <n v="51.597999999999999"/>
    <n v="79445"/>
    <n v="79622"/>
    <n v="313006"/>
  </r>
  <r>
    <s v="0100000US"/>
    <s v="United States"/>
    <n v="0"/>
    <s v="Total for all sectors"/>
    <x v="1"/>
    <x v="1"/>
    <x v="23"/>
    <n v="341455"/>
    <n v="349190"/>
    <n v="2692037"/>
    <n v="2683612"/>
    <n v="1808"/>
    <n v="0.45300000000000001"/>
    <n v="102103"/>
    <n v="25.568000000000001"/>
    <n v="790179"/>
    <n v="42580"/>
    <n v="747599"/>
    <n v="1.587"/>
    <n v="29.445"/>
    <n v="766396"/>
    <n v="422101"/>
    <n v="344295"/>
    <n v="15.728999999999999"/>
    <n v="28.558"/>
    <n v="23783"/>
    <n v="0.88600000000000001"/>
    <n v="57.116999999999997"/>
    <n v="79913"/>
    <n v="80107"/>
    <n v="340859"/>
  </r>
  <r>
    <s v="0100000US"/>
    <s v="United States"/>
    <n v="0"/>
    <s v="Total for all sectors"/>
    <x v="1"/>
    <x v="1"/>
    <x v="24"/>
    <n v="331719"/>
    <n v="339396"/>
    <n v="2327754"/>
    <n v="2399905"/>
    <n v="3926"/>
    <n v="1.0089999999999999"/>
    <n v="103206"/>
    <n v="26.529"/>
    <n v="644619"/>
    <n v="62370"/>
    <n v="582249"/>
    <n v="2.5990000000000002"/>
    <n v="26.86"/>
    <n v="783671"/>
    <n v="420047"/>
    <n v="363624"/>
    <n v="17.503"/>
    <n v="32.654000000000003"/>
    <n v="-139052"/>
    <n v="-5.7939999999999996"/>
    <n v="53.72"/>
    <n v="79876"/>
    <n v="80031"/>
    <n v="343511"/>
  </r>
  <r>
    <s v="0100000US"/>
    <s v="United States"/>
    <n v="0"/>
    <s v="Total for all sectors"/>
    <x v="1"/>
    <x v="1"/>
    <x v="25"/>
    <n v="350229"/>
    <n v="357282"/>
    <n v="2956440"/>
    <n v="2976015"/>
    <n v="2072"/>
    <n v="0.50900000000000001"/>
    <n v="102286"/>
    <n v="25.108000000000001"/>
    <n v="713084"/>
    <n v="35287"/>
    <n v="677797"/>
    <n v="1.1859999999999999"/>
    <n v="23.960999999999999"/>
    <n v="744413"/>
    <n v="408143"/>
    <n v="336270"/>
    <n v="13.714"/>
    <n v="25.013999999999999"/>
    <n v="-31329"/>
    <n v="-1.0529999999999999"/>
    <n v="47.921999999999997"/>
    <n v="79048"/>
    <n v="79246"/>
    <n v="336196"/>
  </r>
  <r>
    <s v="0100000US"/>
    <s v="United States"/>
    <n v="0"/>
    <s v="Total for all sectors"/>
    <x v="1"/>
    <x v="1"/>
    <x v="26"/>
    <n v="361413"/>
    <n v="364996"/>
    <n v="2633149"/>
    <n v="2639763"/>
    <n v="693"/>
    <n v="0.16600000000000001"/>
    <n v="106774"/>
    <n v="25.542000000000002"/>
    <n v="727872"/>
    <n v="16652"/>
    <n v="711220"/>
    <n v="0.63100000000000001"/>
    <n v="27.573"/>
    <n v="734135"/>
    <n v="415904"/>
    <n v="318231"/>
    <n v="15.755000000000001"/>
    <n v="27.811"/>
    <n v="-6263"/>
    <n v="-0.23699999999999999"/>
    <n v="55.146999999999998"/>
    <n v="83482"/>
    <n v="83528"/>
    <n v="343566"/>
  </r>
  <r>
    <s v="0100000US"/>
    <s v="United States"/>
    <n v="0"/>
    <s v="Total for all sectors"/>
    <x v="1"/>
    <x v="1"/>
    <x v="27"/>
    <n v="380099"/>
    <n v="384215"/>
    <n v="2689467"/>
    <n v="2703129"/>
    <n v="1486"/>
    <n v="0.33700000000000002"/>
    <n v="113731"/>
    <n v="25.827999999999999"/>
    <n v="757306"/>
    <n v="38771"/>
    <n v="718535"/>
    <n v="1.4339999999999999"/>
    <n v="28.015999999999998"/>
    <n v="775690"/>
    <n v="424844"/>
    <n v="350846"/>
    <n v="15.717000000000001"/>
    <n v="28.696000000000002"/>
    <n v="-18384"/>
    <n v="-0.68"/>
    <n v="56.031999999999996"/>
    <n v="87747"/>
    <n v="87777"/>
    <n v="346558"/>
  </r>
  <r>
    <s v="0100000US"/>
    <s v="United States"/>
    <n v="0"/>
    <s v="Total for all sectors"/>
    <x v="1"/>
    <x v="1"/>
    <x v="28"/>
    <n v="397531"/>
    <n v="405384"/>
    <n v="2946385"/>
    <n v="2923072"/>
    <n v="2981"/>
    <n v="0.64300000000000002"/>
    <n v="118975"/>
    <n v="25.675000000000001"/>
    <n v="827455"/>
    <n v="51735"/>
    <n v="775720"/>
    <n v="1.77"/>
    <n v="28.308"/>
    <n v="772125"/>
    <n v="432739"/>
    <n v="339386"/>
    <n v="14.804"/>
    <n v="26.414999999999999"/>
    <n v="55330"/>
    <n v="1.893"/>
    <n v="52.83"/>
    <n v="96476"/>
    <n v="96704"/>
    <n v="367358"/>
  </r>
  <r>
    <s v="0100000US"/>
    <s v="United States"/>
    <n v="0"/>
    <s v="Total for all sectors"/>
    <x v="1"/>
    <x v="1"/>
    <x v="29"/>
    <n v="434180"/>
    <n v="440626"/>
    <n v="2956895"/>
    <n v="3029462"/>
    <n v="4686"/>
    <n v="0.93400000000000005"/>
    <n v="126684"/>
    <n v="25.254999999999999"/>
    <n v="786861"/>
    <n v="64542"/>
    <n v="722319"/>
    <n v="2.13"/>
    <n v="25.974"/>
    <n v="922495"/>
    <n v="470072"/>
    <n v="452423"/>
    <n v="15.516999999999999"/>
    <n v="30.451000000000001"/>
    <n v="-135634"/>
    <n v="-4.4770000000000003"/>
    <n v="51.947000000000003"/>
    <n v="101258"/>
    <n v="101329"/>
    <n v="384451"/>
  </r>
  <r>
    <s v="0100000US"/>
    <s v="United States"/>
    <n v="0"/>
    <s v="Total for all sectors"/>
    <x v="1"/>
    <x v="1"/>
    <x v="30"/>
    <n v="378488"/>
    <n v="384802"/>
    <n v="2503892"/>
    <n v="2565300"/>
    <n v="1886"/>
    <n v="0.42299999999999999"/>
    <n v="123934"/>
    <n v="27.798999999999999"/>
    <n v="656645"/>
    <n v="23962"/>
    <n v="632683"/>
    <n v="0.93400000000000005"/>
    <n v="25.597000000000001"/>
    <n v="769882"/>
    <n v="418599"/>
    <n v="351283"/>
    <n v="16.318000000000001"/>
    <n v="30.010999999999999"/>
    <n v="-113237"/>
    <n v="-4.4139999999999997"/>
    <n v="51.194000000000003"/>
    <n v="98426"/>
    <n v="98569"/>
    <n v="348147"/>
  </r>
  <r>
    <s v="0100000US"/>
    <s v="United States"/>
    <n v="0"/>
    <s v="Total for all sectors"/>
    <x v="1"/>
    <x v="1"/>
    <x v="31"/>
    <n v="345252"/>
    <n v="351819"/>
    <n v="2202090"/>
    <n v="2339293"/>
    <n v="1342"/>
    <n v="0.32600000000000001"/>
    <n v="120168"/>
    <n v="29.221"/>
    <n v="535899"/>
    <n v="21526"/>
    <n v="514373"/>
    <n v="0.92"/>
    <n v="22.908999999999999"/>
    <n v="800576"/>
    <n v="423253"/>
    <n v="377323"/>
    <n v="18.093"/>
    <n v="34.222999999999999"/>
    <n v="-264677"/>
    <n v="-11.314"/>
    <n v="45.817"/>
    <n v="93565"/>
    <n v="93746"/>
    <n v="346569"/>
  </r>
  <r>
    <s v="0100000US"/>
    <s v="United States"/>
    <n v="0"/>
    <s v="Total for all sectors"/>
    <x v="1"/>
    <x v="1"/>
    <x v="32"/>
    <n v="293783"/>
    <n v="300329"/>
    <n v="1991116"/>
    <n v="2057061"/>
    <n v="1395"/>
    <n v="0.40300000000000002"/>
    <n v="92583"/>
    <n v="26.763999999999999"/>
    <n v="484032"/>
    <n v="19566"/>
    <n v="464466"/>
    <n v="0.95099999999999996"/>
    <n v="23.53"/>
    <n v="608373"/>
    <n v="320349"/>
    <n v="288024"/>
    <n v="15.573"/>
    <n v="29.574999999999999"/>
    <n v="-124341"/>
    <n v="-6.0449999999999999"/>
    <n v="47.061"/>
    <n v="70264"/>
    <n v="70363"/>
    <n v="262083"/>
  </r>
  <r>
    <s v="0100000US"/>
    <s v="United States"/>
    <n v="0"/>
    <s v="Total for all sectors"/>
    <x v="1"/>
    <x v="1"/>
    <x v="33"/>
    <n v="282717"/>
    <n v="292381"/>
    <n v="2117373"/>
    <n v="2160298"/>
    <n v="1635"/>
    <n v="0.48699999999999999"/>
    <n v="87851"/>
    <n v="26.186"/>
    <n v="534441"/>
    <n v="28401"/>
    <n v="506040"/>
    <n v="1.3149999999999999"/>
    <n v="24.739000000000001"/>
    <n v="615772"/>
    <n v="309624"/>
    <n v="306148"/>
    <n v="14.332000000000001"/>
    <n v="28.504000000000001"/>
    <n v="-81331"/>
    <n v="-3.7650000000000001"/>
    <n v="49.478000000000002"/>
    <n v="67201"/>
    <n v="67295"/>
    <n v="248414"/>
  </r>
  <r>
    <s v="0100000US"/>
    <s v="United States"/>
    <n v="0"/>
    <s v="Total for all sectors"/>
    <x v="1"/>
    <x v="1"/>
    <x v="34"/>
    <n v="302625"/>
    <n v="307414"/>
    <n v="2007853"/>
    <n v="2006215"/>
    <n v="2731"/>
    <n v="0.78500000000000003"/>
    <n v="83753"/>
    <n v="24.071999999999999"/>
    <n v="552618"/>
    <n v="37768"/>
    <n v="514850"/>
    <n v="1.883"/>
    <n v="27.545000000000002"/>
    <n v="543877"/>
    <n v="297767"/>
    <n v="246110"/>
    <n v="14.842000000000001"/>
    <n v="27.11"/>
    <n v="8741"/>
    <n v="0.436"/>
    <n v="54.219000000000001"/>
    <n v="64327"/>
    <n v="64394"/>
    <n v="240918"/>
  </r>
  <r>
    <s v="0100000US"/>
    <s v="United States"/>
    <n v="0"/>
    <s v="Total for all sectors"/>
    <x v="1"/>
    <x v="1"/>
    <x v="35"/>
    <n v="312683"/>
    <n v="318305"/>
    <n v="2182628"/>
    <n v="2177952"/>
    <n v="1591"/>
    <n v="0.441"/>
    <n v="86718"/>
    <n v="24.03"/>
    <n v="554072"/>
    <n v="20767"/>
    <n v="533305"/>
    <n v="0.95399999999999996"/>
    <n v="25.44"/>
    <n v="537367"/>
    <n v="301159"/>
    <n v="236208"/>
    <n v="13.827999999999999"/>
    <n v="24.672999999999998"/>
    <n v="16705"/>
    <n v="0.76700000000000002"/>
    <n v="49.345999999999997"/>
    <n v="66559"/>
    <n v="66635"/>
    <n v="244118"/>
  </r>
  <r>
    <s v="0100000US"/>
    <s v="United States"/>
    <n v="0"/>
    <s v="Total for all sectors"/>
    <x v="1"/>
    <x v="1"/>
    <x v="36"/>
    <n v="311836"/>
    <n v="315972"/>
    <n v="2106721"/>
    <n v="2107452"/>
    <n v="1245"/>
    <n v="0.34699999999999998"/>
    <n v="86713"/>
    <n v="24.173999999999999"/>
    <n v="566788"/>
    <n v="23775"/>
    <n v="543013"/>
    <n v="1.1279999999999999"/>
    <n v="26.893999999999998"/>
    <n v="561006"/>
    <n v="305373"/>
    <n v="255633"/>
    <n v="14.49"/>
    <n v="26.62"/>
    <n v="5782"/>
    <n v="0.27400000000000002"/>
    <n v="53.24"/>
    <n v="67213"/>
    <n v="67296"/>
    <n v="252099"/>
  </r>
  <r>
    <s v="0100000US"/>
    <s v="United States"/>
    <n v="0"/>
    <s v="Total for all sectors"/>
    <x v="1"/>
    <x v="1"/>
    <x v="37"/>
    <n v="319880"/>
    <n v="326682"/>
    <n v="2264925"/>
    <n v="2238950"/>
    <n v="1636"/>
    <n v="0.44400000000000001"/>
    <n v="84912"/>
    <n v="23.053999999999998"/>
    <n v="591822"/>
    <n v="28002"/>
    <n v="563820"/>
    <n v="1.2509999999999999"/>
    <n v="26.433"/>
    <n v="533530"/>
    <n v="289534"/>
    <n v="243996"/>
    <n v="12.932"/>
    <n v="23.829000000000001"/>
    <n v="58292"/>
    <n v="2.6040000000000001"/>
    <n v="47.658999999999999"/>
    <n v="66169"/>
    <n v="66283"/>
    <n v="237636"/>
  </r>
  <r>
    <s v="0100000US"/>
    <s v="United States"/>
    <n v="0"/>
    <s v="Total for all sectors"/>
    <x v="1"/>
    <x v="1"/>
    <x v="38"/>
    <n v="324224"/>
    <n v="330305"/>
    <n v="2259953"/>
    <n v="2239969"/>
    <n v="1666"/>
    <n v="0.44600000000000001"/>
    <n v="87377"/>
    <n v="23.414999999999999"/>
    <n v="591256"/>
    <n v="26507"/>
    <n v="564749"/>
    <n v="1.1830000000000001"/>
    <n v="26.396000000000001"/>
    <n v="543660"/>
    <n v="293313"/>
    <n v="250347"/>
    <n v="13.095000000000001"/>
    <n v="24.271000000000001"/>
    <n v="47596"/>
    <n v="2.125"/>
    <n v="48.542000000000002"/>
    <n v="69898"/>
    <n v="69958"/>
    <n v="246796"/>
  </r>
  <r>
    <s v="0100000US"/>
    <s v="United States"/>
    <n v="0"/>
    <s v="Total for all sectors"/>
    <x v="1"/>
    <x v="1"/>
    <x v="39"/>
    <n v="338877"/>
    <n v="345020"/>
    <n v="2268805"/>
    <n v="2245391"/>
    <n v="2796"/>
    <n v="0.71699999999999997"/>
    <n v="92281"/>
    <n v="23.675999999999998"/>
    <n v="624876"/>
    <n v="48040"/>
    <n v="576836"/>
    <n v="2.1389999999999998"/>
    <n v="27.829000000000001"/>
    <n v="570739"/>
    <n v="312672"/>
    <n v="258067"/>
    <n v="13.925000000000001"/>
    <n v="25.417999999999999"/>
    <n v="54137"/>
    <n v="2.411"/>
    <n v="50.835999999999999"/>
    <n v="75985"/>
    <n v="76072"/>
    <n v="264737"/>
  </r>
  <r>
    <s v="0100000US"/>
    <s v="United States"/>
    <n v="0"/>
    <s v="Total for all sectors"/>
    <x v="1"/>
    <x v="1"/>
    <x v="40"/>
    <n v="336153"/>
    <n v="341106"/>
    <n v="2297557"/>
    <n v="2262093"/>
    <n v="610"/>
    <n v="0.158"/>
    <n v="90298"/>
    <n v="23.396000000000001"/>
    <n v="622774"/>
    <n v="14347"/>
    <n v="608427"/>
    <n v="0.63400000000000001"/>
    <n v="27.530999999999999"/>
    <n v="543579"/>
    <n v="301497"/>
    <n v="242082"/>
    <n v="13.327999999999999"/>
    <n v="24.03"/>
    <n v="79195"/>
    <n v="3.5009999999999999"/>
    <n v="48.06"/>
    <n v="78724"/>
    <n v="78965"/>
    <n v="266202"/>
  </r>
  <r>
    <s v="0100000US"/>
    <s v="United States"/>
    <n v="0"/>
    <s v="Total for all sectors"/>
    <x v="2"/>
    <x v="2"/>
    <x v="0"/>
    <s v="S"/>
    <s v="S"/>
    <s v="S"/>
    <s v="S"/>
    <s v="S"/>
    <s v="S"/>
    <s v="S"/>
    <s v="S"/>
    <s v="S"/>
    <n v="0"/>
    <s v="S"/>
    <s v="null"/>
    <s v="S"/>
    <s v="S"/>
    <s v="S"/>
    <s v="S"/>
    <s v="S"/>
    <s v="S"/>
    <n v="0"/>
    <s v="null"/>
    <s v="S"/>
    <s v="S"/>
    <s v="S"/>
    <s v="S"/>
  </r>
  <r>
    <s v="0100000US"/>
    <s v="United States"/>
    <n v="0"/>
    <s v="Total for all sectors"/>
    <x v="2"/>
    <x v="2"/>
    <x v="1"/>
    <n v="306628"/>
    <n v="319399"/>
    <n v="2357085"/>
    <n v="2373507"/>
    <n v="15412"/>
    <n v="4.5190000000000001"/>
    <n v="58746"/>
    <n v="17.224"/>
    <n v="606572"/>
    <n v="94106"/>
    <n v="512466"/>
    <n v="3.9649999999999999"/>
    <n v="25.556000000000001"/>
    <n v="638377"/>
    <n v="305544"/>
    <n v="332833"/>
    <n v="12.872999999999999"/>
    <n v="26.896000000000001"/>
    <n v="-31805"/>
    <n v="-1.34"/>
    <n v="51.112000000000002"/>
    <n v="45534"/>
    <n v="45865"/>
    <n v="233850"/>
  </r>
  <r>
    <s v="0100000US"/>
    <s v="United States"/>
    <n v="0"/>
    <s v="Total for all sectors"/>
    <x v="2"/>
    <x v="2"/>
    <x v="2"/>
    <n v="296826"/>
    <n v="307037"/>
    <n v="2170388"/>
    <n v="2305619"/>
    <n v="13734"/>
    <n v="4.1070000000000002"/>
    <n v="68544"/>
    <n v="20.495000000000001"/>
    <n v="485166"/>
    <n v="77289"/>
    <n v="407877"/>
    <n v="3.3519999999999999"/>
    <n v="21.042999999999999"/>
    <n v="755434"/>
    <n v="356069"/>
    <n v="399365"/>
    <n v="15.444000000000001"/>
    <n v="32.765000000000001"/>
    <n v="-270268"/>
    <n v="-11.722"/>
    <n v="42.085999999999999"/>
    <n v="53169"/>
    <n v="53499"/>
    <n v="271684"/>
  </r>
  <r>
    <s v="0100000US"/>
    <s v="United States"/>
    <n v="0"/>
    <s v="Total for all sectors"/>
    <x v="2"/>
    <x v="2"/>
    <x v="3"/>
    <n v="285894"/>
    <n v="293029"/>
    <n v="2049345"/>
    <n v="2103531"/>
    <n v="14622"/>
    <n v="4.6420000000000003"/>
    <n v="58560"/>
    <n v="18.591000000000001"/>
    <n v="508579"/>
    <n v="92280"/>
    <n v="416299"/>
    <n v="4.3869999999999996"/>
    <n v="24.177"/>
    <n v="614520"/>
    <n v="277347"/>
    <n v="337173"/>
    <n v="13.185"/>
    <n v="29.213999999999999"/>
    <n v="-105941"/>
    <n v="-5.0359999999999996"/>
    <n v="48.354999999999997"/>
    <n v="43833"/>
    <n v="44061"/>
    <n v="208064"/>
  </r>
  <r>
    <s v="0100000US"/>
    <s v="United States"/>
    <n v="0"/>
    <s v="Total for all sectors"/>
    <x v="2"/>
    <x v="2"/>
    <x v="4"/>
    <n v="264521"/>
    <n v="273729"/>
    <n v="1992847"/>
    <n v="2051407"/>
    <n v="15690"/>
    <n v="5.298"/>
    <n v="60523"/>
    <n v="20.437000000000001"/>
    <n v="506569"/>
    <n v="113540"/>
    <n v="393029"/>
    <n v="5.5350000000000001"/>
    <n v="24.693999999999999"/>
    <n v="620926"/>
    <n v="282343"/>
    <n v="338583"/>
    <n v="13.763"/>
    <n v="30.268000000000001"/>
    <n v="-114357"/>
    <n v="-5.5750000000000002"/>
    <n v="49.387"/>
    <n v="48534"/>
    <n v="48725"/>
    <n v="233647"/>
  </r>
  <r>
    <s v="0100000US"/>
    <s v="United States"/>
    <n v="0"/>
    <s v="Total for all sectors"/>
    <x v="2"/>
    <x v="2"/>
    <x v="5"/>
    <n v="250686"/>
    <n v="259843"/>
    <n v="1935009"/>
    <n v="2004838"/>
    <n v="12158"/>
    <n v="4.3899999999999997"/>
    <n v="46346"/>
    <n v="16.734999999999999"/>
    <n v="436116"/>
    <n v="76926"/>
    <n v="359190"/>
    <n v="3.8370000000000002"/>
    <n v="21.753"/>
    <n v="573994"/>
    <n v="253745"/>
    <n v="320249"/>
    <n v="12.657"/>
    <n v="28.63"/>
    <n v="-137878"/>
    <n v="-6.8769999999999998"/>
    <n v="43.506"/>
    <n v="36769"/>
    <n v="37096"/>
    <n v="201503"/>
  </r>
  <r>
    <s v="0100000US"/>
    <s v="United States"/>
    <n v="0"/>
    <s v="Total for all sectors"/>
    <x v="2"/>
    <x v="2"/>
    <x v="6"/>
    <n v="259501"/>
    <n v="271379"/>
    <n v="2298203"/>
    <n v="2260984"/>
    <n v="10590"/>
    <n v="3.6549999999999998"/>
    <n v="47349"/>
    <n v="16.341000000000001"/>
    <n v="598364"/>
    <n v="124217"/>
    <n v="474147"/>
    <n v="5.4939999999999998"/>
    <n v="26.465"/>
    <n v="519595"/>
    <n v="241553"/>
    <n v="278042"/>
    <n v="10.683999999999999"/>
    <n v="22.981000000000002"/>
    <n v="78769"/>
    <n v="3.484"/>
    <n v="45.962000000000003"/>
    <n v="38092"/>
    <n v="38480"/>
    <n v="195983"/>
  </r>
  <r>
    <s v="0100000US"/>
    <s v="United States"/>
    <n v="0"/>
    <s v="Total for all sectors"/>
    <x v="2"/>
    <x v="2"/>
    <x v="7"/>
    <n v="276106"/>
    <n v="283446"/>
    <n v="2556912"/>
    <n v="2621322"/>
    <n v="12256"/>
    <n v="3.996"/>
    <n v="58728"/>
    <n v="19.149000000000001"/>
    <n v="645372"/>
    <n v="92059"/>
    <n v="553313"/>
    <n v="3.512"/>
    <n v="24.62"/>
    <n v="767805"/>
    <n v="372653"/>
    <n v="395152"/>
    <n v="14.215999999999999"/>
    <n v="29.291"/>
    <n v="-122433"/>
    <n v="-4.6710000000000003"/>
    <n v="49.24"/>
    <n v="48063"/>
    <n v="48251"/>
    <n v="267980"/>
  </r>
  <r>
    <s v="0100000US"/>
    <s v="United States"/>
    <n v="0"/>
    <s v="Total for all sectors"/>
    <x v="2"/>
    <x v="2"/>
    <x v="8"/>
    <n v="329365"/>
    <n v="341207"/>
    <n v="2796576"/>
    <n v="2840138"/>
    <n v="16272"/>
    <n v="4.4610000000000003"/>
    <n v="63371"/>
    <n v="17.373999999999999"/>
    <n v="690201"/>
    <n v="137746"/>
    <n v="552455"/>
    <n v="4.8499999999999996"/>
    <n v="24.302"/>
    <n v="777607"/>
    <n v="361049"/>
    <n v="416558"/>
    <n v="12.712"/>
    <n v="27.379000000000001"/>
    <n v="-87406"/>
    <n v="-3.0779999999999998"/>
    <n v="48.603000000000002"/>
    <n v="50695"/>
    <n v="50928"/>
    <n v="289735"/>
  </r>
  <r>
    <s v="0100000US"/>
    <s v="United States"/>
    <n v="0"/>
    <s v="Total for all sectors"/>
    <x v="2"/>
    <x v="2"/>
    <x v="9"/>
    <n v="320055"/>
    <n v="337614"/>
    <n v="3016467"/>
    <n v="3124559"/>
    <n v="16992"/>
    <n v="4.6989999999999998"/>
    <n v="65038"/>
    <n v="17.984000000000002"/>
    <n v="733317"/>
    <n v="144746"/>
    <n v="588571"/>
    <n v="4.633"/>
    <n v="23.469000000000001"/>
    <n v="945996"/>
    <n v="378119"/>
    <n v="567877"/>
    <n v="12.102"/>
    <n v="30.276"/>
    <n v="-212679"/>
    <n v="-6.8070000000000004"/>
    <n v="46.939"/>
    <n v="53028"/>
    <n v="53290"/>
    <n v="310752"/>
  </r>
  <r>
    <s v="0100000US"/>
    <s v="United States"/>
    <n v="0"/>
    <s v="Total for all sectors"/>
    <x v="2"/>
    <x v="2"/>
    <x v="10"/>
    <n v="332092"/>
    <n v="347640"/>
    <n v="3228827"/>
    <n v="3273740"/>
    <n v="16637"/>
    <n v="4.4649999999999999"/>
    <n v="66511"/>
    <n v="17.852"/>
    <n v="771562"/>
    <n v="168974"/>
    <n v="602588"/>
    <n v="5.1609999999999996"/>
    <n v="23.568000000000001"/>
    <n v="863086"/>
    <n v="416398"/>
    <n v="446688"/>
    <n v="12.718999999999999"/>
    <n v="26.364000000000001"/>
    <n v="-91524"/>
    <n v="-2.7959999999999998"/>
    <n v="47.136000000000003"/>
    <n v="53626"/>
    <n v="54145"/>
    <n v="342718"/>
  </r>
  <r>
    <s v="0100000US"/>
    <s v="United States"/>
    <n v="0"/>
    <s v="Total for all sectors"/>
    <x v="2"/>
    <x v="2"/>
    <x v="11"/>
    <n v="323353"/>
    <n v="338355"/>
    <n v="3349906"/>
    <n v="3362313"/>
    <n v="14572"/>
    <n v="4.0199999999999996"/>
    <n v="62926"/>
    <n v="17.356999999999999"/>
    <n v="728348"/>
    <n v="137392"/>
    <n v="590956"/>
    <n v="4.0860000000000003"/>
    <n v="21.661999999999999"/>
    <n v="753142"/>
    <n v="368996"/>
    <n v="384146"/>
    <n v="10.974"/>
    <n v="22.4"/>
    <n v="-24794"/>
    <n v="-0.73699999999999999"/>
    <n v="43.323999999999998"/>
    <n v="51459"/>
    <n v="52082"/>
    <n v="308306"/>
  </r>
  <r>
    <s v="0100000US"/>
    <s v="United States"/>
    <n v="0"/>
    <s v="Total for all sectors"/>
    <x v="2"/>
    <x v="2"/>
    <x v="12"/>
    <n v="320761"/>
    <n v="335738"/>
    <n v="3015523"/>
    <n v="3084474"/>
    <n v="14795"/>
    <n v="4.0890000000000004"/>
    <n v="66917"/>
    <n v="18.495999999999999"/>
    <n v="695429"/>
    <n v="129989"/>
    <n v="565440"/>
    <n v="4.2140000000000004"/>
    <n v="22.545999999999999"/>
    <n v="834183"/>
    <n v="399637"/>
    <n v="434546"/>
    <n v="12.956"/>
    <n v="27.045000000000002"/>
    <n v="-138754"/>
    <n v="-4.4980000000000002"/>
    <n v="45.091999999999999"/>
    <n v="55346"/>
    <n v="55828"/>
    <n v="331260"/>
  </r>
  <r>
    <s v="0100000US"/>
    <s v="United States"/>
    <n v="0"/>
    <s v="Total for all sectors"/>
    <x v="2"/>
    <x v="2"/>
    <x v="13"/>
    <n v="313551"/>
    <n v="326554"/>
    <n v="2710248"/>
    <n v="2880515"/>
    <n v="14115"/>
    <n v="3.9910000000000001"/>
    <n v="68404"/>
    <n v="19.34"/>
    <n v="572012"/>
    <n v="101132"/>
    <n v="470880"/>
    <n v="3.5110000000000001"/>
    <n v="19.858000000000001"/>
    <n v="909894"/>
    <n v="424918"/>
    <n v="484976"/>
    <n v="14.750999999999999"/>
    <n v="31.588000000000001"/>
    <n v="-337882"/>
    <n v="-11.73"/>
    <n v="39.716000000000001"/>
    <n v="55556"/>
    <n v="55958"/>
    <n v="349839"/>
  </r>
  <r>
    <s v="0100000US"/>
    <s v="United States"/>
    <n v="0"/>
    <s v="Total for all sectors"/>
    <x v="2"/>
    <x v="2"/>
    <x v="14"/>
    <n v="306859"/>
    <n v="320629"/>
    <n v="2457800"/>
    <n v="2536433"/>
    <n v="14903"/>
    <n v="4.3280000000000003"/>
    <n v="62355"/>
    <n v="18.108000000000001"/>
    <n v="578461"/>
    <n v="95730"/>
    <n v="482731"/>
    <n v="3.774"/>
    <n v="22.806000000000001"/>
    <n v="731576"/>
    <n v="355848"/>
    <n v="375728"/>
    <n v="14.029"/>
    <n v="28.843"/>
    <n v="-153115"/>
    <n v="-6.0369999999999999"/>
    <n v="45.612000000000002"/>
    <n v="50175"/>
    <n v="50458"/>
    <n v="300270"/>
  </r>
  <r>
    <s v="0100000US"/>
    <s v="United States"/>
    <n v="0"/>
    <s v="Total for all sectors"/>
    <x v="2"/>
    <x v="2"/>
    <x v="15"/>
    <n v="291796"/>
    <n v="302426"/>
    <n v="2330308"/>
    <n v="2393934"/>
    <n v="12221"/>
    <n v="3.758"/>
    <n v="57790"/>
    <n v="17.77"/>
    <n v="535160"/>
    <n v="67855"/>
    <n v="467305"/>
    <n v="2.8340000000000001"/>
    <n v="22.355"/>
    <n v="659396"/>
    <n v="320295"/>
    <n v="339101"/>
    <n v="13.379"/>
    <n v="27.544"/>
    <n v="-124236"/>
    <n v="-5.19"/>
    <n v="44.71"/>
    <n v="45422"/>
    <n v="47313"/>
    <n v="271884"/>
  </r>
  <r>
    <s v="0100000US"/>
    <s v="United States"/>
    <n v="0"/>
    <s v="Total for all sectors"/>
    <x v="2"/>
    <x v="2"/>
    <x v="16"/>
    <n v="289624"/>
    <n v="301317"/>
    <n v="2582500"/>
    <n v="2644035"/>
    <n v="11737"/>
    <n v="3.6240000000000001"/>
    <n v="56858"/>
    <n v="17.555"/>
    <n v="598313"/>
    <n v="112691"/>
    <n v="485622"/>
    <n v="4.2619999999999996"/>
    <n v="22.629000000000001"/>
    <n v="717914"/>
    <n v="355411"/>
    <n v="362503"/>
    <n v="13.442"/>
    <n v="27.152000000000001"/>
    <n v="-119601"/>
    <n v="-4.5229999999999997"/>
    <n v="45.258000000000003"/>
    <n v="46160"/>
    <n v="46644"/>
    <n v="287483"/>
  </r>
  <r>
    <s v="0100000US"/>
    <s v="United States"/>
    <n v="0"/>
    <s v="Total for all sectors"/>
    <x v="2"/>
    <x v="2"/>
    <x v="17"/>
    <n v="300513"/>
    <n v="311664"/>
    <n v="2590441"/>
    <n v="2606424"/>
    <n v="11832"/>
    <n v="3.532"/>
    <n v="58551"/>
    <n v="17.477"/>
    <n v="614768"/>
    <n v="92550"/>
    <n v="522218"/>
    <n v="3.5510000000000002"/>
    <n v="23.587"/>
    <n v="643873"/>
    <n v="329779"/>
    <n v="314094"/>
    <n v="12.653"/>
    <n v="24.702999999999999"/>
    <n v="-29105"/>
    <n v="-1.117"/>
    <n v="47.173000000000002"/>
    <n v="48110"/>
    <n v="48322"/>
    <n v="280712"/>
  </r>
  <r>
    <s v="0100000US"/>
    <s v="United States"/>
    <n v="0"/>
    <s v="Total for all sectors"/>
    <x v="2"/>
    <x v="2"/>
    <x v="18"/>
    <n v="313267"/>
    <n v="325444"/>
    <n v="2700641"/>
    <n v="2744195"/>
    <n v="12809"/>
    <n v="3.665"/>
    <n v="60940"/>
    <n v="17.436"/>
    <n v="616203"/>
    <n v="90151"/>
    <n v="526052"/>
    <n v="3.2850000000000001"/>
    <n v="22.454999999999998"/>
    <n v="703466"/>
    <n v="337724"/>
    <n v="365742"/>
    <n v="12.307"/>
    <n v="25.635000000000002"/>
    <n v="-87263"/>
    <n v="-3.18"/>
    <n v="44.91"/>
    <n v="49876"/>
    <n v="50093"/>
    <n v="285479"/>
  </r>
  <r>
    <s v="0100000US"/>
    <s v="United States"/>
    <n v="0"/>
    <s v="Total for all sectors"/>
    <x v="2"/>
    <x v="2"/>
    <x v="19"/>
    <n v="322628"/>
    <n v="344175"/>
    <n v="2923561"/>
    <n v="2952385"/>
    <n v="14751"/>
    <n v="3.9940000000000002"/>
    <n v="65018"/>
    <n v="17.605"/>
    <n v="674464"/>
    <n v="110330"/>
    <n v="564134"/>
    <n v="3.7370000000000001"/>
    <n v="22.844999999999999"/>
    <n v="730925"/>
    <n v="375601"/>
    <n v="355324"/>
    <n v="12.722"/>
    <n v="24.757000000000001"/>
    <n v="-56461"/>
    <n v="-1.9119999999999999"/>
    <n v="45.689"/>
    <n v="53565"/>
    <n v="53801"/>
    <n v="319604"/>
  </r>
  <r>
    <s v="0100000US"/>
    <s v="United States"/>
    <n v="0"/>
    <s v="Total for all sectors"/>
    <x v="2"/>
    <x v="2"/>
    <x v="20"/>
    <n v="323332"/>
    <n v="334236"/>
    <n v="2730925"/>
    <n v="2756571"/>
    <n v="11684"/>
    <n v="3.254"/>
    <n v="61342"/>
    <n v="17.084"/>
    <n v="620798"/>
    <n v="71685"/>
    <n v="549113"/>
    <n v="2.601"/>
    <n v="22.521000000000001"/>
    <n v="669900"/>
    <n v="313717"/>
    <n v="356183"/>
    <n v="11.381"/>
    <n v="24.302"/>
    <n v="-49102"/>
    <n v="-1.7809999999999999"/>
    <n v="45.040999999999997"/>
    <n v="48580"/>
    <n v="48810"/>
    <n v="256324"/>
  </r>
  <r>
    <s v="0100000US"/>
    <s v="United States"/>
    <n v="0"/>
    <s v="Total for all sectors"/>
    <x v="2"/>
    <x v="2"/>
    <x v="21"/>
    <n v="330562"/>
    <n v="344032"/>
    <n v="3006599"/>
    <n v="3025890"/>
    <n v="13872"/>
    <n v="3.7639999999999998"/>
    <n v="62943"/>
    <n v="17.077999999999999"/>
    <n v="694010"/>
    <n v="115069"/>
    <n v="578941"/>
    <n v="3.8029999999999999"/>
    <n v="22.936"/>
    <n v="729839"/>
    <n v="361255"/>
    <n v="368584"/>
    <n v="11.939"/>
    <n v="24.12"/>
    <n v="-35829"/>
    <n v="-1.1839999999999999"/>
    <n v="45.871000000000002"/>
    <n v="49207"/>
    <n v="49782"/>
    <n v="288035"/>
  </r>
  <r>
    <s v="0100000US"/>
    <s v="United States"/>
    <n v="0"/>
    <s v="Total for all sectors"/>
    <x v="2"/>
    <x v="2"/>
    <x v="22"/>
    <n v="319192"/>
    <n v="325497"/>
    <n v="2935877"/>
    <n v="2899081"/>
    <n v="13241"/>
    <n v="3.7949999999999999"/>
    <n v="60026"/>
    <n v="17.204999999999998"/>
    <n v="710465"/>
    <n v="100385"/>
    <n v="610080"/>
    <n v="3.4630000000000001"/>
    <n v="24.507000000000001"/>
    <n v="635879"/>
    <n v="303022"/>
    <n v="332857"/>
    <n v="10.452"/>
    <n v="21.934000000000001"/>
    <n v="74586"/>
    <n v="2.573"/>
    <n v="43.868000000000002"/>
    <n v="47141"/>
    <n v="47266"/>
    <n v="246271"/>
  </r>
  <r>
    <s v="0100000US"/>
    <s v="United States"/>
    <n v="0"/>
    <s v="Total for all sectors"/>
    <x v="2"/>
    <x v="2"/>
    <x v="23"/>
    <n v="298353"/>
    <n v="306105"/>
    <n v="2648536"/>
    <n v="2684004"/>
    <n v="13038"/>
    <n v="3.9660000000000002"/>
    <n v="58360"/>
    <n v="17.751000000000001"/>
    <n v="606271"/>
    <n v="89011"/>
    <n v="517260"/>
    <n v="3.3159999999999998"/>
    <n v="22.588000000000001"/>
    <n v="675562"/>
    <n v="321955"/>
    <n v="353607"/>
    <n v="11.994999999999999"/>
    <n v="25.17"/>
    <n v="-69291"/>
    <n v="-2.5819999999999999"/>
    <n v="45.177"/>
    <n v="45611"/>
    <n v="45763"/>
    <n v="250666"/>
  </r>
  <r>
    <s v="0100000US"/>
    <s v="United States"/>
    <n v="0"/>
    <s v="Total for all sectors"/>
    <x v="2"/>
    <x v="2"/>
    <x v="24"/>
    <n v="291754"/>
    <n v="302233"/>
    <n v="2488840"/>
    <n v="2591027"/>
    <n v="16146"/>
    <n v="4.9740000000000002"/>
    <n v="60897"/>
    <n v="18.760000000000002"/>
    <n v="557969"/>
    <n v="114679"/>
    <n v="443290"/>
    <n v="4.4260000000000002"/>
    <n v="21.535"/>
    <n v="762710"/>
    <n v="345009"/>
    <n v="417701"/>
    <n v="13.316000000000001"/>
    <n v="29.437000000000001"/>
    <n v="-204741"/>
    <n v="-7.9020000000000001"/>
    <n v="43.069000000000003"/>
    <n v="46848"/>
    <n v="47327"/>
    <n v="277081"/>
  </r>
  <r>
    <s v="0100000US"/>
    <s v="United States"/>
    <n v="0"/>
    <s v="Total for all sectors"/>
    <x v="2"/>
    <x v="2"/>
    <x v="25"/>
    <n v="287392"/>
    <n v="295484"/>
    <n v="2266748"/>
    <n v="2289496"/>
    <n v="14047"/>
    <n v="4.4370000000000003"/>
    <n v="56190"/>
    <n v="17.75"/>
    <n v="508393"/>
    <n v="64932"/>
    <n v="443461"/>
    <n v="2.8359999999999999"/>
    <n v="22.204999999999998"/>
    <n v="550290"/>
    <n v="269131"/>
    <n v="281159"/>
    <n v="11.755000000000001"/>
    <n v="24.035"/>
    <n v="-41897"/>
    <n v="-1.83"/>
    <n v="44.411000000000001"/>
    <n v="43687"/>
    <n v="43920"/>
    <n v="219414"/>
  </r>
  <r>
    <s v="0100000US"/>
    <s v="United States"/>
    <n v="0"/>
    <s v="Total for all sectors"/>
    <x v="2"/>
    <x v="2"/>
    <x v="26"/>
    <n v="305210"/>
    <n v="312839"/>
    <n v="2877782"/>
    <n v="2921573"/>
    <n v="13391"/>
    <n v="4"/>
    <n v="57345"/>
    <n v="17.126999999999999"/>
    <n v="545294"/>
    <n v="64900"/>
    <n v="480394"/>
    <n v="2.2210000000000001"/>
    <n v="18.664000000000001"/>
    <n v="631401"/>
    <n v="301253"/>
    <n v="330148"/>
    <n v="10.311"/>
    <n v="21.611999999999998"/>
    <n v="-86107"/>
    <n v="-2.9470000000000001"/>
    <n v="37.329000000000001"/>
    <n v="44788"/>
    <n v="44984"/>
    <n v="247951"/>
  </r>
  <r>
    <s v="0100000US"/>
    <s v="United States"/>
    <n v="0"/>
    <s v="Total for all sectors"/>
    <x v="2"/>
    <x v="2"/>
    <x v="27"/>
    <n v="311672"/>
    <n v="316392"/>
    <n v="2490752"/>
    <n v="2550578"/>
    <n v="14222"/>
    <n v="4.1820000000000004"/>
    <n v="61671"/>
    <n v="18.132000000000001"/>
    <n v="550249"/>
    <n v="80482"/>
    <n v="469767"/>
    <n v="3.1549999999999998"/>
    <n v="21.574000000000002"/>
    <n v="668008"/>
    <n v="322131"/>
    <n v="345877"/>
    <n v="12.63"/>
    <n v="26.19"/>
    <n v="-117759"/>
    <n v="-4.617"/>
    <n v="43.146999999999998"/>
    <n v="48622"/>
    <n v="48770"/>
    <n v="271566"/>
  </r>
  <r>
    <s v="0100000US"/>
    <s v="United States"/>
    <n v="0"/>
    <s v="Total for all sectors"/>
    <x v="2"/>
    <x v="2"/>
    <x v="28"/>
    <n v="327618"/>
    <n v="333812"/>
    <n v="2629254"/>
    <n v="2647791"/>
    <n v="18296"/>
    <n v="5.109"/>
    <n v="66915"/>
    <n v="18.684999999999999"/>
    <n v="593718"/>
    <n v="93455"/>
    <n v="500263"/>
    <n v="3.53"/>
    <n v="22.422999999999998"/>
    <n v="628523"/>
    <n v="316340"/>
    <n v="312183"/>
    <n v="11.946999999999999"/>
    <n v="23.738"/>
    <n v="-34805"/>
    <n v="-1.3140000000000001"/>
    <n v="44.845999999999997"/>
    <n v="55035"/>
    <n v="55149"/>
    <n v="272462"/>
  </r>
  <r>
    <s v="0100000US"/>
    <s v="United States"/>
    <n v="0"/>
    <s v="Total for all sectors"/>
    <x v="2"/>
    <x v="2"/>
    <x v="29"/>
    <n v="341715"/>
    <n v="351553"/>
    <n v="2701476"/>
    <n v="2802818"/>
    <n v="15756"/>
    <n v="4.181"/>
    <n v="66411"/>
    <n v="17.620999999999999"/>
    <n v="543650"/>
    <n v="77096"/>
    <n v="466554"/>
    <n v="2.7509999999999999"/>
    <n v="19.396999999999998"/>
    <n v="745221"/>
    <n v="335851"/>
    <n v="409370"/>
    <n v="11.983000000000001"/>
    <n v="26.588000000000001"/>
    <n v="-201571"/>
    <n v="-7.1920000000000002"/>
    <n v="38.792999999999999"/>
    <n v="53950"/>
    <n v="54063"/>
    <n v="286733"/>
  </r>
  <r>
    <s v="0100000US"/>
    <s v="United States"/>
    <n v="0"/>
    <s v="Total for all sectors"/>
    <x v="2"/>
    <x v="2"/>
    <x v="30"/>
    <n v="361999"/>
    <n v="370072"/>
    <n v="2693778"/>
    <n v="2817980"/>
    <n v="12813"/>
    <n v="3.1669999999999998"/>
    <n v="81735"/>
    <n v="20.204999999999998"/>
    <n v="525680"/>
    <n v="60092"/>
    <n v="465588"/>
    <n v="2.1320000000000001"/>
    <n v="18.654"/>
    <n v="774771"/>
    <n v="364976"/>
    <n v="409795"/>
    <n v="12.952"/>
    <n v="27.494"/>
    <n v="-249091"/>
    <n v="-8.8390000000000004"/>
    <n v="37.308999999999997"/>
    <n v="65121"/>
    <n v="65254"/>
    <n v="305213"/>
  </r>
  <r>
    <s v="0100000US"/>
    <s v="United States"/>
    <n v="0"/>
    <s v="Total for all sectors"/>
    <x v="2"/>
    <x v="2"/>
    <x v="31"/>
    <n v="309831"/>
    <n v="316670"/>
    <n v="2189302"/>
    <n v="2347686"/>
    <n v="14057"/>
    <n v="4.0170000000000003"/>
    <n v="80518"/>
    <n v="23.012"/>
    <n v="403325"/>
    <n v="59672"/>
    <n v="343653"/>
    <n v="2.5419999999999998"/>
    <n v="17.18"/>
    <n v="717970"/>
    <n v="333021"/>
    <n v="384949"/>
    <n v="14.185"/>
    <n v="30.582000000000001"/>
    <n v="-314645"/>
    <n v="-13.401999999999999"/>
    <n v="34.359000000000002"/>
    <n v="62519"/>
    <n v="62882"/>
    <n v="276756"/>
  </r>
  <r>
    <s v="0100000US"/>
    <s v="United States"/>
    <n v="0"/>
    <s v="Total for all sectors"/>
    <x v="2"/>
    <x v="2"/>
    <x v="32"/>
    <n v="291608"/>
    <n v="298938"/>
    <n v="2045876"/>
    <n v="2112053"/>
    <n v="15540"/>
    <n v="4.7949999999999999"/>
    <n v="65813"/>
    <n v="20.308"/>
    <n v="406925"/>
    <n v="71135"/>
    <n v="335790"/>
    <n v="3.3679999999999999"/>
    <n v="19.266999999999999"/>
    <n v="537943"/>
    <n v="266467"/>
    <n v="271476"/>
    <n v="12.616"/>
    <n v="25.47"/>
    <n v="-131018"/>
    <n v="-6.2030000000000003"/>
    <n v="38.533999999999999"/>
    <n v="50331"/>
    <n v="50568"/>
    <n v="213347"/>
  </r>
  <r>
    <s v="0100000US"/>
    <s v="United States"/>
    <n v="0"/>
    <s v="Total for all sectors"/>
    <x v="2"/>
    <x v="2"/>
    <x v="33"/>
    <n v="253516"/>
    <n v="261262"/>
    <n v="1933176"/>
    <n v="1949264"/>
    <n v="13918"/>
    <n v="4.9710000000000001"/>
    <n v="51349"/>
    <n v="18.34"/>
    <n v="404561"/>
    <n v="67122"/>
    <n v="337439"/>
    <n v="3.4430000000000001"/>
    <n v="20.754999999999999"/>
    <n v="436929"/>
    <n v="211012"/>
    <n v="225917"/>
    <n v="10.824999999999999"/>
    <n v="22.414999999999999"/>
    <n v="-32368"/>
    <n v="-1.661"/>
    <n v="41.509"/>
    <n v="39727"/>
    <n v="39943"/>
    <n v="172790"/>
  </r>
  <r>
    <s v="0100000US"/>
    <s v="United States"/>
    <n v="0"/>
    <s v="Total for all sectors"/>
    <x v="2"/>
    <x v="2"/>
    <x v="34"/>
    <n v="246821"/>
    <n v="256995"/>
    <n v="2116458"/>
    <n v="2106246"/>
    <n v="12820"/>
    <n v="4.6890000000000001"/>
    <n v="45640"/>
    <n v="16.693000000000001"/>
    <n v="438436"/>
    <n v="60811"/>
    <n v="377625"/>
    <n v="2.887"/>
    <n v="20.815999999999999"/>
    <n v="417696"/>
    <n v="205864"/>
    <n v="211832"/>
    <n v="9.7739999999999991"/>
    <n v="19.831"/>
    <n v="20740"/>
    <n v="0.98499999999999999"/>
    <n v="39.662999999999997"/>
    <n v="35258"/>
    <n v="35406"/>
    <n v="164239"/>
  </r>
  <r>
    <s v="0100000US"/>
    <s v="United States"/>
    <n v="0"/>
    <s v="Total for all sectors"/>
    <x v="2"/>
    <x v="2"/>
    <x v="35"/>
    <n v="263700"/>
    <n v="269128"/>
    <n v="1998048"/>
    <n v="1994520"/>
    <n v="12222"/>
    <n v="4.2549999999999999"/>
    <n v="48448"/>
    <n v="16.867000000000001"/>
    <n v="431857"/>
    <n v="52418"/>
    <n v="379439"/>
    <n v="2.6280000000000001"/>
    <n v="21.652000000000001"/>
    <n v="422825"/>
    <n v="211087"/>
    <n v="211738"/>
    <n v="10.583"/>
    <n v="21.199000000000002"/>
    <n v="9032"/>
    <n v="0.45300000000000001"/>
    <n v="42.399000000000001"/>
    <n v="37908"/>
    <n v="38050"/>
    <n v="173800"/>
  </r>
  <r>
    <s v="0100000US"/>
    <s v="United States"/>
    <n v="0"/>
    <s v="Total for all sectors"/>
    <x v="2"/>
    <x v="2"/>
    <x v="36"/>
    <n v="272728"/>
    <n v="279426"/>
    <n v="2202497"/>
    <n v="2187200"/>
    <n v="12759"/>
    <n v="4.2770000000000001"/>
    <n v="50489"/>
    <n v="16.925999999999998"/>
    <n v="454636"/>
    <n v="56970"/>
    <n v="397666"/>
    <n v="2.605"/>
    <n v="20.786000000000001"/>
    <n v="422920"/>
    <n v="212038"/>
    <n v="210882"/>
    <n v="9.6940000000000008"/>
    <n v="19.335999999999999"/>
    <n v="31716"/>
    <n v="1.45"/>
    <n v="38.671999999999997"/>
    <n v="39765"/>
    <n v="39993"/>
    <n v="174440"/>
  </r>
  <r>
    <s v="0100000US"/>
    <s v="United States"/>
    <n v="0"/>
    <s v="Total for all sectors"/>
    <x v="2"/>
    <x v="2"/>
    <x v="37"/>
    <n v="273641"/>
    <n v="279139"/>
    <n v="2106549"/>
    <n v="2098238"/>
    <n v="13257"/>
    <n v="4.4640000000000004"/>
    <n v="48980"/>
    <n v="16.492000000000001"/>
    <n v="438828"/>
    <n v="60389"/>
    <n v="378439"/>
    <n v="2.8780000000000001"/>
    <n v="20.914000000000001"/>
    <n v="422380"/>
    <n v="213050"/>
    <n v="209330"/>
    <n v="10.154"/>
    <n v="20.13"/>
    <n v="16448"/>
    <n v="0.78400000000000003"/>
    <n v="40.26"/>
    <n v="38845"/>
    <n v="38908"/>
    <n v="177333"/>
  </r>
  <r>
    <s v="0100000US"/>
    <s v="United States"/>
    <n v="0"/>
    <s v="Total for all sectors"/>
    <x v="2"/>
    <x v="2"/>
    <x v="38"/>
    <n v="282317"/>
    <n v="290648"/>
    <n v="2269215"/>
    <n v="2263878"/>
    <n v="14102"/>
    <n v="4.5759999999999996"/>
    <n v="49207"/>
    <n v="15.965999999999999"/>
    <n v="469395"/>
    <n v="71881"/>
    <n v="397514"/>
    <n v="3.1749999999999998"/>
    <n v="20.734000000000002"/>
    <n v="456652"/>
    <n v="212289"/>
    <n v="244363"/>
    <n v="9.3770000000000007"/>
    <n v="20.170999999999999"/>
    <n v="12743"/>
    <n v="0.56299999999999994"/>
    <n v="40.341999999999999"/>
    <n v="39706"/>
    <n v="39824"/>
    <n v="178807"/>
  </r>
  <r>
    <s v="0100000US"/>
    <s v="United States"/>
    <n v="0"/>
    <s v="Total for all sectors"/>
    <x v="2"/>
    <x v="2"/>
    <x v="39"/>
    <n v="284818"/>
    <n v="291924"/>
    <n v="2276326"/>
    <n v="2260563"/>
    <n v="13169"/>
    <n v="4.2430000000000003"/>
    <n v="50121"/>
    <n v="16.146999999999998"/>
    <n v="480670"/>
    <n v="63246"/>
    <n v="417424"/>
    <n v="2.798"/>
    <n v="21.263000000000002"/>
    <n v="447011"/>
    <n v="223072"/>
    <n v="223939"/>
    <n v="9.8680000000000003"/>
    <n v="19.774000000000001"/>
    <n v="33659"/>
    <n v="1.4890000000000001"/>
    <n v="39.548999999999999"/>
    <n v="41324"/>
    <n v="41453"/>
    <n v="191781"/>
  </r>
  <r>
    <s v="0100000US"/>
    <s v="United States"/>
    <n v="0"/>
    <s v="Total for all sectors"/>
    <x v="2"/>
    <x v="2"/>
    <x v="40"/>
    <n v="297733"/>
    <n v="303762"/>
    <n v="2253570"/>
    <n v="2256256"/>
    <n v="13051"/>
    <n v="4.04"/>
    <n v="51621"/>
    <n v="15.978999999999999"/>
    <n v="456053"/>
    <n v="50118"/>
    <n v="405935"/>
    <n v="2.2210000000000001"/>
    <n v="20.213000000000001"/>
    <n v="458994"/>
    <n v="226677"/>
    <n v="232317"/>
    <n v="10.047000000000001"/>
    <n v="20.343"/>
    <n v="-2941"/>
    <n v="-0.13"/>
    <n v="40.426000000000002"/>
    <n v="44995"/>
    <n v="45357"/>
    <n v="203143"/>
  </r>
  <r>
    <s v="0100000US"/>
    <s v="United States"/>
    <n v="0"/>
    <s v="Total for all sectors"/>
    <x v="3"/>
    <x v="3"/>
    <x v="0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3"/>
    <x v="3"/>
    <x v="1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3"/>
    <x v="3"/>
    <x v="2"/>
    <n v="266094"/>
    <n v="279828"/>
    <n v="2161050"/>
    <n v="2251391"/>
    <n v="13047"/>
    <n v="4.3879999999999999"/>
    <n v="48068"/>
    <n v="16.166"/>
    <n v="438487"/>
    <n v="76235"/>
    <n v="362252"/>
    <n v="3.3860000000000001"/>
    <n v="19.475999999999999"/>
    <n v="620007"/>
    <n v="255223"/>
    <n v="364784"/>
    <n v="11.336"/>
    <n v="27.539000000000001"/>
    <n v="-181520"/>
    <n v="-8.0630000000000006"/>
    <n v="38.953000000000003"/>
    <n v="36596"/>
    <n v="37042"/>
    <n v="189274"/>
  </r>
  <r>
    <s v="0100000US"/>
    <s v="United States"/>
    <n v="0"/>
    <s v="Total for all sectors"/>
    <x v="3"/>
    <x v="3"/>
    <x v="3"/>
    <n v="262875"/>
    <n v="274393"/>
    <n v="2073550"/>
    <n v="2113649"/>
    <n v="15725"/>
    <n v="5.4459999999999997"/>
    <n v="44399"/>
    <n v="15.377000000000001"/>
    <n v="471151"/>
    <n v="116219"/>
    <n v="354932"/>
    <n v="5.4989999999999997"/>
    <n v="22.291"/>
    <n v="549805"/>
    <n v="218594"/>
    <n v="331211"/>
    <n v="10.342000000000001"/>
    <n v="26.012"/>
    <n v="-78654"/>
    <n v="-3.7210000000000001"/>
    <n v="44.582000000000001"/>
    <n v="32119"/>
    <n v="32414"/>
    <n v="155799"/>
  </r>
  <r>
    <s v="0100000US"/>
    <s v="United States"/>
    <n v="0"/>
    <s v="Total for all sectors"/>
    <x v="3"/>
    <x v="3"/>
    <x v="4"/>
    <n v="244954"/>
    <n v="253981"/>
    <n v="1918810"/>
    <n v="1962773"/>
    <n v="15341"/>
    <n v="5.67"/>
    <n v="48542"/>
    <n v="17.940000000000001"/>
    <n v="452068"/>
    <n v="109815"/>
    <n v="342253"/>
    <n v="5.5949999999999998"/>
    <n v="23.032"/>
    <n v="538718"/>
    <n v="223864"/>
    <n v="314854"/>
    <n v="11.404999999999999"/>
    <n v="27.446999999999999"/>
    <n v="-86650"/>
    <n v="-4.415"/>
    <n v="46.064"/>
    <n v="37809"/>
    <n v="37974"/>
    <n v="180913"/>
  </r>
  <r>
    <s v="0100000US"/>
    <s v="United States"/>
    <n v="0"/>
    <s v="Total for all sectors"/>
    <x v="3"/>
    <x v="3"/>
    <x v="5"/>
    <n v="233837"/>
    <n v="243916"/>
    <n v="1851431"/>
    <n v="1912225"/>
    <n v="12639"/>
    <n v="4.9370000000000003"/>
    <n v="36869"/>
    <n v="14.4"/>
    <n v="380294"/>
    <n v="60210"/>
    <n v="320084"/>
    <n v="3.149"/>
    <n v="19.888000000000002"/>
    <n v="501234"/>
    <n v="204948"/>
    <n v="296286"/>
    <n v="10.718"/>
    <n v="26.212"/>
    <n v="-120940"/>
    <n v="-6.3250000000000002"/>
    <n v="39.774999999999999"/>
    <n v="28673"/>
    <n v="28931"/>
    <n v="163009"/>
  </r>
  <r>
    <s v="0100000US"/>
    <s v="United States"/>
    <n v="0"/>
    <s v="Total for all sectors"/>
    <x v="3"/>
    <x v="3"/>
    <x v="6"/>
    <n v="222398"/>
    <n v="231457"/>
    <n v="1997643"/>
    <n v="1948477"/>
    <n v="10128"/>
    <n v="4.1609999999999996"/>
    <n v="33989"/>
    <n v="13.965"/>
    <n v="487201"/>
    <n v="60306"/>
    <n v="426895"/>
    <n v="3.0950000000000002"/>
    <n v="25.004000000000001"/>
    <n v="388703"/>
    <n v="180191"/>
    <n v="208512"/>
    <n v="9.2479999999999993"/>
    <n v="19.949000000000002"/>
    <n v="98498"/>
    <n v="5.0549999999999997"/>
    <n v="39.898000000000003"/>
    <n v="26997"/>
    <n v="27340"/>
    <n v="148030"/>
  </r>
  <r>
    <s v="0100000US"/>
    <s v="United States"/>
    <n v="0"/>
    <s v="Total for all sectors"/>
    <x v="3"/>
    <x v="3"/>
    <x v="7"/>
    <n v="228525"/>
    <n v="240278"/>
    <n v="2216850"/>
    <n v="2228050"/>
    <n v="11110"/>
    <n v="4.3929999999999998"/>
    <n v="36398"/>
    <n v="14.391"/>
    <n v="480983"/>
    <n v="72684"/>
    <n v="408299"/>
    <n v="3.262"/>
    <n v="21.588000000000001"/>
    <n v="503504"/>
    <n v="221573"/>
    <n v="281931"/>
    <n v="9.9450000000000003"/>
    <n v="22.597999999999999"/>
    <n v="-22521"/>
    <n v="-1.0109999999999999"/>
    <n v="43.174999999999997"/>
    <n v="29012"/>
    <n v="29531"/>
    <n v="179000"/>
  </r>
  <r>
    <s v="0100000US"/>
    <s v="United States"/>
    <n v="0"/>
    <s v="Total for all sectors"/>
    <x v="3"/>
    <x v="3"/>
    <x v="8"/>
    <n v="240422"/>
    <n v="250611"/>
    <n v="2435514"/>
    <n v="2467548"/>
    <n v="12624"/>
    <n v="4.78"/>
    <n v="39643"/>
    <n v="15.009"/>
    <n v="506647"/>
    <n v="91986"/>
    <n v="414661"/>
    <n v="3.7280000000000002"/>
    <n v="20.532"/>
    <n v="570771"/>
    <n v="247346"/>
    <n v="323425"/>
    <n v="10.023999999999999"/>
    <n v="23.131"/>
    <n v="-64124"/>
    <n v="-2.5990000000000002"/>
    <n v="41.064999999999998"/>
    <n v="31534"/>
    <n v="31773"/>
    <n v="197662"/>
  </r>
  <r>
    <s v="0100000US"/>
    <s v="United States"/>
    <n v="0"/>
    <s v="Total for all sectors"/>
    <x v="3"/>
    <x v="3"/>
    <x v="9"/>
    <n v="286082"/>
    <n v="300342"/>
    <n v="2624114"/>
    <n v="2680443"/>
    <n v="14749"/>
    <n v="4.681"/>
    <n v="44164"/>
    <n v="14.018000000000001"/>
    <n v="593300"/>
    <n v="111208"/>
    <n v="482092"/>
    <n v="4.149"/>
    <n v="22.134"/>
    <n v="705323"/>
    <n v="282931"/>
    <n v="422392"/>
    <n v="10.555"/>
    <n v="26.314"/>
    <n v="-112023"/>
    <n v="-4.1790000000000003"/>
    <n v="44.268999999999998"/>
    <n v="35482"/>
    <n v="35653"/>
    <n v="223939"/>
  </r>
  <r>
    <s v="0100000US"/>
    <s v="United States"/>
    <n v="0"/>
    <s v="Total for all sectors"/>
    <x v="3"/>
    <x v="3"/>
    <x v="10"/>
    <n v="283378"/>
    <n v="302481"/>
    <n v="2899552"/>
    <n v="2948043"/>
    <n v="14582"/>
    <n v="4.5730000000000004"/>
    <n v="47389"/>
    <n v="14.861000000000001"/>
    <n v="607712"/>
    <n v="103015"/>
    <n v="504697"/>
    <n v="3.4940000000000002"/>
    <n v="20.614000000000001"/>
    <n v="703413"/>
    <n v="306190"/>
    <n v="397223"/>
    <n v="10.385999999999999"/>
    <n v="23.86"/>
    <n v="-95701"/>
    <n v="-3.246"/>
    <n v="41.228000000000002"/>
    <n v="37654"/>
    <n v="38161"/>
    <n v="237230"/>
  </r>
  <r>
    <s v="0100000US"/>
    <s v="United States"/>
    <n v="0"/>
    <s v="Total for all sectors"/>
    <x v="3"/>
    <x v="3"/>
    <x v="11"/>
    <n v="292559"/>
    <n v="309101"/>
    <n v="3125598"/>
    <n v="3161092"/>
    <n v="13680"/>
    <n v="4.2"/>
    <n v="46903"/>
    <n v="14.4"/>
    <n v="626660"/>
    <n v="108269"/>
    <n v="518391"/>
    <n v="3.4249999999999998"/>
    <n v="19.824000000000002"/>
    <n v="696390"/>
    <n v="314191"/>
    <n v="382199"/>
    <n v="9.9390000000000001"/>
    <n v="22.03"/>
    <n v="-69730"/>
    <n v="-2.206"/>
    <n v="39.648000000000003"/>
    <n v="37538"/>
    <n v="38254"/>
    <n v="251515"/>
  </r>
  <r>
    <s v="0100000US"/>
    <s v="United States"/>
    <n v="0"/>
    <s v="Total for all sectors"/>
    <x v="3"/>
    <x v="3"/>
    <x v="12"/>
    <n v="284003"/>
    <n v="300229"/>
    <n v="3248891"/>
    <n v="3279968"/>
    <n v="13642"/>
    <n v="4.3079999999999998"/>
    <n v="46546"/>
    <n v="14.698"/>
    <n v="583449"/>
    <n v="87680"/>
    <n v="495769"/>
    <n v="2.673"/>
    <n v="17.788"/>
    <n v="647734"/>
    <n v="281682"/>
    <n v="366052"/>
    <n v="8.5879999999999992"/>
    <n v="19.748000000000001"/>
    <n v="-64285"/>
    <n v="-1.96"/>
    <n v="35.576999999999998"/>
    <n v="38091"/>
    <n v="38735"/>
    <n v="238554"/>
  </r>
  <r>
    <s v="0100000US"/>
    <s v="United States"/>
    <n v="0"/>
    <s v="Total for all sectors"/>
    <x v="3"/>
    <x v="3"/>
    <x v="13"/>
    <n v="275916"/>
    <n v="293199"/>
    <n v="2652938"/>
    <n v="2806355"/>
    <n v="13964"/>
    <n v="4.4779999999999998"/>
    <n v="51240"/>
    <n v="16.431999999999999"/>
    <n v="489775"/>
    <n v="99257"/>
    <n v="390518"/>
    <n v="3.5369999999999999"/>
    <n v="17.452000000000002"/>
    <n v="795376"/>
    <n v="353683"/>
    <n v="441693"/>
    <n v="12.603"/>
    <n v="28.341999999999999"/>
    <n v="-305601"/>
    <n v="-10.89"/>
    <n v="34.905000000000001"/>
    <n v="40360"/>
    <n v="40904"/>
    <n v="274061"/>
  </r>
  <r>
    <s v="0100000US"/>
    <s v="United States"/>
    <n v="0"/>
    <s v="Total for all sectors"/>
    <x v="3"/>
    <x v="3"/>
    <x v="14"/>
    <n v="272694"/>
    <n v="287699"/>
    <n v="2557270"/>
    <n v="2613448"/>
    <n v="13196"/>
    <n v="4.3360000000000003"/>
    <n v="46476"/>
    <n v="15.271000000000001"/>
    <n v="537730"/>
    <n v="97604"/>
    <n v="440126"/>
    <n v="3.7349999999999999"/>
    <n v="20.576000000000001"/>
    <n v="647640"/>
    <n v="294593"/>
    <n v="353047"/>
    <n v="11.272"/>
    <n v="24.780999999999999"/>
    <n v="-109910"/>
    <n v="-4.2060000000000004"/>
    <n v="41.151000000000003"/>
    <n v="36935"/>
    <n v="37330"/>
    <n v="240065"/>
  </r>
  <r>
    <s v="0100000US"/>
    <s v="United States"/>
    <n v="0"/>
    <s v="Total for all sectors"/>
    <x v="3"/>
    <x v="3"/>
    <x v="15"/>
    <n v="272368"/>
    <n v="285749"/>
    <n v="2369545"/>
    <n v="2401345"/>
    <n v="12575"/>
    <n v="4.1609999999999996"/>
    <n v="45562"/>
    <n v="15.074999999999999"/>
    <n v="508220"/>
    <n v="66478"/>
    <n v="441742"/>
    <n v="2.7679999999999998"/>
    <n v="21.164000000000001"/>
    <n v="571355"/>
    <n v="260675"/>
    <n v="310680"/>
    <n v="10.855"/>
    <n v="23.792999999999999"/>
    <n v="-63135"/>
    <n v="-2.629"/>
    <n v="42.328000000000003"/>
    <n v="35643"/>
    <n v="36274"/>
    <n v="211269"/>
  </r>
  <r>
    <s v="0100000US"/>
    <s v="United States"/>
    <n v="0"/>
    <s v="Total for all sectors"/>
    <x v="3"/>
    <x v="3"/>
    <x v="16"/>
    <n v="258729"/>
    <n v="270342"/>
    <n v="2248314"/>
    <n v="2297192"/>
    <n v="10693"/>
    <n v="3.7389999999999999"/>
    <n v="41965"/>
    <n v="14.673999999999999"/>
    <n v="457925"/>
    <n v="61357"/>
    <n v="396568"/>
    <n v="2.6709999999999998"/>
    <n v="19.934000000000001"/>
    <n v="556359"/>
    <n v="255459"/>
    <n v="300900"/>
    <n v="11.12"/>
    <n v="24.219000000000001"/>
    <n v="-98434"/>
    <n v="-4.2850000000000001"/>
    <n v="39.868000000000002"/>
    <n v="33644"/>
    <n v="34158"/>
    <n v="215385"/>
  </r>
  <r>
    <s v="0100000US"/>
    <s v="United States"/>
    <n v="0"/>
    <s v="Total for all sectors"/>
    <x v="3"/>
    <x v="3"/>
    <x v="17"/>
    <n v="257395"/>
    <n v="270067"/>
    <n v="2513014"/>
    <n v="2532052"/>
    <n v="11049"/>
    <n v="3.8769999999999998"/>
    <n v="40964"/>
    <n v="14.372"/>
    <n v="502204"/>
    <n v="77811"/>
    <n v="424393"/>
    <n v="3.073"/>
    <n v="19.834"/>
    <n v="538267"/>
    <n v="246714"/>
    <n v="291553"/>
    <n v="9.7439999999999998"/>
    <n v="21.257999999999999"/>
    <n v="-36063"/>
    <n v="-1.4239999999999999"/>
    <n v="39.667999999999999"/>
    <n v="32981"/>
    <n v="33503"/>
    <n v="208133"/>
  </r>
  <r>
    <s v="0100000US"/>
    <s v="United States"/>
    <n v="0"/>
    <s v="Total for all sectors"/>
    <x v="3"/>
    <x v="3"/>
    <x v="18"/>
    <n v="265377"/>
    <n v="279009"/>
    <n v="2466659"/>
    <n v="2506079"/>
    <n v="11860"/>
    <n v="4.0259999999999998"/>
    <n v="43028"/>
    <n v="14.606"/>
    <n v="496820"/>
    <n v="76445"/>
    <n v="420375"/>
    <n v="3.05"/>
    <n v="19.824999999999999"/>
    <n v="573696"/>
    <n v="257630"/>
    <n v="316066"/>
    <n v="10.28"/>
    <n v="22.891999999999999"/>
    <n v="-76876"/>
    <n v="-3.0680000000000001"/>
    <n v="39.649000000000001"/>
    <n v="35289"/>
    <n v="35459"/>
    <n v="217549"/>
  </r>
  <r>
    <s v="0100000US"/>
    <s v="United States"/>
    <n v="0"/>
    <s v="Total for all sectors"/>
    <x v="3"/>
    <x v="3"/>
    <x v="19"/>
    <n v="275367"/>
    <n v="289964"/>
    <n v="2628282"/>
    <n v="2667823"/>
    <n v="12634"/>
    <n v="4.1159999999999997"/>
    <n v="46602"/>
    <n v="15.182"/>
    <n v="574675"/>
    <n v="102952"/>
    <n v="471723"/>
    <n v="3.859"/>
    <n v="21.541"/>
    <n v="652514"/>
    <n v="301824"/>
    <n v="350690"/>
    <n v="11.313000000000001"/>
    <n v="24.459"/>
    <n v="-77839"/>
    <n v="-2.9180000000000001"/>
    <n v="43.082000000000001"/>
    <n v="38026"/>
    <n v="38221"/>
    <n v="254152"/>
  </r>
  <r>
    <s v="0100000US"/>
    <s v="United States"/>
    <n v="0"/>
    <s v="Total for all sectors"/>
    <x v="3"/>
    <x v="3"/>
    <x v="20"/>
    <n v="286145"/>
    <n v="309244"/>
    <n v="2899242"/>
    <n v="2911284"/>
    <n v="12244"/>
    <n v="3.754"/>
    <n v="46061"/>
    <n v="14.122999999999999"/>
    <n v="623684"/>
    <n v="102936"/>
    <n v="520748"/>
    <n v="3.536"/>
    <n v="21.422999999999998"/>
    <n v="643968"/>
    <n v="265494"/>
    <n v="378474"/>
    <n v="9.1189999999999998"/>
    <n v="22.12"/>
    <n v="-20284"/>
    <n v="-0.69699999999999995"/>
    <n v="42.845999999999997"/>
    <n v="35330"/>
    <n v="35583"/>
    <n v="198591"/>
  </r>
  <r>
    <s v="0100000US"/>
    <s v="United States"/>
    <n v="0"/>
    <s v="Total for all sectors"/>
    <x v="3"/>
    <x v="3"/>
    <x v="21"/>
    <n v="286965"/>
    <n v="298801"/>
    <n v="2669930"/>
    <n v="2692539"/>
    <n v="12554"/>
    <n v="3.9780000000000002"/>
    <n v="46172"/>
    <n v="14.629"/>
    <n v="554582"/>
    <n v="90806"/>
    <n v="463776"/>
    <n v="3.3730000000000002"/>
    <n v="20.597000000000001"/>
    <n v="598024"/>
    <n v="277932"/>
    <n v="320092"/>
    <n v="10.321999999999999"/>
    <n v="22.21"/>
    <n v="-43442"/>
    <n v="-1.613"/>
    <n v="41.194000000000003"/>
    <n v="35844"/>
    <n v="36359"/>
    <n v="216225"/>
  </r>
  <r>
    <s v="0100000US"/>
    <s v="United States"/>
    <n v="0"/>
    <s v="Total for all sectors"/>
    <x v="3"/>
    <x v="3"/>
    <x v="22"/>
    <n v="293329"/>
    <n v="307473"/>
    <n v="3028002"/>
    <n v="3012952"/>
    <n v="12380"/>
    <n v="3.81"/>
    <n v="47304"/>
    <n v="14.558"/>
    <n v="641975"/>
    <n v="90331"/>
    <n v="551644"/>
    <n v="2.9980000000000002"/>
    <n v="21.306999999999999"/>
    <n v="610753"/>
    <n v="283130"/>
    <n v="327623"/>
    <n v="9.3970000000000002"/>
    <n v="20.271000000000001"/>
    <n v="31222"/>
    <n v="1.036"/>
    <n v="40.542000000000002"/>
    <n v="36187"/>
    <n v="36754"/>
    <n v="219984"/>
  </r>
  <r>
    <s v="0100000US"/>
    <s v="United States"/>
    <n v="0"/>
    <s v="Total for all sectors"/>
    <x v="3"/>
    <x v="3"/>
    <x v="23"/>
    <n v="282517"/>
    <n v="290054"/>
    <n v="2855034"/>
    <n v="2889786"/>
    <n v="12822"/>
    <n v="4.181"/>
    <n v="46012"/>
    <n v="15.005000000000001"/>
    <n v="575111"/>
    <n v="94020"/>
    <n v="481091"/>
    <n v="3.254"/>
    <n v="19.902000000000001"/>
    <n v="645891"/>
    <n v="286263"/>
    <n v="359628"/>
    <n v="9.9060000000000006"/>
    <n v="22.350999999999999"/>
    <n v="-70780"/>
    <n v="-2.4489999999999998"/>
    <n v="39.802999999999997"/>
    <n v="35539"/>
    <n v="35688"/>
    <n v="222883"/>
  </r>
  <r>
    <s v="0100000US"/>
    <s v="United States"/>
    <n v="0"/>
    <s v="Total for all sectors"/>
    <x v="3"/>
    <x v="3"/>
    <x v="24"/>
    <n v="263188"/>
    <n v="274289"/>
    <n v="2409258"/>
    <n v="2525383"/>
    <n v="15250"/>
    <n v="5.27"/>
    <n v="45470"/>
    <n v="15.712"/>
    <n v="474105"/>
    <n v="113710"/>
    <n v="360395"/>
    <n v="4.5030000000000001"/>
    <n v="18.774000000000001"/>
    <n v="707146"/>
    <n v="272924"/>
    <n v="434222"/>
    <n v="10.807"/>
    <n v="28.001999999999999"/>
    <n v="-233041"/>
    <n v="-9.2279999999999998"/>
    <n v="37.546999999999997"/>
    <n v="34681"/>
    <n v="34924"/>
    <n v="217974"/>
  </r>
  <r>
    <s v="0100000US"/>
    <s v="United States"/>
    <n v="0"/>
    <s v="Total for all sectors"/>
    <x v="3"/>
    <x v="3"/>
    <x v="25"/>
    <n v="259138"/>
    <n v="270597"/>
    <n v="2397796"/>
    <n v="2443088"/>
    <n v="13458"/>
    <n v="4.7080000000000002"/>
    <n v="44010"/>
    <n v="15.395"/>
    <n v="486188"/>
    <n v="75098"/>
    <n v="411090"/>
    <n v="3.0739999999999998"/>
    <n v="19.901"/>
    <n v="574875"/>
    <n v="251804"/>
    <n v="323071"/>
    <n v="10.307"/>
    <n v="23.530999999999999"/>
    <n v="-88687"/>
    <n v="-3.63"/>
    <n v="39.801000000000002"/>
    <n v="33692"/>
    <n v="33976"/>
    <n v="196284"/>
  </r>
  <r>
    <s v="0100000US"/>
    <s v="United States"/>
    <n v="0"/>
    <s v="Total for all sectors"/>
    <x v="3"/>
    <x v="3"/>
    <x v="26"/>
    <n v="256732"/>
    <n v="265411"/>
    <n v="2233386"/>
    <n v="2249834"/>
    <n v="11585"/>
    <n v="4.133"/>
    <n v="41310"/>
    <n v="14.739000000000001"/>
    <n v="435482"/>
    <n v="53004"/>
    <n v="382478"/>
    <n v="2.3559999999999999"/>
    <n v="19.356000000000002"/>
    <n v="465907"/>
    <n v="210837"/>
    <n v="255070"/>
    <n v="9.3710000000000004"/>
    <n v="20.709"/>
    <n v="-30425"/>
    <n v="-1.3520000000000001"/>
    <n v="38.712000000000003"/>
    <n v="31692"/>
    <n v="32156"/>
    <n v="174667"/>
  </r>
  <r>
    <s v="0100000US"/>
    <s v="United States"/>
    <n v="0"/>
    <s v="Total for all sectors"/>
    <x v="3"/>
    <x v="3"/>
    <x v="27"/>
    <n v="272341"/>
    <n v="280788"/>
    <n v="2740828"/>
    <n v="2793919"/>
    <n v="12591"/>
    <n v="4.2480000000000002"/>
    <n v="43851"/>
    <n v="14.794"/>
    <n v="470160"/>
    <n v="80556"/>
    <n v="389604"/>
    <n v="2.883"/>
    <n v="16.827999999999999"/>
    <n v="576390"/>
    <n v="240467"/>
    <n v="335923"/>
    <n v="8.6069999999999993"/>
    <n v="20.63"/>
    <n v="-106230"/>
    <n v="-3.802"/>
    <n v="33.655999999999999"/>
    <n v="33859"/>
    <n v="34086"/>
    <n v="200300"/>
  </r>
  <r>
    <s v="0100000US"/>
    <s v="United States"/>
    <n v="0"/>
    <s v="Total for all sectors"/>
    <x v="3"/>
    <x v="3"/>
    <x v="28"/>
    <n v="274566"/>
    <n v="281314"/>
    <n v="2442661"/>
    <n v="2449716"/>
    <n v="14852"/>
    <n v="4.9809999999999999"/>
    <n v="48527"/>
    <n v="16.276"/>
    <n v="517506"/>
    <n v="98360"/>
    <n v="419146"/>
    <n v="4.0149999999999997"/>
    <n v="21.125"/>
    <n v="529578"/>
    <n v="245731"/>
    <n v="283847"/>
    <n v="10.031000000000001"/>
    <n v="21.617999999999999"/>
    <n v="-12072"/>
    <n v="-0.49299999999999999"/>
    <n v="42.25"/>
    <n v="39658"/>
    <n v="39740"/>
    <n v="208632"/>
  </r>
  <r>
    <s v="0100000US"/>
    <s v="United States"/>
    <n v="0"/>
    <s v="Total for all sectors"/>
    <x v="3"/>
    <x v="3"/>
    <x v="29"/>
    <n v="289163"/>
    <n v="297401"/>
    <n v="2460020"/>
    <n v="2530533"/>
    <n v="13917"/>
    <n v="4.4240000000000004"/>
    <n v="48267"/>
    <n v="15.343999999999999"/>
    <n v="464643"/>
    <n v="78915"/>
    <n v="385728"/>
    <n v="3.1190000000000002"/>
    <n v="18.361000000000001"/>
    <n v="605618"/>
    <n v="271049"/>
    <n v="334569"/>
    <n v="10.711"/>
    <n v="23.931999999999999"/>
    <n v="-140975"/>
    <n v="-5.5709999999999997"/>
    <n v="36.722999999999999"/>
    <n v="38894"/>
    <n v="39005"/>
    <n v="229000"/>
  </r>
  <r>
    <s v="0100000US"/>
    <s v="United States"/>
    <n v="0"/>
    <s v="Total for all sectors"/>
    <x v="3"/>
    <x v="3"/>
    <x v="30"/>
    <n v="294279"/>
    <n v="305126"/>
    <n v="2515537"/>
    <n v="2599197"/>
    <n v="9994"/>
    <n v="3.0489999999999999"/>
    <n v="55231"/>
    <n v="16.852"/>
    <n v="440971"/>
    <n v="60923"/>
    <n v="380048"/>
    <n v="2.3439999999999999"/>
    <n v="16.966000000000001"/>
    <n v="607664"/>
    <n v="270338"/>
    <n v="337326"/>
    <n v="10.401"/>
    <n v="23.379000000000001"/>
    <n v="-166693"/>
    <n v="-6.4130000000000003"/>
    <n v="33.930999999999997"/>
    <n v="44233"/>
    <n v="44327"/>
    <n v="224381"/>
  </r>
  <r>
    <s v="0100000US"/>
    <s v="United States"/>
    <n v="0"/>
    <s v="Total for all sectors"/>
    <x v="3"/>
    <x v="3"/>
    <x v="31"/>
    <n v="311848"/>
    <n v="320569"/>
    <n v="2383849"/>
    <n v="2543108"/>
    <n v="13877"/>
    <n v="4.0090000000000003"/>
    <n v="64962"/>
    <n v="18.768999999999998"/>
    <n v="379858"/>
    <n v="64142"/>
    <n v="315716"/>
    <n v="2.5219999999999998"/>
    <n v="14.936999999999999"/>
    <n v="697685"/>
    <n v="292180"/>
    <n v="405505"/>
    <n v="11.489000000000001"/>
    <n v="27.434000000000001"/>
    <n v="-317827"/>
    <n v="-12.497999999999999"/>
    <n v="29.873999999999999"/>
    <n v="49704"/>
    <n v="50062"/>
    <n v="240070"/>
  </r>
  <r>
    <s v="0100000US"/>
    <s v="United States"/>
    <n v="0"/>
    <s v="Total for all sectors"/>
    <x v="3"/>
    <x v="3"/>
    <x v="32"/>
    <n v="270580"/>
    <n v="278172"/>
    <n v="2043500"/>
    <n v="2116368"/>
    <n v="15390"/>
    <n v="5.1879999999999997"/>
    <n v="52376"/>
    <n v="17.655000000000001"/>
    <n v="341347"/>
    <n v="65380"/>
    <n v="275967"/>
    <n v="3.089"/>
    <n v="16.129000000000001"/>
    <n v="486590"/>
    <n v="222754"/>
    <n v="263836"/>
    <n v="10.525"/>
    <n v="22.992000000000001"/>
    <n v="-145243"/>
    <n v="-6.8630000000000004"/>
    <n v="32.258000000000003"/>
    <n v="39373"/>
    <n v="39706"/>
    <n v="183673"/>
  </r>
  <r>
    <s v="0100000US"/>
    <s v="United States"/>
    <n v="0"/>
    <s v="Total for all sectors"/>
    <x v="3"/>
    <x v="3"/>
    <x v="33"/>
    <n v="258563"/>
    <n v="266934"/>
    <n v="2003021"/>
    <n v="2017972"/>
    <n v="15004"/>
    <n v="5.3140000000000001"/>
    <n v="45877"/>
    <n v="16.247"/>
    <n v="378102"/>
    <n v="65512"/>
    <n v="312590"/>
    <n v="3.246"/>
    <n v="18.736999999999998"/>
    <n v="407583"/>
    <n v="193101"/>
    <n v="214482"/>
    <n v="9.5690000000000008"/>
    <n v="20.198"/>
    <n v="-29481"/>
    <n v="-1.4610000000000001"/>
    <n v="37.472999999999999"/>
    <n v="35060"/>
    <n v="35255"/>
    <n v="156531"/>
  </r>
  <r>
    <s v="0100000US"/>
    <s v="United States"/>
    <n v="0"/>
    <s v="Total for all sectors"/>
    <x v="3"/>
    <x v="3"/>
    <x v="34"/>
    <n v="228284"/>
    <n v="236703"/>
    <n v="1919289"/>
    <n v="1913792"/>
    <n v="12177"/>
    <n v="4.9089999999999998"/>
    <n v="34830"/>
    <n v="14.042999999999999"/>
    <n v="373630"/>
    <n v="55086"/>
    <n v="318544"/>
    <n v="2.8780000000000001"/>
    <n v="19.523"/>
    <n v="362685"/>
    <n v="176283"/>
    <n v="186402"/>
    <n v="9.2110000000000003"/>
    <n v="18.951000000000001"/>
    <n v="10945"/>
    <n v="0.57199999999999995"/>
    <n v="37.902000000000001"/>
    <n v="27017"/>
    <n v="27131"/>
    <n v="140214"/>
  </r>
  <r>
    <s v="0100000US"/>
    <s v="United States"/>
    <n v="0"/>
    <s v="Total for all sectors"/>
    <x v="3"/>
    <x v="3"/>
    <x v="35"/>
    <n v="221419"/>
    <n v="232249"/>
    <n v="2097040"/>
    <n v="2102046"/>
    <n v="10840"/>
    <n v="4.4429999999999996"/>
    <n v="34270"/>
    <n v="14.047000000000001"/>
    <n v="371030"/>
    <n v="54352"/>
    <n v="316678"/>
    <n v="2.5859999999999999"/>
    <n v="17.651"/>
    <n v="381170"/>
    <n v="169492"/>
    <n v="211678"/>
    <n v="8.0630000000000006"/>
    <n v="18.132999999999999"/>
    <n v="-10140"/>
    <n v="-0.48199999999999998"/>
    <n v="35.302"/>
    <n v="26458"/>
    <n v="26610"/>
    <n v="137044"/>
  </r>
  <r>
    <s v="0100000US"/>
    <s v="United States"/>
    <n v="0"/>
    <s v="Total for all sectors"/>
    <x v="3"/>
    <x v="3"/>
    <x v="36"/>
    <n v="236235"/>
    <n v="242399"/>
    <n v="1988590"/>
    <n v="1992297"/>
    <n v="10682"/>
    <n v="4.1829999999999998"/>
    <n v="36608"/>
    <n v="14.336"/>
    <n v="361958"/>
    <n v="47715"/>
    <n v="314243"/>
    <n v="2.395"/>
    <n v="18.167999999999999"/>
    <n v="369390"/>
    <n v="172862"/>
    <n v="196528"/>
    <n v="8.6769999999999996"/>
    <n v="18.541"/>
    <n v="-7432"/>
    <n v="-0.373"/>
    <n v="36.335999999999999"/>
    <n v="28735"/>
    <n v="28988"/>
    <n v="145013"/>
  </r>
  <r>
    <s v="0100000US"/>
    <s v="United States"/>
    <n v="0"/>
    <s v="Total for all sectors"/>
    <x v="3"/>
    <x v="3"/>
    <x v="37"/>
    <n v="245810"/>
    <n v="253439"/>
    <n v="2208435"/>
    <n v="2203431"/>
    <n v="11928"/>
    <n v="4.484"/>
    <n v="37043"/>
    <n v="13.926"/>
    <n v="410662"/>
    <n v="65895"/>
    <n v="344767"/>
    <n v="2.9910000000000001"/>
    <n v="18.637"/>
    <n v="401187"/>
    <n v="196053"/>
    <n v="205134"/>
    <n v="8.8979999999999997"/>
    <n v="18.207000000000001"/>
    <n v="9475"/>
    <n v="0.43"/>
    <n v="36.414999999999999"/>
    <n v="29106"/>
    <n v="29339"/>
    <n v="163675"/>
  </r>
  <r>
    <s v="0100000US"/>
    <s v="United States"/>
    <n v="0"/>
    <s v="Total for all sectors"/>
    <x v="3"/>
    <x v="3"/>
    <x v="38"/>
    <n v="246996"/>
    <n v="253688"/>
    <n v="2083909"/>
    <n v="2088708"/>
    <n v="11826"/>
    <n v="4.444"/>
    <n v="36697"/>
    <n v="13.789"/>
    <n v="378788"/>
    <n v="60066"/>
    <n v="318722"/>
    <n v="2.8759999999999999"/>
    <n v="18.135000000000002"/>
    <n v="388226"/>
    <n v="180383"/>
    <n v="207843"/>
    <n v="8.6359999999999992"/>
    <n v="18.587"/>
    <n v="-9438"/>
    <n v="-0.45200000000000001"/>
    <n v="36.270000000000003"/>
    <n v="29793"/>
    <n v="29849"/>
    <n v="155549"/>
  </r>
  <r>
    <s v="0100000US"/>
    <s v="United States"/>
    <n v="0"/>
    <s v="Total for all sectors"/>
    <x v="3"/>
    <x v="3"/>
    <x v="39"/>
    <n v="253914"/>
    <n v="263206"/>
    <n v="2244044"/>
    <n v="2239940"/>
    <n v="11814"/>
    <n v="4.2759999999999998"/>
    <n v="37948"/>
    <n v="13.736000000000001"/>
    <n v="429662"/>
    <n v="60677"/>
    <n v="368985"/>
    <n v="2.7090000000000001"/>
    <n v="19.181999999999999"/>
    <n v="419111"/>
    <n v="195903"/>
    <n v="223208"/>
    <n v="8.7460000000000004"/>
    <n v="18.710999999999999"/>
    <n v="10551"/>
    <n v="0.47099999999999997"/>
    <n v="37.421999999999997"/>
    <n v="31079"/>
    <n v="31224"/>
    <n v="164501"/>
  </r>
  <r>
    <s v="0100000US"/>
    <s v="United States"/>
    <n v="0"/>
    <s v="Total for all sectors"/>
    <x v="3"/>
    <x v="3"/>
    <x v="40"/>
    <n v="256471"/>
    <n v="263908"/>
    <n v="2257686"/>
    <n v="2262818"/>
    <n v="11463"/>
    <n v="4.141"/>
    <n v="37254"/>
    <n v="13.459"/>
    <n v="395341"/>
    <n v="48878"/>
    <n v="346463"/>
    <n v="2.16"/>
    <n v="17.471"/>
    <n v="405033"/>
    <n v="178510"/>
    <n v="226523"/>
    <n v="7.8890000000000002"/>
    <n v="17.899000000000001"/>
    <n v="-9692"/>
    <n v="-0.42799999999999999"/>
    <n v="34.942"/>
    <n v="32200"/>
    <n v="32524"/>
    <n v="158762"/>
  </r>
  <r>
    <s v="0100000US"/>
    <s v="United States"/>
    <n v="0"/>
    <s v="Total for all sectors"/>
    <x v="4"/>
    <x v="4"/>
    <x v="0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4"/>
    <x v="4"/>
    <x v="1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4"/>
    <x v="4"/>
    <x v="2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4"/>
    <x v="4"/>
    <x v="3"/>
    <n v="239100"/>
    <n v="254114"/>
    <n v="2092967"/>
    <n v="2126882"/>
    <n v="12272"/>
    <n v="4.6260000000000003"/>
    <n v="34584"/>
    <n v="13.037000000000001"/>
    <n v="428829"/>
    <n v="95605"/>
    <n v="333224"/>
    <n v="4.4950000000000001"/>
    <n v="20.161999999999999"/>
    <n v="495583"/>
    <n v="171017"/>
    <n v="324566"/>
    <n v="8.0410000000000004"/>
    <n v="23.300999999999998"/>
    <n v="-66754"/>
    <n v="-3.1389999999999998"/>
    <n v="40.325000000000003"/>
    <n v="24102"/>
    <n v="24475"/>
    <n v="116620"/>
  </r>
  <r>
    <s v="0100000US"/>
    <s v="United States"/>
    <n v="0"/>
    <s v="Total for all sectors"/>
    <x v="4"/>
    <x v="4"/>
    <x v="4"/>
    <n v="232163"/>
    <n v="245474"/>
    <n v="1981629"/>
    <n v="2015481"/>
    <n v="15489"/>
    <n v="6.0119999999999996"/>
    <n v="39846"/>
    <n v="15.465"/>
    <n v="440662"/>
    <n v="122428"/>
    <n v="318234"/>
    <n v="6.0739999999999998"/>
    <n v="21.864000000000001"/>
    <n v="507542"/>
    <n v="194005"/>
    <n v="313537"/>
    <n v="9.6259999999999994"/>
    <n v="25.181999999999999"/>
    <n v="-66880"/>
    <n v="-3.3180000000000001"/>
    <n v="43.728000000000002"/>
    <n v="29859"/>
    <n v="30153"/>
    <n v="150763"/>
  </r>
  <r>
    <s v="0100000US"/>
    <s v="United States"/>
    <n v="0"/>
    <s v="Total for all sectors"/>
    <x v="4"/>
    <x v="4"/>
    <x v="5"/>
    <n v="221242"/>
    <n v="230990"/>
    <n v="1779970"/>
    <n v="1827733"/>
    <n v="12433"/>
    <n v="5.18"/>
    <n v="30514"/>
    <n v="12.712999999999999"/>
    <n v="351393"/>
    <n v="64423"/>
    <n v="286970"/>
    <n v="3.5249999999999999"/>
    <n v="19.225999999999999"/>
    <n v="447040"/>
    <n v="166864"/>
    <n v="280176"/>
    <n v="9.1300000000000008"/>
    <n v="24.459"/>
    <n v="-95647"/>
    <n v="-5.2329999999999997"/>
    <n v="38.451000000000001"/>
    <n v="23311"/>
    <n v="23530"/>
    <n v="132164"/>
  </r>
  <r>
    <s v="0100000US"/>
    <s v="United States"/>
    <n v="0"/>
    <s v="Total for all sectors"/>
    <x v="4"/>
    <x v="4"/>
    <x v="6"/>
    <n v="212023"/>
    <n v="221958"/>
    <n v="1906335"/>
    <n v="1868182"/>
    <n v="9989"/>
    <n v="4.3179999999999996"/>
    <n v="28691"/>
    <n v="12.404"/>
    <n v="423231"/>
    <n v="55781"/>
    <n v="367450"/>
    <n v="2.9860000000000002"/>
    <n v="22.655000000000001"/>
    <n v="347377"/>
    <n v="150458"/>
    <n v="196919"/>
    <n v="8.0540000000000003"/>
    <n v="18.594000000000001"/>
    <n v="75854"/>
    <n v="4.0599999999999996"/>
    <n v="37.189"/>
    <n v="22372"/>
    <n v="22747"/>
    <n v="119931"/>
  </r>
  <r>
    <s v="0100000US"/>
    <s v="United States"/>
    <n v="0"/>
    <s v="Total for all sectors"/>
    <x v="4"/>
    <x v="4"/>
    <x v="7"/>
    <n v="199278"/>
    <n v="208389"/>
    <n v="1946103"/>
    <n v="1947673"/>
    <n v="9393"/>
    <n v="4.3099999999999996"/>
    <n v="28522"/>
    <n v="13.086"/>
    <n v="407973"/>
    <n v="56982"/>
    <n v="350991"/>
    <n v="2.9260000000000002"/>
    <n v="20.946999999999999"/>
    <n v="410134"/>
    <n v="177086"/>
    <n v="233048"/>
    <n v="9.0920000000000005"/>
    <n v="21.058"/>
    <n v="-2161"/>
    <n v="-0.111"/>
    <n v="41.893000000000001"/>
    <n v="22267"/>
    <n v="22676"/>
    <n v="137631"/>
  </r>
  <r>
    <s v="0100000US"/>
    <s v="United States"/>
    <n v="0"/>
    <s v="Total for all sectors"/>
    <x v="4"/>
    <x v="4"/>
    <x v="8"/>
    <n v="204915"/>
    <n v="218131"/>
    <n v="2144408"/>
    <n v="2161832"/>
    <n v="9617"/>
    <n v="4.2359999999999998"/>
    <n v="27453"/>
    <n v="12.090999999999999"/>
    <n v="419810"/>
    <n v="68902"/>
    <n v="350908"/>
    <n v="3.1869999999999998"/>
    <n v="19.419"/>
    <n v="453273"/>
    <n v="172026"/>
    <n v="281247"/>
    <n v="7.9569999999999999"/>
    <n v="20.966999999999999"/>
    <n v="-33463"/>
    <n v="-1.548"/>
    <n v="38.838000000000001"/>
    <n v="21282"/>
    <n v="21642"/>
    <n v="132483"/>
  </r>
  <r>
    <s v="0100000US"/>
    <s v="United States"/>
    <n v="0"/>
    <s v="Total for all sectors"/>
    <x v="4"/>
    <x v="4"/>
    <x v="9"/>
    <n v="211260"/>
    <n v="224242"/>
    <n v="2240244"/>
    <n v="2308900"/>
    <n v="11483"/>
    <n v="4.9080000000000004"/>
    <n v="30890"/>
    <n v="13.204000000000001"/>
    <n v="500103"/>
    <n v="120108"/>
    <n v="379995"/>
    <n v="5.202"/>
    <n v="21.66"/>
    <n v="641099"/>
    <n v="203874"/>
    <n v="437225"/>
    <n v="8.83"/>
    <n v="27.765999999999998"/>
    <n v="-140996"/>
    <n v="-6.1070000000000002"/>
    <n v="43.32"/>
    <n v="24585"/>
    <n v="24788"/>
    <n v="165342"/>
  </r>
  <r>
    <s v="0100000US"/>
    <s v="United States"/>
    <n v="0"/>
    <s v="Total for all sectors"/>
    <x v="4"/>
    <x v="4"/>
    <x v="10"/>
    <n v="260943"/>
    <n v="276810"/>
    <n v="2508451"/>
    <n v="2558514"/>
    <n v="12868"/>
    <n v="4.4720000000000004"/>
    <n v="34764"/>
    <n v="12.081"/>
    <n v="487178"/>
    <n v="86863"/>
    <n v="400315"/>
    <n v="3.395"/>
    <n v="19.041"/>
    <n v="585429"/>
    <n v="238020"/>
    <n v="347409"/>
    <n v="9.3030000000000008"/>
    <n v="22.882000000000001"/>
    <n v="-98251"/>
    <n v="-3.84"/>
    <n v="38.082999999999998"/>
    <n v="27056"/>
    <n v="27424"/>
    <n v="176101"/>
  </r>
  <r>
    <s v="0100000US"/>
    <s v="United States"/>
    <n v="0"/>
    <s v="Total for all sectors"/>
    <x v="4"/>
    <x v="4"/>
    <x v="11"/>
    <n v="254085"/>
    <n v="275334"/>
    <n v="2830964"/>
    <n v="2845870"/>
    <n v="12657"/>
    <n v="4.4109999999999996"/>
    <n v="35881"/>
    <n v="12.504"/>
    <n v="536702"/>
    <n v="92166"/>
    <n v="444536"/>
    <n v="3.2389999999999999"/>
    <n v="18.859000000000002"/>
    <n v="565128"/>
    <n v="233953"/>
    <n v="331175"/>
    <n v="8.2210000000000001"/>
    <n v="19.858000000000001"/>
    <n v="-28426"/>
    <n v="-0.999"/>
    <n v="37.718000000000004"/>
    <n v="28153"/>
    <n v="28716"/>
    <n v="180177"/>
  </r>
  <r>
    <s v="0100000US"/>
    <s v="United States"/>
    <n v="0"/>
    <s v="Total for all sectors"/>
    <x v="4"/>
    <x v="4"/>
    <x v="12"/>
    <n v="262856"/>
    <n v="280627"/>
    <n v="3022459"/>
    <n v="3073191"/>
    <n v="12176"/>
    <n v="4.1550000000000002"/>
    <n v="36945"/>
    <n v="12.609"/>
    <n v="517096"/>
    <n v="86882"/>
    <n v="430214"/>
    <n v="2.827"/>
    <n v="16.826000000000001"/>
    <n v="619371"/>
    <n v="244660"/>
    <n v="374711"/>
    <n v="7.9610000000000003"/>
    <n v="20.154"/>
    <n v="-102275"/>
    <n v="-3.3279999999999998"/>
    <n v="33.652000000000001"/>
    <n v="29678"/>
    <n v="30281"/>
    <n v="200249"/>
  </r>
  <r>
    <s v="0100000US"/>
    <s v="United States"/>
    <n v="0"/>
    <s v="Total for all sectors"/>
    <x v="4"/>
    <x v="4"/>
    <x v="13"/>
    <n v="250924"/>
    <n v="270035"/>
    <n v="2972528"/>
    <n v="3087454"/>
    <n v="12746"/>
    <n v="4.5060000000000002"/>
    <n v="38385"/>
    <n v="13.571"/>
    <n v="459879"/>
    <n v="98566"/>
    <n v="361313"/>
    <n v="3.1920000000000002"/>
    <n v="14.895"/>
    <n v="688564"/>
    <n v="281803"/>
    <n v="406761"/>
    <n v="9.1270000000000007"/>
    <n v="22.302"/>
    <n v="-228685"/>
    <n v="-7.407"/>
    <n v="29.79"/>
    <n v="30266"/>
    <n v="30844"/>
    <n v="233300"/>
  </r>
  <r>
    <s v="0100000US"/>
    <s v="United States"/>
    <n v="0"/>
    <s v="Total for all sectors"/>
    <x v="4"/>
    <x v="4"/>
    <x v="14"/>
    <n v="245160"/>
    <n v="264148"/>
    <n v="2512125"/>
    <n v="2558654"/>
    <n v="12609"/>
    <n v="4.5620000000000003"/>
    <n v="37094"/>
    <n v="13.420999999999999"/>
    <n v="489821"/>
    <n v="105302"/>
    <n v="384519"/>
    <n v="4.1159999999999997"/>
    <n v="19.143999999999998"/>
    <n v="582087"/>
    <n v="241120"/>
    <n v="340967"/>
    <n v="9.4239999999999995"/>
    <n v="22.75"/>
    <n v="-92266"/>
    <n v="-3.6059999999999999"/>
    <n v="38.286999999999999"/>
    <n v="28672"/>
    <n v="29005"/>
    <n v="185711"/>
  </r>
  <r>
    <s v="0100000US"/>
    <s v="United States"/>
    <n v="0"/>
    <s v="Total for all sectors"/>
    <x v="4"/>
    <x v="4"/>
    <x v="15"/>
    <n v="246521"/>
    <n v="262115"/>
    <n v="2464591"/>
    <n v="2503903"/>
    <n v="10994"/>
    <n v="4.0049999999999999"/>
    <n v="35793"/>
    <n v="13.039"/>
    <n v="464841"/>
    <n v="68280"/>
    <n v="396561"/>
    <n v="2.7269999999999999"/>
    <n v="18.565000000000001"/>
    <n v="541711"/>
    <n v="223236"/>
    <n v="318475"/>
    <n v="8.9160000000000004"/>
    <n v="21.635000000000002"/>
    <n v="-76870"/>
    <n v="-3.07"/>
    <n v="37.128999999999998"/>
    <n v="28173"/>
    <n v="28584"/>
    <n v="172702"/>
  </r>
  <r>
    <s v="0100000US"/>
    <s v="United States"/>
    <n v="0"/>
    <s v="Total for all sectors"/>
    <x v="4"/>
    <x v="4"/>
    <x v="16"/>
    <n v="246024"/>
    <n v="260330"/>
    <n v="2289196"/>
    <n v="2325431"/>
    <n v="11387"/>
    <n v="4.1790000000000003"/>
    <n v="35687"/>
    <n v="13.097"/>
    <n v="453333"/>
    <n v="72414"/>
    <n v="380919"/>
    <n v="3.1139999999999999"/>
    <n v="19.495000000000001"/>
    <n v="524465"/>
    <n v="225296"/>
    <n v="299169"/>
    <n v="9.6880000000000006"/>
    <n v="22.553000000000001"/>
    <n v="-71132"/>
    <n v="-3.0590000000000002"/>
    <n v="38.988999999999997"/>
    <n v="28067"/>
    <n v="28640"/>
    <n v="190203"/>
  </r>
  <r>
    <s v="0100000US"/>
    <s v="United States"/>
    <n v="0"/>
    <s v="Total for all sectors"/>
    <x v="4"/>
    <x v="4"/>
    <x v="17"/>
    <n v="234537"/>
    <n v="246586"/>
    <n v="2208607"/>
    <n v="2224040"/>
    <n v="9729"/>
    <n v="3.7719999999999998"/>
    <n v="32469"/>
    <n v="12.587"/>
    <n v="422186"/>
    <n v="64582"/>
    <n v="357604"/>
    <n v="2.9039999999999999"/>
    <n v="18.983000000000001"/>
    <n v="450803"/>
    <n v="195360"/>
    <n v="255443"/>
    <n v="8.7840000000000007"/>
    <n v="20.27"/>
    <n v="-28617"/>
    <n v="-1.2869999999999999"/>
    <n v="37.966000000000001"/>
    <n v="25910"/>
    <n v="26431"/>
    <n v="162676"/>
  </r>
  <r>
    <s v="0100000US"/>
    <s v="United States"/>
    <n v="0"/>
    <s v="Total for all sectors"/>
    <x v="4"/>
    <x v="4"/>
    <x v="18"/>
    <n v="231511"/>
    <n v="245312"/>
    <n v="2427992"/>
    <n v="2482499"/>
    <n v="9730"/>
    <n v="3.7869999999999999"/>
    <n v="32931"/>
    <n v="12.818"/>
    <n v="416929"/>
    <n v="67165"/>
    <n v="349764"/>
    <n v="2.706"/>
    <n v="16.795000000000002"/>
    <n v="524720"/>
    <n v="218603"/>
    <n v="306117"/>
    <n v="8.8059999999999992"/>
    <n v="21.137"/>
    <n v="-107791"/>
    <n v="-4.3419999999999996"/>
    <n v="33.588999999999999"/>
    <n v="26401"/>
    <n v="26781"/>
    <n v="164840"/>
  </r>
  <r>
    <s v="0100000US"/>
    <s v="United States"/>
    <n v="0"/>
    <s v="Total for all sectors"/>
    <x v="4"/>
    <x v="4"/>
    <x v="19"/>
    <n v="237859"/>
    <n v="254563"/>
    <n v="2448413"/>
    <n v="2490364"/>
    <n v="11134"/>
    <n v="4.1669999999999998"/>
    <n v="36399"/>
    <n v="13.622999999999999"/>
    <n v="483232"/>
    <n v="91441"/>
    <n v="391791"/>
    <n v="3.6720000000000002"/>
    <n v="19.404"/>
    <n v="566598"/>
    <n v="249561"/>
    <n v="317037"/>
    <n v="10.021000000000001"/>
    <n v="22.751999999999999"/>
    <n v="-83366"/>
    <n v="-3.3479999999999999"/>
    <n v="38.808"/>
    <n v="28468"/>
    <n v="28684"/>
    <n v="189776"/>
  </r>
  <r>
    <s v="0100000US"/>
    <s v="United States"/>
    <n v="0"/>
    <s v="Total for all sectors"/>
    <x v="4"/>
    <x v="4"/>
    <x v="20"/>
    <n v="248611"/>
    <n v="263425"/>
    <n v="2597926"/>
    <n v="2608690"/>
    <n v="9871"/>
    <n v="3.577"/>
    <n v="34931"/>
    <n v="12.657999999999999"/>
    <n v="531642"/>
    <n v="103004"/>
    <n v="428638"/>
    <n v="3.948"/>
    <n v="20.38"/>
    <n v="548188"/>
    <n v="215912"/>
    <n v="332276"/>
    <n v="8.2769999999999992"/>
    <n v="21.013999999999999"/>
    <n v="-16546"/>
    <n v="-0.63400000000000001"/>
    <n v="40.759"/>
    <n v="26649"/>
    <n v="26969"/>
    <n v="165833"/>
  </r>
  <r>
    <s v="0100000US"/>
    <s v="United States"/>
    <n v="0"/>
    <s v="Total for all sectors"/>
    <x v="4"/>
    <x v="4"/>
    <x v="21"/>
    <n v="258564"/>
    <n v="280226"/>
    <n v="2804075"/>
    <n v="2840716"/>
    <n v="11819"/>
    <n v="4.024"/>
    <n v="38754"/>
    <n v="13.195"/>
    <n v="523959"/>
    <n v="99797"/>
    <n v="424162"/>
    <n v="3.5129999999999999"/>
    <n v="18.445"/>
    <n v="597149"/>
    <n v="271564"/>
    <n v="325585"/>
    <n v="9.56"/>
    <n v="21.021000000000001"/>
    <n v="-73190"/>
    <n v="-2.5760000000000001"/>
    <n v="36.889000000000003"/>
    <n v="28082"/>
    <n v="28827"/>
    <n v="189427"/>
  </r>
  <r>
    <s v="0100000US"/>
    <s v="United States"/>
    <n v="0"/>
    <s v="Total for all sectors"/>
    <x v="4"/>
    <x v="4"/>
    <x v="22"/>
    <n v="258522"/>
    <n v="270724"/>
    <n v="2684942"/>
    <n v="2669639"/>
    <n v="10351"/>
    <n v="3.6459999999999999"/>
    <n v="36651"/>
    <n v="12.911"/>
    <n v="546000"/>
    <n v="95049"/>
    <n v="450951"/>
    <n v="3.56"/>
    <n v="20.452000000000002"/>
    <n v="512628"/>
    <n v="224565"/>
    <n v="288063"/>
    <n v="8.4120000000000008"/>
    <n v="19.202000000000002"/>
    <n v="33372"/>
    <n v="1.25"/>
    <n v="38.404000000000003"/>
    <n v="27615"/>
    <n v="28265"/>
    <n v="170451"/>
  </r>
  <r>
    <s v="0100000US"/>
    <s v="United States"/>
    <n v="0"/>
    <s v="Total for all sectors"/>
    <x v="4"/>
    <x v="4"/>
    <x v="23"/>
    <n v="265112"/>
    <n v="279598"/>
    <n v="2886927"/>
    <n v="2948239"/>
    <n v="12273"/>
    <n v="4.1909999999999998"/>
    <n v="38692"/>
    <n v="13.214"/>
    <n v="521568"/>
    <n v="91768"/>
    <n v="429800"/>
    <n v="3.113"/>
    <n v="17.690999999999999"/>
    <n v="645730"/>
    <n v="263000"/>
    <n v="382730"/>
    <n v="8.9209999999999994"/>
    <n v="21.902000000000001"/>
    <n v="-124162"/>
    <n v="-4.2110000000000003"/>
    <n v="35.381999999999998"/>
    <n v="29048"/>
    <n v="29567"/>
    <n v="194343"/>
  </r>
  <r>
    <s v="0100000US"/>
    <s v="United States"/>
    <n v="0"/>
    <s v="Total for all sectors"/>
    <x v="4"/>
    <x v="4"/>
    <x v="24"/>
    <n v="253794"/>
    <n v="265986"/>
    <n v="2636643"/>
    <n v="2733057"/>
    <n v="16107"/>
    <n v="5.806"/>
    <n v="39013"/>
    <n v="14.061999999999999"/>
    <n v="502185"/>
    <n v="135339"/>
    <n v="366846"/>
    <n v="4.952"/>
    <n v="18.373999999999999"/>
    <n v="694106"/>
    <n v="269383"/>
    <n v="424723"/>
    <n v="9.8559999999999999"/>
    <n v="25.396999999999998"/>
    <n v="-191921"/>
    <n v="-7.0220000000000002"/>
    <n v="36.749000000000002"/>
    <n v="29335"/>
    <n v="29495"/>
    <n v="200474"/>
  </r>
  <r>
    <s v="0100000US"/>
    <s v="United States"/>
    <n v="0"/>
    <s v="Total for all sectors"/>
    <x v="4"/>
    <x v="4"/>
    <x v="25"/>
    <n v="237976"/>
    <n v="249776"/>
    <n v="2373862"/>
    <n v="2390080"/>
    <n v="11871"/>
    <n v="4.5380000000000003"/>
    <n v="35506"/>
    <n v="13.573"/>
    <n v="465631"/>
    <n v="69398"/>
    <n v="396233"/>
    <n v="2.9039999999999999"/>
    <n v="19.481999999999999"/>
    <n v="497943"/>
    <n v="203026"/>
    <n v="294917"/>
    <n v="8.4949999999999992"/>
    <n v="20.834"/>
    <n v="-32312"/>
    <n v="-1.3520000000000001"/>
    <n v="38.963999999999999"/>
    <n v="27011"/>
    <n v="27231"/>
    <n v="160074"/>
  </r>
  <r>
    <s v="0100000US"/>
    <s v="United States"/>
    <n v="0"/>
    <s v="Total for all sectors"/>
    <x v="4"/>
    <x v="4"/>
    <x v="26"/>
    <n v="234921"/>
    <n v="246455"/>
    <n v="2339671"/>
    <n v="2365582"/>
    <n v="10959"/>
    <n v="4.2460000000000004"/>
    <n v="34285"/>
    <n v="13.282999999999999"/>
    <n v="410092"/>
    <n v="57939"/>
    <n v="352153"/>
    <n v="2.4489999999999998"/>
    <n v="17.335999999999999"/>
    <n v="461580"/>
    <n v="196025"/>
    <n v="265555"/>
    <n v="8.2870000000000008"/>
    <n v="19.512"/>
    <n v="-51488"/>
    <n v="-2.177"/>
    <n v="34.671999999999997"/>
    <n v="25870"/>
    <n v="26220"/>
    <n v="155805"/>
  </r>
  <r>
    <s v="0100000US"/>
    <s v="United States"/>
    <n v="0"/>
    <s v="Total for all sectors"/>
    <x v="4"/>
    <x v="4"/>
    <x v="27"/>
    <n v="232781"/>
    <n v="242023"/>
    <n v="2173293"/>
    <n v="2199041"/>
    <n v="11244"/>
    <n v="4.4370000000000003"/>
    <n v="34063"/>
    <n v="13.441000000000001"/>
    <n v="397051"/>
    <n v="61390"/>
    <n v="335661"/>
    <n v="2.7919999999999998"/>
    <n v="18.056000000000001"/>
    <n v="448118"/>
    <n v="175984"/>
    <n v="272134"/>
    <n v="8.0030000000000001"/>
    <n v="20.378"/>
    <n v="-51067"/>
    <n v="-2.3220000000000001"/>
    <n v="36.110999999999997"/>
    <n v="25900"/>
    <n v="26205"/>
    <n v="142431"/>
  </r>
  <r>
    <s v="0100000US"/>
    <s v="United States"/>
    <n v="0"/>
    <s v="Total for all sectors"/>
    <x v="4"/>
    <x v="4"/>
    <x v="28"/>
    <n v="245230"/>
    <n v="256408"/>
    <n v="2712553"/>
    <n v="2724220"/>
    <n v="14094"/>
    <n v="5.2549999999999999"/>
    <n v="37650"/>
    <n v="14.039"/>
    <n v="474495"/>
    <n v="90510"/>
    <n v="383985"/>
    <n v="3.3220000000000001"/>
    <n v="17.417999999999999"/>
    <n v="498282"/>
    <n v="213169"/>
    <n v="285113"/>
    <n v="7.8250000000000002"/>
    <n v="18.291"/>
    <n v="-23787"/>
    <n v="-0.873"/>
    <n v="34.835000000000001"/>
    <n v="30109"/>
    <n v="30325"/>
    <n v="177331"/>
  </r>
  <r>
    <s v="0100000US"/>
    <s v="United States"/>
    <n v="0"/>
    <s v="Total for all sectors"/>
    <x v="4"/>
    <x v="4"/>
    <x v="29"/>
    <n v="247257"/>
    <n v="256645"/>
    <n v="2331027"/>
    <n v="2386834"/>
    <n v="12268"/>
    <n v="4.5679999999999996"/>
    <n v="36104"/>
    <n v="13.443"/>
    <n v="405226"/>
    <n v="69702"/>
    <n v="335524"/>
    <n v="2.92"/>
    <n v="16.978000000000002"/>
    <n v="515614"/>
    <n v="203359"/>
    <n v="312255"/>
    <n v="8.52"/>
    <n v="21.602"/>
    <n v="-110388"/>
    <n v="-4.625"/>
    <n v="33.954999999999998"/>
    <n v="28777"/>
    <n v="28864"/>
    <n v="169890"/>
  </r>
  <r>
    <s v="0100000US"/>
    <s v="United States"/>
    <n v="0"/>
    <s v="Total for all sectors"/>
    <x v="4"/>
    <x v="4"/>
    <x v="30"/>
    <n v="253916"/>
    <n v="263268"/>
    <n v="2315672"/>
    <n v="2379838"/>
    <n v="9514"/>
    <n v="3.399"/>
    <n v="42747"/>
    <n v="15.273"/>
    <n v="385585"/>
    <n v="54949"/>
    <n v="330636"/>
    <n v="2.3090000000000002"/>
    <n v="16.202000000000002"/>
    <n v="514004"/>
    <n v="215689"/>
    <n v="298315"/>
    <n v="9.0630000000000006"/>
    <n v="21.597999999999999"/>
    <n v="-128419"/>
    <n v="-5.3959999999999999"/>
    <n v="32.404000000000003"/>
    <n v="33869"/>
    <n v="34049"/>
    <n v="180465"/>
  </r>
  <r>
    <s v="0100000US"/>
    <s v="United States"/>
    <n v="0"/>
    <s v="Total for all sectors"/>
    <x v="4"/>
    <x v="4"/>
    <x v="31"/>
    <n v="257742"/>
    <n v="268855"/>
    <n v="2238563"/>
    <n v="2378992"/>
    <n v="10401"/>
    <n v="3.6160000000000001"/>
    <n v="47914"/>
    <n v="16.658999999999999"/>
    <n v="322181"/>
    <n v="51641"/>
    <n v="270540"/>
    <n v="2.1709999999999998"/>
    <n v="13.542999999999999"/>
    <n v="601836"/>
    <n v="236947"/>
    <n v="364889"/>
    <n v="9.9600000000000009"/>
    <n v="25.297999999999998"/>
    <n v="-279655"/>
    <n v="-11.755000000000001"/>
    <n v="27.085999999999999"/>
    <n v="36318"/>
    <n v="36791"/>
    <n v="195956"/>
  </r>
  <r>
    <s v="0100000US"/>
    <s v="United States"/>
    <n v="0"/>
    <s v="Total for all sectors"/>
    <x v="4"/>
    <x v="4"/>
    <x v="32"/>
    <n v="278276"/>
    <n v="287810"/>
    <n v="2217510"/>
    <n v="2296536"/>
    <n v="15176"/>
    <n v="4.9960000000000004"/>
    <n v="47071"/>
    <n v="15.496"/>
    <n v="346690"/>
    <n v="67688"/>
    <n v="279002"/>
    <n v="2.9470000000000001"/>
    <n v="15.096"/>
    <n v="504979"/>
    <n v="212440"/>
    <n v="292539"/>
    <n v="9.25"/>
    <n v="21.989000000000001"/>
    <n v="-158289"/>
    <n v="-6.8929999999999998"/>
    <n v="30.192"/>
    <n v="34633"/>
    <n v="35117"/>
    <n v="170890"/>
  </r>
  <r>
    <s v="0100000US"/>
    <s v="United States"/>
    <n v="0"/>
    <s v="Total for all sectors"/>
    <x v="4"/>
    <x v="4"/>
    <x v="33"/>
    <n v="243791"/>
    <n v="252381"/>
    <n v="1988669"/>
    <n v="2012930"/>
    <n v="14531"/>
    <n v="5.4880000000000004"/>
    <n v="39365"/>
    <n v="14.866"/>
    <n v="336033"/>
    <n v="63714"/>
    <n v="272319"/>
    <n v="3.165"/>
    <n v="16.693999999999999"/>
    <n v="382676"/>
    <n v="168120"/>
    <n v="214556"/>
    <n v="8.3520000000000003"/>
    <n v="19.010999999999999"/>
    <n v="-46643"/>
    <n v="-2.3170000000000002"/>
    <n v="33.387"/>
    <n v="29575"/>
    <n v="29857"/>
    <n v="135617"/>
  </r>
  <r>
    <s v="0100000US"/>
    <s v="United States"/>
    <n v="0"/>
    <s v="Total for all sectors"/>
    <x v="4"/>
    <x v="4"/>
    <x v="34"/>
    <n v="236572"/>
    <n v="245937"/>
    <n v="2001651"/>
    <n v="1985021"/>
    <n v="13276"/>
    <n v="5.1929999999999996"/>
    <n v="32717"/>
    <n v="12.797000000000001"/>
    <n v="384009"/>
    <n v="67378"/>
    <n v="316631"/>
    <n v="3.3940000000000001"/>
    <n v="19.344999999999999"/>
    <n v="352370"/>
    <n v="164159"/>
    <n v="188211"/>
    <n v="8.27"/>
    <n v="17.751000000000001"/>
    <n v="31639"/>
    <n v="1.5940000000000001"/>
    <n v="35.503"/>
    <n v="24759"/>
    <n v="24875"/>
    <n v="130909"/>
  </r>
  <r>
    <s v="0100000US"/>
    <s v="United States"/>
    <n v="0"/>
    <s v="Total for all sectors"/>
    <x v="4"/>
    <x v="4"/>
    <x v="35"/>
    <n v="208226"/>
    <n v="217492"/>
    <n v="1898098"/>
    <n v="1908924"/>
    <n v="9989"/>
    <n v="4.407"/>
    <n v="28343"/>
    <n v="12.504"/>
    <n v="308474"/>
    <n v="43601"/>
    <n v="264873"/>
    <n v="2.2839999999999998"/>
    <n v="16.16"/>
    <n v="328890"/>
    <n v="147801"/>
    <n v="181089"/>
    <n v="7.7430000000000003"/>
    <n v="17.228999999999999"/>
    <n v="-20416"/>
    <n v="-1.07"/>
    <n v="32.319000000000003"/>
    <n v="21687"/>
    <n v="21828"/>
    <n v="121035"/>
  </r>
  <r>
    <s v="0100000US"/>
    <s v="United States"/>
    <n v="0"/>
    <s v="Total for all sectors"/>
    <x v="4"/>
    <x v="4"/>
    <x v="36"/>
    <n v="201694"/>
    <n v="213403"/>
    <n v="2099751"/>
    <n v="2092948"/>
    <n v="9710"/>
    <n v="4.3659999999999997"/>
    <n v="27664"/>
    <n v="12.44"/>
    <n v="359620"/>
    <n v="55009"/>
    <n v="304611"/>
    <n v="2.6280000000000001"/>
    <n v="17.181999999999999"/>
    <n v="344752"/>
    <n v="149168"/>
    <n v="195584"/>
    <n v="7.1269999999999998"/>
    <n v="16.472000000000001"/>
    <n v="14868"/>
    <n v="0.71"/>
    <n v="32.944000000000003"/>
    <n v="21370"/>
    <n v="21672"/>
    <n v="115059"/>
  </r>
  <r>
    <s v="0100000US"/>
    <s v="United States"/>
    <n v="0"/>
    <s v="Total for all sectors"/>
    <x v="4"/>
    <x v="4"/>
    <x v="37"/>
    <n v="215928"/>
    <n v="222720"/>
    <n v="1976935"/>
    <n v="1978214"/>
    <n v="9834"/>
    <n v="4.2350000000000003"/>
    <n v="28821"/>
    <n v="12.411"/>
    <n v="341005"/>
    <n v="52246"/>
    <n v="288759"/>
    <n v="2.641"/>
    <n v="17.238"/>
    <n v="343870"/>
    <n v="152364"/>
    <n v="191506"/>
    <n v="7.702"/>
    <n v="17.382999999999999"/>
    <n v="-2865"/>
    <n v="-0.14499999999999999"/>
    <n v="34.475999999999999"/>
    <n v="22611"/>
    <n v="22885"/>
    <n v="129305"/>
  </r>
  <r>
    <s v="0100000US"/>
    <s v="United States"/>
    <n v="0"/>
    <s v="Total for all sectors"/>
    <x v="4"/>
    <x v="4"/>
    <x v="38"/>
    <n v="225328"/>
    <n v="234428"/>
    <n v="2218764"/>
    <n v="2207617"/>
    <n v="11111"/>
    <n v="4.5599999999999996"/>
    <n v="29582"/>
    <n v="12.141"/>
    <n v="388094"/>
    <n v="74239"/>
    <n v="313855"/>
    <n v="3.363"/>
    <n v="17.579999999999998"/>
    <n v="365954"/>
    <n v="156777"/>
    <n v="209177"/>
    <n v="7.1020000000000003"/>
    <n v="16.577000000000002"/>
    <n v="22140"/>
    <n v="1.0029999999999999"/>
    <n v="33.154000000000003"/>
    <n v="23576"/>
    <n v="23722"/>
    <n v="131767"/>
  </r>
  <r>
    <s v="0100000US"/>
    <s v="United States"/>
    <n v="0"/>
    <s v="Total for all sectors"/>
    <x v="4"/>
    <x v="4"/>
    <x v="39"/>
    <n v="225070"/>
    <n v="232391"/>
    <n v="2033783"/>
    <n v="2050523"/>
    <n v="9796"/>
    <n v="4.04"/>
    <n v="30010"/>
    <n v="12.375"/>
    <n v="339746"/>
    <n v="50773"/>
    <n v="288973"/>
    <n v="2.476"/>
    <n v="16.568999999999999"/>
    <n v="371861"/>
    <n v="177840"/>
    <n v="194021"/>
    <n v="8.673"/>
    <n v="18.135000000000002"/>
    <n v="-32115"/>
    <n v="-1.5660000000000001"/>
    <n v="33.137"/>
    <n v="24438"/>
    <n v="24516"/>
    <n v="143313"/>
  </r>
  <r>
    <s v="0100000US"/>
    <s v="United States"/>
    <n v="0"/>
    <s v="Total for all sectors"/>
    <x v="4"/>
    <x v="4"/>
    <x v="40"/>
    <n v="230727"/>
    <n v="240093"/>
    <n v="2221176"/>
    <n v="2229531"/>
    <n v="9398"/>
    <n v="3.7530000000000001"/>
    <n v="30013"/>
    <n v="11.986000000000001"/>
    <n v="357023"/>
    <n v="46917"/>
    <n v="310106"/>
    <n v="2.1040000000000001"/>
    <n v="16.013000000000002"/>
    <n v="373094"/>
    <n v="162743"/>
    <n v="210351"/>
    <n v="7.2990000000000004"/>
    <n v="16.734000000000002"/>
    <n v="-16071"/>
    <n v="-0.72099999999999997"/>
    <n v="32.027000000000001"/>
    <n v="25763"/>
    <n v="26059"/>
    <n v="142106"/>
  </r>
  <r>
    <s v="0100000US"/>
    <s v="United States"/>
    <n v="0"/>
    <s v="Total for all sectors"/>
    <x v="5"/>
    <x v="5"/>
    <x v="0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5"/>
    <x v="5"/>
    <x v="1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5"/>
    <x v="5"/>
    <x v="2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5"/>
    <x v="5"/>
    <x v="3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5"/>
    <x v="5"/>
    <x v="4"/>
    <n v="213755"/>
    <n v="229992"/>
    <n v="2014298"/>
    <n v="2056150"/>
    <n v="12857"/>
    <n v="5.3479999999999999"/>
    <n v="33650"/>
    <n v="13.997999999999999"/>
    <n v="409046"/>
    <n v="111003"/>
    <n v="298043"/>
    <n v="5.399"/>
    <n v="19.893999999999998"/>
    <n v="491424"/>
    <n v="176546"/>
    <n v="314878"/>
    <n v="8.5860000000000003"/>
    <n v="23.9"/>
    <n v="-82378"/>
    <n v="-4.0060000000000002"/>
    <n v="39.787999999999997"/>
    <n v="24201"/>
    <n v="24567"/>
    <n v="124333"/>
  </r>
  <r>
    <s v="0100000US"/>
    <s v="United States"/>
    <n v="0"/>
    <s v="Total for all sectors"/>
    <x v="5"/>
    <x v="5"/>
    <x v="5"/>
    <n v="212302"/>
    <n v="227049"/>
    <n v="1866072"/>
    <n v="1913317"/>
    <n v="12254"/>
    <n v="5.2309999999999999"/>
    <n v="26661"/>
    <n v="11.381"/>
    <n v="349537"/>
    <n v="74833"/>
    <n v="274704"/>
    <n v="3.911"/>
    <n v="18.268999999999998"/>
    <n v="444494"/>
    <n v="152068"/>
    <n v="292426"/>
    <n v="7.9480000000000004"/>
    <n v="23.231999999999999"/>
    <n v="-94957"/>
    <n v="-4.9630000000000001"/>
    <n v="36.536999999999999"/>
    <n v="19591"/>
    <n v="19958"/>
    <n v="113117"/>
  </r>
  <r>
    <s v="0100000US"/>
    <s v="United States"/>
    <n v="0"/>
    <s v="Total for all sectors"/>
    <x v="5"/>
    <x v="5"/>
    <x v="6"/>
    <n v="202975"/>
    <n v="212677"/>
    <n v="1819870"/>
    <n v="1788223"/>
    <n v="10233"/>
    <n v="4.6470000000000002"/>
    <n v="25252"/>
    <n v="11.468"/>
    <n v="387618"/>
    <n v="50510"/>
    <n v="337108"/>
    <n v="2.8250000000000002"/>
    <n v="21.675999999999998"/>
    <n v="323972"/>
    <n v="129088"/>
    <n v="194884"/>
    <n v="7.2190000000000003"/>
    <n v="18.117000000000001"/>
    <n v="63646"/>
    <n v="3.5590000000000002"/>
    <n v="36.234000000000002"/>
    <n v="19273"/>
    <n v="19567"/>
    <n v="100938"/>
  </r>
  <r>
    <s v="0100000US"/>
    <s v="United States"/>
    <n v="0"/>
    <s v="Total for all sectors"/>
    <x v="5"/>
    <x v="5"/>
    <x v="7"/>
    <n v="192039"/>
    <n v="202028"/>
    <n v="1869233"/>
    <n v="1869432"/>
    <n v="9268"/>
    <n v="4.41"/>
    <n v="25537"/>
    <n v="12.151"/>
    <n v="375872"/>
    <n v="53467"/>
    <n v="322405"/>
    <n v="2.86"/>
    <n v="20.106000000000002"/>
    <n v="375865"/>
    <n v="156056"/>
    <n v="219809"/>
    <n v="8.3480000000000008"/>
    <n v="20.106000000000002"/>
    <n v="7"/>
    <n v="0"/>
    <n v="40.212000000000003"/>
    <n v="19839"/>
    <n v="20237"/>
    <n v="122375"/>
  </r>
  <r>
    <s v="0100000US"/>
    <s v="United States"/>
    <n v="0"/>
    <s v="Total for all sectors"/>
    <x v="5"/>
    <x v="5"/>
    <x v="8"/>
    <n v="180386"/>
    <n v="190770"/>
    <n v="1883041"/>
    <n v="1903620"/>
    <n v="8692"/>
    <n v="4.3899999999999997"/>
    <n v="23183"/>
    <n v="11.708"/>
    <n v="360428"/>
    <n v="61735"/>
    <n v="298693"/>
    <n v="3.2429999999999999"/>
    <n v="18.934000000000001"/>
    <n v="400409"/>
    <n v="147728"/>
    <n v="252681"/>
    <n v="7.76"/>
    <n v="21.033999999999999"/>
    <n v="-39981"/>
    <n v="-2.1"/>
    <n v="37.868000000000002"/>
    <n v="17631"/>
    <n v="18051"/>
    <n v="115323"/>
  </r>
  <r>
    <s v="0100000US"/>
    <s v="United States"/>
    <n v="0"/>
    <s v="Total for all sectors"/>
    <x v="5"/>
    <x v="5"/>
    <x v="9"/>
    <n v="183868"/>
    <n v="197889"/>
    <n v="2073666"/>
    <n v="2111395"/>
    <n v="9003"/>
    <n v="4.3879999999999999"/>
    <n v="23578"/>
    <n v="11.492000000000001"/>
    <n v="408742"/>
    <n v="89171"/>
    <n v="319571"/>
    <n v="4.2229999999999999"/>
    <n v="19.359000000000002"/>
    <n v="483427"/>
    <n v="169584"/>
    <n v="313843"/>
    <n v="8.032"/>
    <n v="22.896000000000001"/>
    <n v="-74685"/>
    <n v="-3.5369999999999999"/>
    <n v="38.718000000000004"/>
    <n v="18056"/>
    <n v="18368"/>
    <n v="124392"/>
  </r>
  <r>
    <s v="0100000US"/>
    <s v="United States"/>
    <n v="0"/>
    <s v="Total for all sectors"/>
    <x v="5"/>
    <x v="5"/>
    <x v="10"/>
    <n v="193377"/>
    <n v="207753"/>
    <n v="2167376"/>
    <n v="2197828"/>
    <n v="9944"/>
    <n v="4.6150000000000002"/>
    <n v="25387"/>
    <n v="11.782"/>
    <n v="406451"/>
    <n v="80020"/>
    <n v="326431"/>
    <n v="3.641"/>
    <n v="18.492999999999999"/>
    <n v="468715"/>
    <n v="181371"/>
    <n v="287344"/>
    <n v="8.2520000000000007"/>
    <n v="21.326000000000001"/>
    <n v="-62264"/>
    <n v="-2.8330000000000002"/>
    <n v="36.987000000000002"/>
    <n v="19523"/>
    <n v="19849"/>
    <n v="132270"/>
  </r>
  <r>
    <s v="0100000US"/>
    <s v="United States"/>
    <n v="0"/>
    <s v="Total for all sectors"/>
    <x v="5"/>
    <x v="5"/>
    <x v="11"/>
    <n v="239021"/>
    <n v="254222"/>
    <n v="2461665"/>
    <n v="2471061"/>
    <n v="10323"/>
    <n v="3.92"/>
    <n v="28599"/>
    <n v="10.859"/>
    <n v="458655"/>
    <n v="75473"/>
    <n v="383182"/>
    <n v="3.0539999999999998"/>
    <n v="18.561"/>
    <n v="477210"/>
    <n v="196957"/>
    <n v="280253"/>
    <n v="7.9710000000000001"/>
    <n v="19.312000000000001"/>
    <n v="-18555"/>
    <n v="-0.751"/>
    <n v="37.122"/>
    <n v="21678"/>
    <n v="22701"/>
    <n v="141670"/>
  </r>
  <r>
    <s v="0100000US"/>
    <s v="United States"/>
    <n v="0"/>
    <s v="Total for all sectors"/>
    <x v="5"/>
    <x v="5"/>
    <x v="12"/>
    <n v="231209"/>
    <n v="253411"/>
    <n v="2760190"/>
    <n v="2782970"/>
    <n v="10933"/>
    <n v="4.16"/>
    <n v="29698"/>
    <n v="11.301"/>
    <n v="466730"/>
    <n v="83315"/>
    <n v="383415"/>
    <n v="2.9940000000000002"/>
    <n v="16.771000000000001"/>
    <n v="512892"/>
    <n v="193179"/>
    <n v="319713"/>
    <n v="6.9409999999999998"/>
    <n v="18.43"/>
    <n v="-46162"/>
    <n v="-1.659"/>
    <n v="33.542000000000002"/>
    <n v="23335"/>
    <n v="23938"/>
    <n v="154213"/>
  </r>
  <r>
    <s v="0100000US"/>
    <s v="United States"/>
    <n v="0"/>
    <s v="Total for all sectors"/>
    <x v="5"/>
    <x v="5"/>
    <x v="13"/>
    <n v="235927"/>
    <n v="255395"/>
    <n v="2785443"/>
    <n v="2883453"/>
    <n v="11421"/>
    <n v="4.2919999999999998"/>
    <n v="32795"/>
    <n v="12.324999999999999"/>
    <n v="429996"/>
    <n v="95604"/>
    <n v="334392"/>
    <n v="3.3159999999999998"/>
    <n v="14.913"/>
    <n v="627573"/>
    <n v="227884"/>
    <n v="399689"/>
    <n v="7.9029999999999996"/>
    <n v="21.765000000000001"/>
    <n v="-197577"/>
    <n v="-6.8520000000000003"/>
    <n v="29.824999999999999"/>
    <n v="24941"/>
    <n v="25953"/>
    <n v="179494"/>
  </r>
  <r>
    <s v="0100000US"/>
    <s v="United States"/>
    <n v="0"/>
    <s v="Total for all sectors"/>
    <x v="5"/>
    <x v="5"/>
    <x v="14"/>
    <n v="226588"/>
    <n v="246789"/>
    <n v="2849984"/>
    <n v="2889524"/>
    <n v="10797"/>
    <n v="4.2060000000000004"/>
    <n v="30587"/>
    <n v="11.916"/>
    <n v="490002"/>
    <n v="85935"/>
    <n v="404067"/>
    <n v="2.9740000000000002"/>
    <n v="16.957999999999998"/>
    <n v="567239"/>
    <n v="206121"/>
    <n v="361118"/>
    <n v="7.133"/>
    <n v="19.631"/>
    <n v="-77237"/>
    <n v="-2.673"/>
    <n v="33.915999999999997"/>
    <n v="22951"/>
    <n v="23400"/>
    <n v="160609"/>
  </r>
  <r>
    <s v="0100000US"/>
    <s v="United States"/>
    <n v="0"/>
    <s v="Total for all sectors"/>
    <x v="5"/>
    <x v="5"/>
    <x v="15"/>
    <n v="223914"/>
    <n v="242192"/>
    <n v="2437221"/>
    <n v="2468381"/>
    <n v="10087"/>
    <n v="3.9929999999999999"/>
    <n v="30965"/>
    <n v="12.257"/>
    <n v="433490"/>
    <n v="74983"/>
    <n v="358507"/>
    <n v="3.0379999999999998"/>
    <n v="17.562000000000001"/>
    <n v="494839"/>
    <n v="202776"/>
    <n v="292063"/>
    <n v="8.2149999999999999"/>
    <n v="20.047000000000001"/>
    <n v="-61349"/>
    <n v="-2.4849999999999999"/>
    <n v="35.122999999999998"/>
    <n v="23207"/>
    <n v="23732"/>
    <n v="147676"/>
  </r>
  <r>
    <s v="0100000US"/>
    <s v="United States"/>
    <n v="0"/>
    <s v="Total for all sectors"/>
    <x v="5"/>
    <x v="5"/>
    <x v="16"/>
    <n v="224877"/>
    <n v="241568"/>
    <n v="2367703"/>
    <n v="2398706"/>
    <n v="10826"/>
    <n v="4.3070000000000004"/>
    <n v="30380"/>
    <n v="12.087"/>
    <n v="441179"/>
    <n v="89173"/>
    <n v="352006"/>
    <n v="3.718"/>
    <n v="18.391999999999999"/>
    <n v="503171"/>
    <n v="205689"/>
    <n v="297482"/>
    <n v="8.5749999999999993"/>
    <n v="20.977"/>
    <n v="-61992"/>
    <n v="-2.5840000000000001"/>
    <n v="36.784999999999997"/>
    <n v="23413"/>
    <n v="23951"/>
    <n v="156352"/>
  </r>
  <r>
    <s v="0100000US"/>
    <s v="United States"/>
    <n v="0"/>
    <s v="Total for all sectors"/>
    <x v="5"/>
    <x v="5"/>
    <x v="17"/>
    <n v="225557"/>
    <n v="239964"/>
    <n v="2278377"/>
    <n v="2278825"/>
    <n v="10118"/>
    <n v="4.056"/>
    <n v="29053"/>
    <n v="11.648"/>
    <n v="426066"/>
    <n v="69920"/>
    <n v="356146"/>
    <n v="3.0680000000000001"/>
    <n v="18.696999999999999"/>
    <n v="425962"/>
    <n v="172895"/>
    <n v="253067"/>
    <n v="7.5869999999999997"/>
    <n v="18.692"/>
    <n v="104"/>
    <n v="5.0000000000000001E-3"/>
    <n v="37.384"/>
    <n v="22533"/>
    <n v="23114"/>
    <n v="141347"/>
  </r>
  <r>
    <s v="0100000US"/>
    <s v="United States"/>
    <n v="0"/>
    <s v="Total for all sectors"/>
    <x v="5"/>
    <x v="5"/>
    <x v="18"/>
    <n v="213570"/>
    <n v="226923"/>
    <n v="2140184"/>
    <n v="2168906"/>
    <n v="9107"/>
    <n v="3.8570000000000002"/>
    <n v="27519"/>
    <n v="11.654"/>
    <n v="374678"/>
    <n v="68244"/>
    <n v="306434"/>
    <n v="3.1459999999999999"/>
    <n v="17.274999999999999"/>
    <n v="432546"/>
    <n v="175225"/>
    <n v="257321"/>
    <n v="8.0790000000000006"/>
    <n v="19.943000000000001"/>
    <n v="-57868"/>
    <n v="-2.6680000000000001"/>
    <n v="34.549999999999997"/>
    <n v="21741"/>
    <n v="22149"/>
    <n v="145712"/>
  </r>
  <r>
    <s v="0100000US"/>
    <s v="United States"/>
    <n v="0"/>
    <s v="Total for all sectors"/>
    <x v="5"/>
    <x v="5"/>
    <x v="19"/>
    <n v="210259"/>
    <n v="225167"/>
    <n v="2398804"/>
    <n v="2415403"/>
    <n v="9160"/>
    <n v="3.9"/>
    <n v="28580"/>
    <n v="12.167999999999999"/>
    <n v="440591"/>
    <n v="90710"/>
    <n v="349881"/>
    <n v="3.7549999999999999"/>
    <n v="18.241"/>
    <n v="471941"/>
    <n v="198775"/>
    <n v="273166"/>
    <n v="8.2289999999999992"/>
    <n v="19.539000000000001"/>
    <n v="-31350"/>
    <n v="-1.298"/>
    <n v="36.481999999999999"/>
    <n v="22412"/>
    <n v="22875"/>
    <n v="160284"/>
  </r>
  <r>
    <s v="0100000US"/>
    <s v="United States"/>
    <n v="0"/>
    <s v="Total for all sectors"/>
    <x v="5"/>
    <x v="5"/>
    <x v="20"/>
    <n v="217113"/>
    <n v="234409"/>
    <n v="2409983"/>
    <n v="2423651"/>
    <n v="8993"/>
    <n v="3.6850000000000001"/>
    <n v="28309"/>
    <n v="11.599"/>
    <n v="447857"/>
    <n v="85458"/>
    <n v="362399"/>
    <n v="3.5259999999999998"/>
    <n v="18.478999999999999"/>
    <n v="471778"/>
    <n v="183609"/>
    <n v="288169"/>
    <n v="7.5759999999999996"/>
    <n v="19.466000000000001"/>
    <n v="-23921"/>
    <n v="-0.98699999999999999"/>
    <n v="36.957000000000001"/>
    <n v="21167"/>
    <n v="21703"/>
    <n v="139672"/>
  </r>
  <r>
    <s v="0100000US"/>
    <s v="United States"/>
    <n v="0"/>
    <s v="Total for all sectors"/>
    <x v="5"/>
    <x v="5"/>
    <x v="21"/>
    <n v="227497"/>
    <n v="243669"/>
    <n v="2586502"/>
    <n v="2601342"/>
    <n v="10802"/>
    <n v="4.2699999999999996"/>
    <n v="29426"/>
    <n v="11.632"/>
    <n v="490076"/>
    <n v="100211"/>
    <n v="389865"/>
    <n v="3.8519999999999999"/>
    <n v="18.838999999999999"/>
    <n v="517473"/>
    <n v="200342"/>
    <n v="317131"/>
    <n v="7.7009999999999996"/>
    <n v="19.893000000000001"/>
    <n v="-27397"/>
    <n v="-1.0529999999999999"/>
    <n v="37.679000000000002"/>
    <n v="22075"/>
    <n v="22751"/>
    <n v="150262"/>
  </r>
  <r>
    <s v="0100000US"/>
    <s v="United States"/>
    <n v="0"/>
    <s v="Total for all sectors"/>
    <x v="5"/>
    <x v="5"/>
    <x v="22"/>
    <n v="235317"/>
    <n v="257250"/>
    <n v="2773591"/>
    <n v="2765506"/>
    <n v="10635"/>
    <n v="3.972"/>
    <n v="31586"/>
    <n v="11.798"/>
    <n v="527933"/>
    <n v="84403"/>
    <n v="443530"/>
    <n v="3.052"/>
    <n v="19.09"/>
    <n v="512545"/>
    <n v="211150"/>
    <n v="301395"/>
    <n v="7.6349999999999998"/>
    <n v="18.533000000000001"/>
    <n v="15388"/>
    <n v="0.55600000000000005"/>
    <n v="37.067"/>
    <n v="22742"/>
    <n v="23259"/>
    <n v="141609"/>
  </r>
  <r>
    <s v="0100000US"/>
    <s v="United States"/>
    <n v="0"/>
    <s v="Total for all sectors"/>
    <x v="5"/>
    <x v="5"/>
    <x v="23"/>
    <n v="236146"/>
    <n v="249149"/>
    <n v="2648194"/>
    <n v="2667111"/>
    <n v="10463"/>
    <n v="4.0309999999999997"/>
    <n v="31343"/>
    <n v="12.074"/>
    <n v="480885"/>
    <n v="79470"/>
    <n v="401415"/>
    <n v="2.98"/>
    <n v="18.03"/>
    <n v="516157"/>
    <n v="204371"/>
    <n v="311786"/>
    <n v="7.6630000000000003"/>
    <n v="19.353000000000002"/>
    <n v="-35272"/>
    <n v="-1.3220000000000001"/>
    <n v="36.06"/>
    <n v="23555"/>
    <n v="23973"/>
    <n v="153302"/>
  </r>
  <r>
    <s v="0100000US"/>
    <s v="United States"/>
    <n v="0"/>
    <s v="Total for all sectors"/>
    <x v="5"/>
    <x v="5"/>
    <x v="24"/>
    <n v="240249"/>
    <n v="257349"/>
    <n v="2681157"/>
    <n v="2781447"/>
    <n v="13508"/>
    <n v="5.0410000000000004"/>
    <n v="34734"/>
    <n v="12.962"/>
    <n v="477851"/>
    <n v="120269"/>
    <n v="357582"/>
    <n v="4.3239999999999998"/>
    <n v="17.18"/>
    <n v="678311"/>
    <n v="248845"/>
    <n v="429466"/>
    <n v="8.9469999999999992"/>
    <n v="24.387"/>
    <n v="-200460"/>
    <n v="-7.2069999999999999"/>
    <n v="34.36"/>
    <n v="25282"/>
    <n v="25598"/>
    <n v="184852"/>
  </r>
  <r>
    <s v="0100000US"/>
    <s v="United States"/>
    <n v="0"/>
    <s v="Total for all sectors"/>
    <x v="5"/>
    <x v="5"/>
    <x v="25"/>
    <n v="231696"/>
    <n v="245333"/>
    <n v="2487156"/>
    <n v="2560856"/>
    <n v="11381"/>
    <n v="4.4569999999999999"/>
    <n v="31432"/>
    <n v="12.308999999999999"/>
    <n v="433471"/>
    <n v="75138"/>
    <n v="358333"/>
    <n v="2.9340000000000002"/>
    <n v="16.927"/>
    <n v="577688"/>
    <n v="225633"/>
    <n v="352055"/>
    <n v="8.8109999999999999"/>
    <n v="22.558"/>
    <n v="-144217"/>
    <n v="-5.6319999999999997"/>
    <n v="33.853999999999999"/>
    <n v="23861"/>
    <n v="24052"/>
    <n v="157143"/>
  </r>
  <r>
    <s v="0100000US"/>
    <s v="United States"/>
    <n v="0"/>
    <s v="Total for all sectors"/>
    <x v="5"/>
    <x v="5"/>
    <x v="26"/>
    <n v="217016"/>
    <n v="228884"/>
    <n v="2313220"/>
    <n v="2342995"/>
    <n v="9701"/>
    <n v="4.0590000000000002"/>
    <n v="29899"/>
    <n v="12.510999999999999"/>
    <n v="400605"/>
    <n v="59674"/>
    <n v="340931"/>
    <n v="2.5470000000000002"/>
    <n v="17.097999999999999"/>
    <n v="461019"/>
    <n v="192874"/>
    <n v="268145"/>
    <n v="8.2319999999999993"/>
    <n v="19.675999999999998"/>
    <n v="-60414"/>
    <n v="-2.5779999999999998"/>
    <n v="34.195999999999998"/>
    <n v="22231"/>
    <n v="22598"/>
    <n v="142383"/>
  </r>
  <r>
    <s v="0100000US"/>
    <s v="United States"/>
    <n v="0"/>
    <s v="Total for all sectors"/>
    <x v="5"/>
    <x v="5"/>
    <x v="27"/>
    <n v="214915"/>
    <n v="227019"/>
    <n v="2277636"/>
    <n v="2308584"/>
    <n v="10323"/>
    <n v="4.3650000000000002"/>
    <n v="29279"/>
    <n v="12.38"/>
    <n v="384704"/>
    <n v="72221"/>
    <n v="312483"/>
    <n v="3.1280000000000001"/>
    <n v="16.664000000000001"/>
    <n v="447118"/>
    <n v="172943"/>
    <n v="274175"/>
    <n v="7.4909999999999997"/>
    <n v="19.367999999999999"/>
    <n v="-62414"/>
    <n v="-2.7040000000000002"/>
    <n v="33.328000000000003"/>
    <n v="21981"/>
    <n v="22345"/>
    <n v="131900"/>
  </r>
  <r>
    <s v="0100000US"/>
    <s v="United States"/>
    <n v="0"/>
    <s v="Total for all sectors"/>
    <x v="5"/>
    <x v="5"/>
    <x v="28"/>
    <n v="211266"/>
    <n v="221937"/>
    <n v="2174009"/>
    <n v="2164911"/>
    <n v="11296"/>
    <n v="4.8760000000000003"/>
    <n v="30734"/>
    <n v="13.266999999999999"/>
    <n v="398692"/>
    <n v="75188"/>
    <n v="323504"/>
    <n v="3.4729999999999999"/>
    <n v="18.416"/>
    <n v="381315"/>
    <n v="162691"/>
    <n v="218624"/>
    <n v="7.5149999999999997"/>
    <n v="17.613"/>
    <n v="17377"/>
    <n v="0.80300000000000005"/>
    <n v="35.226999999999997"/>
    <n v="24392"/>
    <n v="24677"/>
    <n v="135711"/>
  </r>
  <r>
    <s v="0100000US"/>
    <s v="United States"/>
    <n v="0"/>
    <s v="Total for all sectors"/>
    <x v="5"/>
    <x v="5"/>
    <x v="29"/>
    <n v="224234"/>
    <n v="236789"/>
    <n v="2576486"/>
    <n v="2633128"/>
    <n v="10891"/>
    <n v="4.4290000000000003"/>
    <n v="29168"/>
    <n v="11.86"/>
    <n v="386571"/>
    <n v="71770"/>
    <n v="314801"/>
    <n v="2.726"/>
    <n v="14.680999999999999"/>
    <n v="498900"/>
    <n v="188024"/>
    <n v="310876"/>
    <n v="7.141"/>
    <n v="18.946999999999999"/>
    <n v="-112329"/>
    <n v="-4.266"/>
    <n v="29.361999999999998"/>
    <n v="22307"/>
    <n v="22594"/>
    <n v="143402"/>
  </r>
  <r>
    <s v="0100000US"/>
    <s v="United States"/>
    <n v="0"/>
    <s v="Total for all sectors"/>
    <x v="5"/>
    <x v="5"/>
    <x v="30"/>
    <n v="220985"/>
    <n v="231560"/>
    <n v="2177121"/>
    <n v="2250128"/>
    <n v="8671"/>
    <n v="3.556"/>
    <n v="33285"/>
    <n v="13.648999999999999"/>
    <n v="339982"/>
    <n v="57682"/>
    <n v="282300"/>
    <n v="2.5630000000000002"/>
    <n v="15.109"/>
    <n v="486611"/>
    <n v="202402"/>
    <n v="284209"/>
    <n v="8.9949999999999992"/>
    <n v="21.626000000000001"/>
    <n v="-146629"/>
    <n v="-6.516"/>
    <n v="30.219000000000001"/>
    <n v="25729"/>
    <n v="25846"/>
    <n v="160118"/>
  </r>
  <r>
    <s v="0100000US"/>
    <s v="United States"/>
    <n v="0"/>
    <s v="Total for all sectors"/>
    <x v="5"/>
    <x v="5"/>
    <x v="31"/>
    <n v="224579"/>
    <n v="234563"/>
    <n v="2056996"/>
    <n v="2188843"/>
    <n v="9185"/>
    <n v="3.6850000000000001"/>
    <n v="38573"/>
    <n v="15.475"/>
    <n v="273274"/>
    <n v="45113"/>
    <n v="228161"/>
    <n v="2.0609999999999999"/>
    <n v="12.484999999999999"/>
    <n v="536291"/>
    <n v="194507"/>
    <n v="341784"/>
    <n v="8.8859999999999992"/>
    <n v="24.501000000000001"/>
    <n v="-263017"/>
    <n v="-12.016"/>
    <n v="24.97"/>
    <n v="28778"/>
    <n v="29107"/>
    <n v="159223"/>
  </r>
  <r>
    <s v="0100000US"/>
    <s v="United States"/>
    <n v="0"/>
    <s v="Total for all sectors"/>
    <x v="5"/>
    <x v="5"/>
    <x v="32"/>
    <n v="232031"/>
    <n v="243704"/>
    <n v="2092883"/>
    <n v="2165631"/>
    <n v="11563"/>
    <n v="4.5170000000000003"/>
    <n v="36155"/>
    <n v="14.122999999999999"/>
    <n v="304117"/>
    <n v="55380"/>
    <n v="248737"/>
    <n v="2.5569999999999999"/>
    <n v="14.042999999999999"/>
    <n v="451336"/>
    <n v="178842"/>
    <n v="272494"/>
    <n v="8.2579999999999991"/>
    <n v="20.841000000000001"/>
    <n v="-147219"/>
    <n v="-6.798"/>
    <n v="28.085999999999999"/>
    <n v="26490"/>
    <n v="26887"/>
    <n v="140986"/>
  </r>
  <r>
    <s v="0100000US"/>
    <s v="United States"/>
    <n v="0"/>
    <s v="Total for all sectors"/>
    <x v="5"/>
    <x v="5"/>
    <x v="33"/>
    <n v="253085"/>
    <n v="263459"/>
    <n v="2160174"/>
    <n v="2183483"/>
    <n v="14125"/>
    <n v="5.133"/>
    <n v="37573"/>
    <n v="13.654"/>
    <n v="343758"/>
    <n v="60445"/>
    <n v="283313"/>
    <n v="2.7679999999999998"/>
    <n v="15.744"/>
    <n v="389387"/>
    <n v="163577"/>
    <n v="225810"/>
    <n v="7.492"/>
    <n v="17.832999999999998"/>
    <n v="-45629"/>
    <n v="-2.09"/>
    <n v="31.486999999999998"/>
    <n v="27721"/>
    <n v="27977"/>
    <n v="129138"/>
  </r>
  <r>
    <s v="0100000US"/>
    <s v="United States"/>
    <n v="0"/>
    <s v="Total for all sectors"/>
    <x v="5"/>
    <x v="5"/>
    <x v="34"/>
    <n v="225233"/>
    <n v="234451"/>
    <n v="1984756"/>
    <n v="1980009"/>
    <n v="12613"/>
    <n v="5.1929999999999996"/>
    <n v="29488"/>
    <n v="12.141"/>
    <n v="343536"/>
    <n v="52881"/>
    <n v="290655"/>
    <n v="2.6709999999999998"/>
    <n v="17.350000000000001"/>
    <n v="334453"/>
    <n v="146034"/>
    <n v="188419"/>
    <n v="7.375"/>
    <n v="16.890999999999998"/>
    <n v="9083"/>
    <n v="0.45900000000000002"/>
    <n v="33.783000000000001"/>
    <n v="21921"/>
    <n v="22130"/>
    <n v="119626"/>
  </r>
  <r>
    <s v="0100000US"/>
    <s v="United States"/>
    <n v="0"/>
    <s v="Total for all sectors"/>
    <x v="5"/>
    <x v="5"/>
    <x v="35"/>
    <n v="218313"/>
    <n v="228384"/>
    <n v="1974693"/>
    <n v="1975454"/>
    <n v="10864"/>
    <n v="4.5890000000000004"/>
    <n v="27560"/>
    <n v="11.641999999999999"/>
    <n v="330750"/>
    <n v="57020"/>
    <n v="273730"/>
    <n v="2.8860000000000001"/>
    <n v="16.742999999999999"/>
    <n v="333525"/>
    <n v="138550"/>
    <n v="194975"/>
    <n v="7.0140000000000002"/>
    <n v="16.882999999999999"/>
    <n v="-2775"/>
    <n v="-0.14000000000000001"/>
    <n v="33.485999999999997"/>
    <n v="20736"/>
    <n v="20855"/>
    <n v="109034"/>
  </r>
  <r>
    <s v="0100000US"/>
    <s v="United States"/>
    <n v="0"/>
    <s v="Total for all sectors"/>
    <x v="5"/>
    <x v="5"/>
    <x v="36"/>
    <n v="191619"/>
    <n v="202097"/>
    <n v="1905307"/>
    <n v="1900077"/>
    <n v="9219"/>
    <n v="4.4009999999999998"/>
    <n v="23956"/>
    <n v="11.436999999999999"/>
    <n v="307946"/>
    <n v="48446"/>
    <n v="259500"/>
    <n v="2.5499999999999998"/>
    <n v="16.207000000000001"/>
    <n v="295936"/>
    <n v="122074"/>
    <n v="173862"/>
    <n v="6.4249999999999998"/>
    <n v="15.574999999999999"/>
    <n v="12010"/>
    <n v="0.63200000000000001"/>
    <n v="31.15"/>
    <n v="18315"/>
    <n v="18560"/>
    <n v="97515"/>
  </r>
  <r>
    <s v="0100000US"/>
    <s v="United States"/>
    <n v="0"/>
    <s v="Total for all sectors"/>
    <x v="5"/>
    <x v="5"/>
    <x v="37"/>
    <n v="186071"/>
    <n v="198836"/>
    <n v="2121276"/>
    <n v="2118148"/>
    <n v="8941"/>
    <n v="4.3440000000000003"/>
    <n v="22923"/>
    <n v="11.137"/>
    <n v="337133"/>
    <n v="58796"/>
    <n v="278337"/>
    <n v="2.7759999999999998"/>
    <n v="15.916"/>
    <n v="330742"/>
    <n v="137250"/>
    <n v="193492"/>
    <n v="6.48"/>
    <n v="15.615"/>
    <n v="6391"/>
    <n v="0.30199999999999999"/>
    <n v="31.228999999999999"/>
    <n v="17555"/>
    <n v="17821"/>
    <n v="106730"/>
  </r>
  <r>
    <s v="0100000US"/>
    <s v="United States"/>
    <n v="0"/>
    <s v="Total for all sectors"/>
    <x v="5"/>
    <x v="5"/>
    <x v="38"/>
    <n v="199355"/>
    <n v="207351"/>
    <n v="1974810"/>
    <n v="1977675"/>
    <n v="9195"/>
    <n v="4.28"/>
    <n v="24158"/>
    <n v="11.244999999999999"/>
    <n v="320725"/>
    <n v="61176"/>
    <n v="259549"/>
    <n v="3.093"/>
    <n v="16.216999999999999"/>
    <n v="325716"/>
    <n v="129105"/>
    <n v="196611"/>
    <n v="6.5279999999999996"/>
    <n v="16.47"/>
    <n v="-4991"/>
    <n v="-0.252"/>
    <n v="32.435000000000002"/>
    <n v="19249"/>
    <n v="19467"/>
    <n v="110410"/>
  </r>
  <r>
    <s v="0100000US"/>
    <s v="United States"/>
    <n v="0"/>
    <s v="Total for all sectors"/>
    <x v="5"/>
    <x v="5"/>
    <x v="39"/>
    <n v="206667"/>
    <n v="216748"/>
    <n v="2192801"/>
    <n v="2193731"/>
    <n v="9392"/>
    <n v="4.1710000000000003"/>
    <n v="26192"/>
    <n v="11.632999999999999"/>
    <n v="384525"/>
    <n v="55681"/>
    <n v="328844"/>
    <n v="2.5379999999999998"/>
    <n v="17.527999999999999"/>
    <n v="388790"/>
    <n v="174162"/>
    <n v="214628"/>
    <n v="7.9390000000000001"/>
    <n v="17.722999999999999"/>
    <n v="-4265"/>
    <n v="-0.19400000000000001"/>
    <n v="35.057000000000002"/>
    <n v="20830"/>
    <n v="21161"/>
    <n v="141393"/>
  </r>
  <r>
    <s v="0100000US"/>
    <s v="United States"/>
    <n v="0"/>
    <s v="Total for all sectors"/>
    <x v="5"/>
    <x v="5"/>
    <x v="40"/>
    <n v="206689"/>
    <n v="214116"/>
    <n v="2035176"/>
    <n v="2032576"/>
    <n v="8384"/>
    <n v="3.7679999999999998"/>
    <n v="25183"/>
    <n v="11.317"/>
    <n v="336722"/>
    <n v="57707"/>
    <n v="279015"/>
    <n v="2.839"/>
    <n v="16.565999999999999"/>
    <n v="329381"/>
    <n v="139137"/>
    <n v="190244"/>
    <n v="6.8449999999999998"/>
    <n v="16.204999999999998"/>
    <n v="7341"/>
    <n v="0.36099999999999999"/>
    <n v="32.409999999999997"/>
    <n v="21506"/>
    <n v="21794"/>
    <n v="119883"/>
  </r>
  <r>
    <s v="0100000US"/>
    <s v="United States"/>
    <n v="0"/>
    <s v="Total for all sectors"/>
    <x v="6"/>
    <x v="6"/>
    <x v="0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6"/>
    <x v="6"/>
    <x v="1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6"/>
    <x v="6"/>
    <x v="2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6"/>
    <x v="6"/>
    <x v="3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6"/>
    <x v="6"/>
    <x v="4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6"/>
    <x v="6"/>
    <x v="5"/>
    <n v="197676"/>
    <n v="214574"/>
    <n v="1899072"/>
    <n v="1940988"/>
    <n v="11033"/>
    <n v="5.0010000000000003"/>
    <n v="23088"/>
    <n v="10.465999999999999"/>
    <n v="336185"/>
    <n v="65162"/>
    <n v="271023"/>
    <n v="3.3570000000000002"/>
    <n v="17.32"/>
    <n v="420940"/>
    <n v="139577"/>
    <n v="281363"/>
    <n v="7.1909999999999998"/>
    <n v="21.687000000000001"/>
    <n v="-84755"/>
    <n v="-4.367"/>
    <n v="34.640999999999998"/>
    <n v="16554"/>
    <n v="16895"/>
    <n v="104289"/>
  </r>
  <r>
    <s v="0100000US"/>
    <s v="United States"/>
    <n v="0"/>
    <s v="Total for all sectors"/>
    <x v="6"/>
    <x v="6"/>
    <x v="6"/>
    <n v="381989"/>
    <n v="413966"/>
    <n v="3891526"/>
    <n v="3816051"/>
    <n v="20098"/>
    <n v="4.7279999999999998"/>
    <n v="42358"/>
    <n v="9.9640000000000004"/>
    <n v="789706"/>
    <n v="128106"/>
    <n v="661600"/>
    <n v="3.3570000000000002"/>
    <n v="20.693999999999999"/>
    <n v="637664"/>
    <n v="233392"/>
    <n v="404272"/>
    <n v="6.1159999999999997"/>
    <n v="16.71"/>
    <n v="152042"/>
    <n v="3.984"/>
    <n v="33.42"/>
    <n v="31238"/>
    <n v="31943"/>
    <n v="170642"/>
  </r>
  <r>
    <s v="0100000US"/>
    <s v="United States"/>
    <n v="0"/>
    <s v="Total for all sectors"/>
    <x v="6"/>
    <x v="6"/>
    <x v="7"/>
    <n v="536693"/>
    <n v="579827"/>
    <n v="5688780"/>
    <n v="5677424"/>
    <n v="27502"/>
    <n v="4.5940000000000003"/>
    <n v="65058"/>
    <n v="10.868"/>
    <n v="1082796"/>
    <n v="172812"/>
    <n v="909984"/>
    <n v="3.044"/>
    <n v="19.071999999999999"/>
    <n v="1058715"/>
    <n v="415800"/>
    <n v="642915"/>
    <n v="7.3239999999999998"/>
    <n v="18.648"/>
    <n v="24081"/>
    <n v="0.42399999999999999"/>
    <n v="37.295999999999999"/>
    <n v="48375"/>
    <n v="49565"/>
    <n v="317451"/>
  </r>
  <r>
    <s v="0100000US"/>
    <s v="United States"/>
    <n v="0"/>
    <s v="Total for all sectors"/>
    <x v="6"/>
    <x v="6"/>
    <x v="8"/>
    <n v="671098"/>
    <n v="730689"/>
    <n v="7379901"/>
    <n v="7434958"/>
    <n v="35447"/>
    <n v="4.7190000000000003"/>
    <n v="76268"/>
    <n v="10.154"/>
    <n v="1355631"/>
    <n v="270179"/>
    <n v="1085452"/>
    <n v="3.6339999999999999"/>
    <n v="18.233000000000001"/>
    <n v="1465940"/>
    <n v="478350"/>
    <n v="987590"/>
    <n v="6.4340000000000002"/>
    <n v="19.716999999999999"/>
    <n v="-110309"/>
    <n v="-1.484"/>
    <n v="36.466000000000001"/>
    <n v="55702"/>
    <n v="56995"/>
    <n v="344359"/>
  </r>
  <r>
    <s v="0100000US"/>
    <s v="United States"/>
    <n v="0"/>
    <s v="Total for all sectors"/>
    <x v="6"/>
    <x v="6"/>
    <x v="9"/>
    <n v="780166"/>
    <n v="853076"/>
    <n v="9038568"/>
    <n v="9105594"/>
    <n v="39748"/>
    <n v="4.524"/>
    <n v="90752"/>
    <n v="10.329000000000001"/>
    <n v="1644782"/>
    <n v="308929"/>
    <n v="1335853"/>
    <n v="3.3929999999999998"/>
    <n v="18.062999999999999"/>
    <n v="1776975"/>
    <n v="630574"/>
    <n v="1146401"/>
    <n v="6.9249999999999998"/>
    <n v="19.515000000000001"/>
    <n v="-132193"/>
    <n v="-1.452"/>
    <n v="36.127000000000002"/>
    <n v="64667"/>
    <n v="66242"/>
    <n v="433946"/>
  </r>
  <r>
    <s v="0100000US"/>
    <s v="United States"/>
    <n v="0"/>
    <s v="Total for all sectors"/>
    <x v="6"/>
    <x v="6"/>
    <x v="10"/>
    <n v="765677"/>
    <n v="837837"/>
    <n v="9110562"/>
    <n v="9190032"/>
    <n v="37529"/>
    <n v="4.3609999999999998"/>
    <n v="82986"/>
    <n v="9.6430000000000007"/>
    <n v="1577125"/>
    <n v="321399"/>
    <n v="1255726"/>
    <n v="3.4969999999999999"/>
    <n v="17.161000000000001"/>
    <n v="1735583"/>
    <n v="575108"/>
    <n v="1160475"/>
    <n v="6.258"/>
    <n v="18.885000000000002"/>
    <n v="-158458"/>
    <n v="-1.724"/>
    <n v="34.323"/>
    <n v="60813"/>
    <n v="62435"/>
    <n v="405767"/>
  </r>
  <r>
    <s v="0100000US"/>
    <s v="United States"/>
    <n v="0"/>
    <s v="Total for all sectors"/>
    <x v="6"/>
    <x v="6"/>
    <x v="11"/>
    <n v="756420"/>
    <n v="829051"/>
    <n v="9438254"/>
    <n v="9432061"/>
    <n v="34576"/>
    <n v="4.0590000000000002"/>
    <n v="79994"/>
    <n v="9.3919999999999995"/>
    <n v="1594222"/>
    <n v="288150"/>
    <n v="1306072"/>
    <n v="3.0550000000000002"/>
    <n v="16.902000000000001"/>
    <n v="1581049"/>
    <n v="567521"/>
    <n v="1013528"/>
    <n v="6.0170000000000003"/>
    <n v="16.762"/>
    <n v="13173"/>
    <n v="0.14000000000000001"/>
    <n v="33.524999999999999"/>
    <n v="59767"/>
    <n v="61810"/>
    <n v="409180"/>
  </r>
  <r>
    <s v="0100000US"/>
    <s v="United States"/>
    <n v="0"/>
    <s v="Total for all sectors"/>
    <x v="6"/>
    <x v="6"/>
    <x v="12"/>
    <n v="798771"/>
    <n v="874241"/>
    <n v="10003881"/>
    <n v="10068241"/>
    <n v="34369"/>
    <n v="3.8290000000000002"/>
    <n v="80986"/>
    <n v="9.0229999999999997"/>
    <n v="1565204"/>
    <n v="285152"/>
    <n v="1280052"/>
    <n v="2.8319999999999999"/>
    <n v="15.545999999999999"/>
    <n v="1693418"/>
    <n v="559399"/>
    <n v="1134019"/>
    <n v="5.556"/>
    <n v="16.818999999999999"/>
    <n v="-128214"/>
    <n v="-1.2729999999999999"/>
    <n v="31.091999999999999"/>
    <n v="61148"/>
    <n v="63179"/>
    <n v="407350"/>
  </r>
  <r>
    <s v="0100000US"/>
    <s v="United States"/>
    <n v="0"/>
    <s v="Total for all sectors"/>
    <x v="6"/>
    <x v="6"/>
    <x v="13"/>
    <n v="829264"/>
    <n v="923141"/>
    <n v="10335309"/>
    <n v="10695038"/>
    <n v="40685"/>
    <n v="4.2910000000000004"/>
    <n v="90540"/>
    <n v="9.5500000000000007"/>
    <n v="1501293"/>
    <n v="385970"/>
    <n v="1115323"/>
    <n v="3.609"/>
    <n v="14.037000000000001"/>
    <n v="2219041"/>
    <n v="716018"/>
    <n v="1503023"/>
    <n v="6.6950000000000003"/>
    <n v="20.748000000000001"/>
    <n v="-717748"/>
    <n v="-6.7110000000000003"/>
    <n v="28.074999999999999"/>
    <n v="66703"/>
    <n v="68970"/>
    <n v="517602"/>
  </r>
  <r>
    <s v="0100000US"/>
    <s v="United States"/>
    <n v="0"/>
    <s v="Total for all sectors"/>
    <x v="6"/>
    <x v="6"/>
    <x v="14"/>
    <n v="872066"/>
    <n v="971506"/>
    <n v="11101772"/>
    <n v="11224907"/>
    <n v="38061"/>
    <n v="3.8090000000000002"/>
    <n v="93524"/>
    <n v="9.36"/>
    <n v="1720110"/>
    <n v="325165"/>
    <n v="1394945"/>
    <n v="2.8969999999999998"/>
    <n v="15.324"/>
    <n v="1965630"/>
    <n v="649126"/>
    <n v="1316504"/>
    <n v="5.7830000000000004"/>
    <n v="17.510999999999999"/>
    <n v="-245520"/>
    <n v="-2.1869999999999998"/>
    <n v="30.648"/>
    <n v="65916"/>
    <n v="68022"/>
    <n v="446332"/>
  </r>
  <r>
    <s v="0100000US"/>
    <s v="United States"/>
    <n v="0"/>
    <s v="Total for all sectors"/>
    <x v="6"/>
    <x v="6"/>
    <x v="15"/>
    <n v="907028"/>
    <n v="1007964"/>
    <n v="11861660"/>
    <n v="11941782"/>
    <n v="38534"/>
    <n v="3.7160000000000002"/>
    <n v="96427"/>
    <n v="9.2989999999999995"/>
    <n v="1820182"/>
    <n v="305700"/>
    <n v="1514482"/>
    <n v="2.56"/>
    <n v="15.242000000000001"/>
    <n v="1981651"/>
    <n v="688704"/>
    <n v="1292947"/>
    <n v="5.7670000000000003"/>
    <n v="16.594000000000001"/>
    <n v="-161469"/>
    <n v="-1.3520000000000001"/>
    <n v="30.484000000000002"/>
    <n v="69806"/>
    <n v="71858"/>
    <n v="466452"/>
  </r>
  <r>
    <s v="0100000US"/>
    <s v="United States"/>
    <n v="0"/>
    <s v="Total for all sectors"/>
    <x v="6"/>
    <x v="6"/>
    <x v="16"/>
    <n v="932053"/>
    <n v="1036029"/>
    <n v="12345351"/>
    <n v="12418131"/>
    <n v="40149"/>
    <n v="3.766"/>
    <n v="100390"/>
    <n v="9.4160000000000004"/>
    <n v="1883640"/>
    <n v="343524"/>
    <n v="1540116"/>
    <n v="2.766"/>
    <n v="15.167999999999999"/>
    <n v="2025503"/>
    <n v="751418"/>
    <n v="1274085"/>
    <n v="6.0510000000000002"/>
    <n v="16.311"/>
    <n v="-141863"/>
    <n v="-1.1419999999999999"/>
    <n v="30.337"/>
    <n v="73325"/>
    <n v="76013"/>
    <n v="547108"/>
  </r>
  <r>
    <s v="0100000US"/>
    <s v="United States"/>
    <n v="0"/>
    <s v="Total for all sectors"/>
    <x v="6"/>
    <x v="6"/>
    <x v="17"/>
    <n v="921445"/>
    <n v="1028162"/>
    <n v="12611260"/>
    <n v="12580754"/>
    <n v="41663"/>
    <n v="3.9430000000000001"/>
    <n v="98433"/>
    <n v="9.3160000000000007"/>
    <n v="2010357"/>
    <n v="409441"/>
    <n v="1600916"/>
    <n v="3.2549999999999999"/>
    <n v="15.98"/>
    <n v="1948513"/>
    <n v="725260"/>
    <n v="1223253"/>
    <n v="5.7649999999999997"/>
    <n v="15.488"/>
    <n v="61844"/>
    <n v="0.49199999999999999"/>
    <n v="30.975999999999999"/>
    <n v="72732"/>
    <n v="75667"/>
    <n v="523029"/>
  </r>
  <r>
    <s v="0100000US"/>
    <s v="United States"/>
    <n v="0"/>
    <s v="Total for all sectors"/>
    <x v="6"/>
    <x v="6"/>
    <x v="18"/>
    <n v="913701"/>
    <n v="1014222"/>
    <n v="12066365"/>
    <n v="12191266"/>
    <n v="39038"/>
    <n v="3.734"/>
    <n v="101573"/>
    <n v="9.7149999999999999"/>
    <n v="1813840"/>
    <n v="371559"/>
    <n v="1442281"/>
    <n v="3.048"/>
    <n v="14.878"/>
    <n v="2062382"/>
    <n v="721226"/>
    <n v="1341156"/>
    <n v="5.9160000000000004"/>
    <n v="16.917000000000002"/>
    <n v="-248542"/>
    <n v="-2.0390000000000001"/>
    <n v="29.756"/>
    <n v="74947"/>
    <n v="77763"/>
    <n v="531352"/>
  </r>
  <r>
    <s v="0100000US"/>
    <s v="United States"/>
    <n v="0"/>
    <s v="Total for all sectors"/>
    <x v="6"/>
    <x v="6"/>
    <x v="19"/>
    <n v="892103"/>
    <n v="985337"/>
    <n v="11583965"/>
    <n v="11647723"/>
    <n v="39428"/>
    <n v="3.875"/>
    <n v="103963"/>
    <n v="10.215999999999999"/>
    <n v="1957113"/>
    <n v="402728"/>
    <n v="1554385"/>
    <n v="3.4580000000000002"/>
    <n v="16.803000000000001"/>
    <n v="2085968"/>
    <n v="778935"/>
    <n v="1307033"/>
    <n v="6.6870000000000003"/>
    <n v="17.908999999999999"/>
    <n v="-128855"/>
    <n v="-1.1060000000000001"/>
    <n v="33.604999999999997"/>
    <n v="76095"/>
    <n v="78737"/>
    <n v="556935"/>
  </r>
  <r>
    <s v="0100000US"/>
    <s v="United States"/>
    <n v="0"/>
    <s v="Total for all sectors"/>
    <x v="6"/>
    <x v="6"/>
    <x v="20"/>
    <n v="881196"/>
    <n v="965185"/>
    <n v="11333297"/>
    <n v="11357432"/>
    <n v="33549"/>
    <n v="3.3690000000000002"/>
    <n v="94880"/>
    <n v="9.5280000000000005"/>
    <n v="1870756"/>
    <n v="316199"/>
    <n v="1554557"/>
    <n v="2.7839999999999998"/>
    <n v="16.472000000000001"/>
    <n v="1917771"/>
    <n v="677572"/>
    <n v="1240199"/>
    <n v="5.9660000000000002"/>
    <n v="16.885999999999999"/>
    <n v="-47015"/>
    <n v="-0.41399999999999998"/>
    <n v="32.942999999999998"/>
    <n v="67763"/>
    <n v="70060"/>
    <n v="468809"/>
  </r>
  <r>
    <s v="0100000US"/>
    <s v="United States"/>
    <n v="0"/>
    <s v="Total for all sectors"/>
    <x v="6"/>
    <x v="6"/>
    <x v="21"/>
    <n v="875821"/>
    <n v="960356"/>
    <n v="11208697"/>
    <n v="11263968"/>
    <n v="35865"/>
    <n v="3.621"/>
    <n v="95873"/>
    <n v="9.6809999999999992"/>
    <n v="1808773"/>
    <n v="351576"/>
    <n v="1457197"/>
    <n v="3.121"/>
    <n v="16.058"/>
    <n v="1916581"/>
    <n v="721101"/>
    <n v="1195480"/>
    <n v="6.4020000000000001"/>
    <n v="17.015000000000001"/>
    <n v="-107808"/>
    <n v="-0.95699999999999996"/>
    <n v="32.116"/>
    <n v="68941"/>
    <n v="71720"/>
    <n v="506700"/>
  </r>
  <r>
    <s v="0100000US"/>
    <s v="United States"/>
    <n v="0"/>
    <s v="Total for all sectors"/>
    <x v="6"/>
    <x v="6"/>
    <x v="22"/>
    <n v="877328"/>
    <n v="960278"/>
    <n v="11589621"/>
    <n v="11564125"/>
    <n v="33232"/>
    <n v="3.35"/>
    <n v="96654"/>
    <n v="9.7430000000000003"/>
    <n v="1930698"/>
    <n v="358982"/>
    <n v="1571716"/>
    <n v="3.1040000000000001"/>
    <n v="16.696000000000002"/>
    <n v="1874854"/>
    <n v="691567"/>
    <n v="1183287"/>
    <n v="5.98"/>
    <n v="16.213000000000001"/>
    <n v="55844"/>
    <n v="0.48299999999999998"/>
    <n v="32.424999999999997"/>
    <n v="68746"/>
    <n v="71439"/>
    <n v="480003"/>
  </r>
  <r>
    <s v="0100000US"/>
    <s v="United States"/>
    <n v="0"/>
    <s v="Total for all sectors"/>
    <x v="6"/>
    <x v="6"/>
    <x v="23"/>
    <n v="889654"/>
    <n v="978862"/>
    <n v="11773426"/>
    <n v="11966243"/>
    <n v="38562"/>
    <n v="3.8159999999999998"/>
    <n v="101767"/>
    <n v="10.071"/>
    <n v="1820954"/>
    <n v="356420"/>
    <n v="1464534"/>
    <n v="2.9790000000000001"/>
    <n v="15.217000000000001"/>
    <n v="2209706"/>
    <n v="797569"/>
    <n v="1412137"/>
    <n v="6.665"/>
    <n v="18.466000000000001"/>
    <n v="-388752"/>
    <n v="-3.2490000000000001"/>
    <n v="30.434999999999999"/>
    <n v="70108"/>
    <n v="73360"/>
    <n v="526717"/>
  </r>
  <r>
    <s v="0100000US"/>
    <s v="United States"/>
    <n v="0"/>
    <s v="Total for all sectors"/>
    <x v="6"/>
    <x v="6"/>
    <x v="24"/>
    <n v="905464"/>
    <n v="1002509"/>
    <n v="11645041"/>
    <n v="12040551"/>
    <n v="53208"/>
    <n v="5.1550000000000002"/>
    <n v="112571"/>
    <n v="10.906000000000001"/>
    <n v="1917893"/>
    <n v="548485"/>
    <n v="1369408"/>
    <n v="4.5549999999999997"/>
    <n v="15.929"/>
    <n v="2700677"/>
    <n v="909954"/>
    <n v="1790723"/>
    <n v="7.5570000000000004"/>
    <n v="22.43"/>
    <n v="-782784"/>
    <n v="-6.5010000000000003"/>
    <n v="31.856999999999999"/>
    <n v="75563"/>
    <n v="77754"/>
    <n v="582752"/>
  </r>
  <r>
    <s v="0100000US"/>
    <s v="United States"/>
    <n v="0"/>
    <s v="Total for all sectors"/>
    <x v="6"/>
    <x v="6"/>
    <x v="25"/>
    <n v="928833"/>
    <n v="1028878"/>
    <n v="11928045"/>
    <n v="12024555"/>
    <n v="44505"/>
    <n v="4.194"/>
    <n v="109222"/>
    <n v="10.292"/>
    <n v="2012575"/>
    <n v="359846"/>
    <n v="1652729"/>
    <n v="2.9929999999999999"/>
    <n v="16.736999999999998"/>
    <n v="2203652"/>
    <n v="755049"/>
    <n v="1448603"/>
    <n v="6.2789999999999999"/>
    <n v="18.326000000000001"/>
    <n v="-191077"/>
    <n v="-1.589"/>
    <n v="33.473999999999997"/>
    <n v="77550"/>
    <n v="79112"/>
    <n v="514784"/>
  </r>
  <r>
    <s v="0100000US"/>
    <s v="United States"/>
    <n v="0"/>
    <s v="Total for all sectors"/>
    <x v="6"/>
    <x v="6"/>
    <x v="26"/>
    <n v="939764"/>
    <n v="1030789"/>
    <n v="11939360"/>
    <n v="12070487"/>
    <n v="41380"/>
    <n v="3.89"/>
    <n v="107544"/>
    <n v="10.109"/>
    <n v="1826959"/>
    <n v="305939"/>
    <n v="1521020"/>
    <n v="2.5350000000000001"/>
    <n v="15.135999999999999"/>
    <n v="2088705"/>
    <n v="765497"/>
    <n v="1323208"/>
    <n v="6.3419999999999996"/>
    <n v="17.303999999999998"/>
    <n v="-261746"/>
    <n v="-2.1680000000000001"/>
    <n v="30.271999999999998"/>
    <n v="76938"/>
    <n v="79824"/>
    <n v="532979"/>
  </r>
  <r>
    <s v="0100000US"/>
    <s v="United States"/>
    <n v="0"/>
    <s v="Total for all sectors"/>
    <x v="6"/>
    <x v="6"/>
    <x v="27"/>
    <n v="928737"/>
    <n v="1016577"/>
    <n v="11691003"/>
    <n v="11848721"/>
    <n v="43793"/>
    <n v="4.1769999999999996"/>
    <n v="107547"/>
    <n v="10.257999999999999"/>
    <n v="1782731"/>
    <n v="360211"/>
    <n v="1422520"/>
    <n v="3.04"/>
    <n v="15.045999999999999"/>
    <n v="2097259"/>
    <n v="723717"/>
    <n v="1373542"/>
    <n v="6.1079999999999997"/>
    <n v="17.7"/>
    <n v="-314528"/>
    <n v="-2.6549999999999998"/>
    <n v="30.091999999999999"/>
    <n v="78249"/>
    <n v="79979"/>
    <n v="519395"/>
  </r>
  <r>
    <s v="0100000US"/>
    <s v="United States"/>
    <n v="0"/>
    <s v="Total for all sectors"/>
    <x v="6"/>
    <x v="6"/>
    <x v="28"/>
    <n v="904728"/>
    <n v="987992"/>
    <n v="11634204"/>
    <n v="11633391"/>
    <n v="49789"/>
    <n v="4.8819999999999997"/>
    <n v="113639"/>
    <n v="11.141999999999999"/>
    <n v="1893123"/>
    <n v="420372"/>
    <n v="1472751"/>
    <n v="3.613"/>
    <n v="16.273"/>
    <n v="1891284"/>
    <n v="724073"/>
    <n v="1167211"/>
    <n v="6.2240000000000002"/>
    <n v="16.257000000000001"/>
    <n v="1839"/>
    <n v="1.6E-2"/>
    <n v="32.515000000000001"/>
    <n v="86822"/>
    <n v="88381"/>
    <n v="560751"/>
  </r>
  <r>
    <s v="0100000US"/>
    <s v="United States"/>
    <n v="0"/>
    <s v="Total for all sectors"/>
    <x v="6"/>
    <x v="6"/>
    <x v="29"/>
    <n v="885498"/>
    <n v="965974"/>
    <n v="11193223"/>
    <n v="11340747"/>
    <n v="42860"/>
    <n v="4.3049999999999997"/>
    <n v="102099"/>
    <n v="10.255000000000001"/>
    <n v="1666525"/>
    <n v="324218"/>
    <n v="1342307"/>
    <n v="2.859"/>
    <n v="14.695"/>
    <n v="1959440"/>
    <n v="675730"/>
    <n v="1283710"/>
    <n v="5.9580000000000002"/>
    <n v="17.277999999999999"/>
    <n v="-292915"/>
    <n v="-2.5830000000000002"/>
    <n v="29.39"/>
    <n v="73635"/>
    <n v="75338"/>
    <n v="475810"/>
  </r>
  <r>
    <s v="0100000US"/>
    <s v="United States"/>
    <n v="0"/>
    <s v="Total for all sectors"/>
    <x v="6"/>
    <x v="6"/>
    <x v="30"/>
    <n v="865123"/>
    <n v="942029"/>
    <n v="10973745"/>
    <n v="11171505"/>
    <n v="34048"/>
    <n v="3.4790000000000001"/>
    <n v="107271"/>
    <n v="10.961"/>
    <n v="1537319"/>
    <n v="266284"/>
    <n v="1271035"/>
    <n v="2.3839999999999999"/>
    <n v="13.760999999999999"/>
    <n v="1933463"/>
    <n v="659363"/>
    <n v="1274100"/>
    <n v="5.9020000000000001"/>
    <n v="17.306999999999999"/>
    <n v="-396144"/>
    <n v="-3.5459999999999998"/>
    <n v="27.521999999999998"/>
    <n v="78704"/>
    <n v="80173"/>
    <n v="490374"/>
  </r>
  <r>
    <s v="0100000US"/>
    <s v="United States"/>
    <n v="0"/>
    <s v="Total for all sectors"/>
    <x v="6"/>
    <x v="6"/>
    <x v="31"/>
    <n v="844386"/>
    <n v="915626"/>
    <n v="9921745"/>
    <n v="10451459"/>
    <n v="32547"/>
    <n v="3.3969999999999998"/>
    <n v="117255"/>
    <n v="12.24"/>
    <n v="1144299"/>
    <n v="216509"/>
    <n v="927790"/>
    <n v="2.0720000000000001"/>
    <n v="10.949"/>
    <n v="2209360"/>
    <n v="700507"/>
    <n v="1508853"/>
    <n v="6.702"/>
    <n v="21.138999999999999"/>
    <n v="-1065061"/>
    <n v="-10.191000000000001"/>
    <n v="21.896999999999998"/>
    <n v="83371"/>
    <n v="85154"/>
    <n v="525213"/>
  </r>
  <r>
    <s v="0100000US"/>
    <s v="United States"/>
    <n v="0"/>
    <s v="Total for all sectors"/>
    <x v="6"/>
    <x v="6"/>
    <x v="32"/>
    <n v="852094"/>
    <n v="918775"/>
    <n v="9555574"/>
    <n v="9816910"/>
    <n v="40105"/>
    <n v="4.2089999999999996"/>
    <n v="108137"/>
    <n v="11.349"/>
    <n v="1213379"/>
    <n v="247930"/>
    <n v="965449"/>
    <n v="2.5259999999999998"/>
    <n v="12.36"/>
    <n v="1735640"/>
    <n v="549887"/>
    <n v="1185753"/>
    <n v="5.601"/>
    <n v="17.68"/>
    <n v="-522261"/>
    <n v="-5.32"/>
    <n v="24.72"/>
    <n v="75482"/>
    <n v="77440"/>
    <n v="414234"/>
  </r>
  <r>
    <s v="0100000US"/>
    <s v="United States"/>
    <n v="0"/>
    <s v="Total for all sectors"/>
    <x v="6"/>
    <x v="6"/>
    <x v="33"/>
    <n v="872879"/>
    <n v="936617"/>
    <n v="9537849"/>
    <n v="9627688"/>
    <n v="42886"/>
    <n v="4.4290000000000003"/>
    <n v="106410"/>
    <n v="10.988"/>
    <n v="1341593"/>
    <n v="234887"/>
    <n v="1106706"/>
    <n v="2.44"/>
    <n v="13.935"/>
    <n v="1517509"/>
    <n v="556709"/>
    <n v="960800"/>
    <n v="5.782"/>
    <n v="15.762"/>
    <n v="-175916"/>
    <n v="-1.827"/>
    <n v="27.869"/>
    <n v="76031"/>
    <n v="77542"/>
    <n v="405934"/>
  </r>
  <r>
    <s v="0100000US"/>
    <s v="United States"/>
    <n v="0"/>
    <s v="Total for all sectors"/>
    <x v="6"/>
    <x v="6"/>
    <x v="34"/>
    <n v="925329"/>
    <n v="986788"/>
    <n v="9963338"/>
    <n v="9958092"/>
    <n v="45638"/>
    <n v="4.4960000000000004"/>
    <n v="102198"/>
    <n v="10.068"/>
    <n v="1464140"/>
    <n v="226914"/>
    <n v="1237226"/>
    <n v="2.2789999999999999"/>
    <n v="14.702999999999999"/>
    <n v="1451329"/>
    <n v="583476"/>
    <n v="867853"/>
    <n v="5.859"/>
    <n v="14.574"/>
    <n v="12811"/>
    <n v="0.129"/>
    <n v="29.149000000000001"/>
    <n v="71315"/>
    <n v="72981"/>
    <n v="438640"/>
  </r>
  <r>
    <s v="0100000US"/>
    <s v="United States"/>
    <n v="0"/>
    <s v="Total for all sectors"/>
    <x v="6"/>
    <x v="6"/>
    <x v="35"/>
    <n v="934929"/>
    <n v="993363"/>
    <n v="9790304"/>
    <n v="9822707"/>
    <n v="44740"/>
    <n v="4.38"/>
    <n v="101103"/>
    <n v="9.8970000000000002"/>
    <n v="1385925"/>
    <n v="237657"/>
    <n v="1148268"/>
    <n v="2.419"/>
    <n v="14.109"/>
    <n v="1449268"/>
    <n v="534017"/>
    <n v="915251"/>
    <n v="5.4370000000000003"/>
    <n v="14.754"/>
    <n v="-63343"/>
    <n v="-0.64500000000000002"/>
    <n v="28.219000000000001"/>
    <n v="72850"/>
    <n v="73772"/>
    <n v="407619"/>
  </r>
  <r>
    <s v="0100000US"/>
    <s v="United States"/>
    <n v="0"/>
    <s v="Total for all sectors"/>
    <x v="6"/>
    <x v="6"/>
    <x v="36"/>
    <n v="941934"/>
    <n v="1001229"/>
    <n v="9980137"/>
    <n v="9961260"/>
    <n v="42731"/>
    <n v="4.1520000000000001"/>
    <n v="98721"/>
    <n v="9.5920000000000005"/>
    <n v="1430123"/>
    <n v="238422"/>
    <n v="1191701"/>
    <n v="2.3929999999999998"/>
    <n v="14.356999999999999"/>
    <n v="1392054"/>
    <n v="520285"/>
    <n v="871769"/>
    <n v="5.2229999999999999"/>
    <n v="13.975"/>
    <n v="38069"/>
    <n v="0.38200000000000001"/>
    <n v="27.949000000000002"/>
    <n v="72761"/>
    <n v="73919"/>
    <n v="403955"/>
  </r>
  <r>
    <s v="0100000US"/>
    <s v="United States"/>
    <n v="0"/>
    <s v="Total for all sectors"/>
    <x v="6"/>
    <x v="6"/>
    <x v="37"/>
    <n v="917088"/>
    <n v="977191"/>
    <n v="10020308"/>
    <n v="10006503"/>
    <n v="41141"/>
    <n v="4.0979999999999999"/>
    <n v="94744"/>
    <n v="9.4369999999999994"/>
    <n v="1417716"/>
    <n v="244741"/>
    <n v="1172975"/>
    <n v="2.4460000000000002"/>
    <n v="14.167999999999999"/>
    <n v="1387681"/>
    <n v="526607"/>
    <n v="861074"/>
    <n v="5.2629999999999999"/>
    <n v="13.868"/>
    <n v="30035"/>
    <n v="0.3"/>
    <n v="27.736000000000001"/>
    <n v="70789"/>
    <n v="72161"/>
    <n v="426229"/>
  </r>
  <r>
    <s v="0100000US"/>
    <s v="United States"/>
    <n v="0"/>
    <s v="Total for all sectors"/>
    <x v="6"/>
    <x v="6"/>
    <x v="38"/>
    <n v="880696"/>
    <n v="945235"/>
    <n v="10066548"/>
    <n v="10067518"/>
    <n v="40561"/>
    <n v="4.1820000000000004"/>
    <n v="89805"/>
    <n v="9.26"/>
    <n v="1434326"/>
    <n v="268175"/>
    <n v="1166151"/>
    <n v="2.6640000000000001"/>
    <n v="14.247"/>
    <n v="1435032"/>
    <n v="517943"/>
    <n v="917089"/>
    <n v="5.1449999999999996"/>
    <n v="14.254"/>
    <n v="-706"/>
    <n v="-7.0000000000000001E-3"/>
    <n v="28.494"/>
    <n v="68302"/>
    <n v="69529"/>
    <n v="412782"/>
  </r>
  <r>
    <s v="0100000US"/>
    <s v="United States"/>
    <n v="0"/>
    <s v="Total for all sectors"/>
    <x v="6"/>
    <x v="6"/>
    <x v="39"/>
    <n v="834383"/>
    <n v="897216"/>
    <n v="9750189"/>
    <n v="9801734"/>
    <n v="33811"/>
    <n v="3.6589999999999998"/>
    <n v="87693"/>
    <n v="9.4890000000000008"/>
    <n v="1368666"/>
    <n v="220628"/>
    <n v="1148038"/>
    <n v="2.2509999999999999"/>
    <n v="13.964"/>
    <n v="1468134"/>
    <n v="549676"/>
    <n v="918458"/>
    <n v="5.6079999999999997"/>
    <n v="14.978"/>
    <n v="-99468"/>
    <n v="-1.0149999999999999"/>
    <n v="27.927"/>
    <n v="67599"/>
    <n v="69027"/>
    <n v="427299"/>
  </r>
  <r>
    <s v="0100000US"/>
    <s v="United States"/>
    <n v="0"/>
    <s v="Total for all sectors"/>
    <x v="6"/>
    <x v="6"/>
    <x v="40"/>
    <n v="821279"/>
    <n v="880312"/>
    <n v="10021672"/>
    <n v="10022076"/>
    <n v="31468"/>
    <n v="3.4649999999999999"/>
    <n v="87299"/>
    <n v="9.6120000000000001"/>
    <n v="1415205"/>
    <n v="215463"/>
    <n v="1199742"/>
    <n v="2.15"/>
    <n v="14.121"/>
    <n v="1415063"/>
    <n v="512930"/>
    <n v="902133"/>
    <n v="5.1180000000000003"/>
    <n v="14.119"/>
    <n v="142"/>
    <n v="1E-3"/>
    <n v="28.239000000000001"/>
    <n v="70508"/>
    <n v="72140"/>
    <n v="420721"/>
  </r>
  <r>
    <s v="0100000US"/>
    <s v="United States"/>
    <n v="0"/>
    <s v="Total for all sectors"/>
    <x v="7"/>
    <x v="7"/>
    <x v="0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7"/>
    <x v="7"/>
    <x v="1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7"/>
    <x v="7"/>
    <x v="2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7"/>
    <x v="7"/>
    <x v="3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7"/>
    <x v="7"/>
    <x v="4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7"/>
    <x v="7"/>
    <x v="5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7"/>
    <x v="7"/>
    <x v="6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7"/>
    <x v="7"/>
    <x v="7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7"/>
    <x v="7"/>
    <x v="8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7"/>
    <x v="7"/>
    <x v="9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7"/>
    <x v="7"/>
    <x v="10"/>
    <n v="137733"/>
    <n v="160332"/>
    <n v="1941487"/>
    <n v="1944366"/>
    <n v="7328"/>
    <n v="4.4770000000000003"/>
    <n v="14016"/>
    <n v="8.5630000000000006"/>
    <n v="341624"/>
    <n v="91817"/>
    <n v="249807"/>
    <n v="4.7220000000000004"/>
    <n v="17.57"/>
    <n v="348294"/>
    <n v="106689"/>
    <n v="241605"/>
    <n v="5.4870000000000001"/>
    <n v="17.913"/>
    <n v="-6670"/>
    <n v="-0.34300000000000003"/>
    <n v="35.14"/>
    <n v="9341"/>
    <n v="9853"/>
    <n v="61752"/>
  </r>
  <r>
    <s v="0100000US"/>
    <s v="United States"/>
    <n v="0"/>
    <s v="Total for all sectors"/>
    <x v="7"/>
    <x v="7"/>
    <x v="11"/>
    <n v="265285"/>
    <n v="307529"/>
    <n v="3784262"/>
    <n v="3776994"/>
    <n v="12565"/>
    <n v="4.0019999999999998"/>
    <n v="25432"/>
    <n v="8.1"/>
    <n v="613938"/>
    <n v="123374"/>
    <n v="490564"/>
    <n v="3.266"/>
    <n v="16.254999999999999"/>
    <n v="598507"/>
    <n v="194486"/>
    <n v="404021"/>
    <n v="5.149"/>
    <n v="15.846"/>
    <n v="15431"/>
    <n v="0.40899999999999997"/>
    <n v="31.692"/>
    <n v="17796"/>
    <n v="18633"/>
    <n v="126242"/>
  </r>
  <r>
    <s v="0100000US"/>
    <s v="United States"/>
    <n v="0"/>
    <s v="Total for all sectors"/>
    <x v="7"/>
    <x v="7"/>
    <x v="12"/>
    <n v="379445"/>
    <n v="438022"/>
    <n v="5504534"/>
    <n v="5511595"/>
    <n v="16085"/>
    <n v="3.5950000000000002"/>
    <n v="34895"/>
    <n v="7.7990000000000004"/>
    <n v="849585"/>
    <n v="163830"/>
    <n v="685755"/>
    <n v="2.972"/>
    <n v="15.414999999999999"/>
    <n v="866190"/>
    <n v="264114"/>
    <n v="602076"/>
    <n v="4.7919999999999998"/>
    <n v="15.715999999999999"/>
    <n v="-16605"/>
    <n v="-0.30099999999999999"/>
    <n v="30.829000000000001"/>
    <n v="24814"/>
    <n v="25949"/>
    <n v="167377"/>
  </r>
  <r>
    <s v="0100000US"/>
    <s v="United States"/>
    <n v="0"/>
    <s v="Total for all sectors"/>
    <x v="7"/>
    <x v="7"/>
    <x v="13"/>
    <n v="475076"/>
    <n v="554797"/>
    <n v="6703816"/>
    <n v="6928517"/>
    <n v="23841"/>
    <n v="4.2069999999999999"/>
    <n v="47601"/>
    <n v="8.4"/>
    <n v="914011"/>
    <n v="245461"/>
    <n v="668550"/>
    <n v="3.5430000000000001"/>
    <n v="13.192"/>
    <n v="1361950"/>
    <n v="414527"/>
    <n v="947423"/>
    <n v="5.9829999999999997"/>
    <n v="19.657"/>
    <n v="-447939"/>
    <n v="-6.4649999999999999"/>
    <n v="26.384"/>
    <n v="32903"/>
    <n v="34435"/>
    <n v="285399"/>
  </r>
  <r>
    <s v="0100000US"/>
    <s v="United States"/>
    <n v="0"/>
    <s v="Total for all sectors"/>
    <x v="7"/>
    <x v="7"/>
    <x v="14"/>
    <n v="562363"/>
    <n v="657118"/>
    <n v="8109786"/>
    <n v="8234588"/>
    <n v="22745"/>
    <n v="3.38"/>
    <n v="54443"/>
    <n v="8.09"/>
    <n v="1166026"/>
    <n v="218957"/>
    <n v="947069"/>
    <n v="2.6589999999999998"/>
    <n v="14.16"/>
    <n v="1410779"/>
    <n v="437388"/>
    <n v="973391"/>
    <n v="5.3120000000000003"/>
    <n v="17.132000000000001"/>
    <n v="-244753"/>
    <n v="-2.972"/>
    <n v="28.32"/>
    <n v="34290"/>
    <n v="35905"/>
    <n v="281785"/>
  </r>
  <r>
    <s v="0100000US"/>
    <s v="United States"/>
    <n v="0"/>
    <s v="Total for all sectors"/>
    <x v="7"/>
    <x v="7"/>
    <x v="15"/>
    <n v="553293"/>
    <n v="642855"/>
    <n v="8167847"/>
    <n v="8195082"/>
    <n v="20242"/>
    <n v="3.0760000000000001"/>
    <n v="50732"/>
    <n v="7.7089999999999996"/>
    <n v="1150143"/>
    <n v="206295"/>
    <n v="943848"/>
    <n v="2.5169999999999999"/>
    <n v="14.035"/>
    <n v="1206793"/>
    <n v="366047"/>
    <n v="840746"/>
    <n v="4.4669999999999996"/>
    <n v="14.726000000000001"/>
    <n v="-56650"/>
    <n v="-0.69099999999999995"/>
    <n v="28.068999999999999"/>
    <n v="33817"/>
    <n v="35424"/>
    <n v="221525"/>
  </r>
  <r>
    <s v="0100000US"/>
    <s v="United States"/>
    <n v="0"/>
    <s v="Total for all sectors"/>
    <x v="7"/>
    <x v="7"/>
    <x v="16"/>
    <n v="549296"/>
    <n v="634756"/>
    <n v="8275767"/>
    <n v="8322727"/>
    <n v="20151"/>
    <n v="3.101"/>
    <n v="50301"/>
    <n v="7.7409999999999997"/>
    <n v="1136657"/>
    <n v="214577"/>
    <n v="922080"/>
    <n v="2.5779999999999998"/>
    <n v="13.657"/>
    <n v="1232267"/>
    <n v="423891"/>
    <n v="808376"/>
    <n v="5.093"/>
    <n v="14.805999999999999"/>
    <n v="-95610"/>
    <n v="-1.149"/>
    <n v="27.315000000000001"/>
    <n v="34044"/>
    <n v="35616"/>
    <n v="268808"/>
  </r>
  <r>
    <s v="0100000US"/>
    <s v="United States"/>
    <n v="0"/>
    <s v="Total for all sectors"/>
    <x v="7"/>
    <x v="7"/>
    <x v="17"/>
    <n v="587165"/>
    <n v="676964"/>
    <n v="8804669"/>
    <n v="8782877"/>
    <n v="22224"/>
    <n v="3.2189999999999999"/>
    <n v="48979"/>
    <n v="7.0949999999999998"/>
    <n v="1240528"/>
    <n v="245014"/>
    <n v="995514"/>
    <n v="2.79"/>
    <n v="14.124000000000001"/>
    <n v="1197164"/>
    <n v="385140"/>
    <n v="812024"/>
    <n v="4.3849999999999998"/>
    <n v="13.631"/>
    <n v="43364"/>
    <n v="0.49399999999999999"/>
    <n v="27.260999999999999"/>
    <n v="34463"/>
    <n v="36216"/>
    <n v="255707"/>
  </r>
  <r>
    <s v="0100000US"/>
    <s v="United States"/>
    <n v="0"/>
    <s v="Total for all sectors"/>
    <x v="7"/>
    <x v="7"/>
    <x v="18"/>
    <n v="611500"/>
    <n v="712078"/>
    <n v="9525135"/>
    <n v="9587680"/>
    <n v="22561"/>
    <n v="3.101"/>
    <n v="53287"/>
    <n v="7.3250000000000002"/>
    <n v="1280643"/>
    <n v="269303"/>
    <n v="1011340"/>
    <n v="2.8090000000000002"/>
    <n v="13.356999999999999"/>
    <n v="1404134"/>
    <n v="439225"/>
    <n v="964909"/>
    <n v="4.5810000000000004"/>
    <n v="14.645"/>
    <n v="-123491"/>
    <n v="-1.288"/>
    <n v="26.713999999999999"/>
    <n v="37175"/>
    <n v="39190"/>
    <n v="285834"/>
  </r>
  <r>
    <s v="0100000US"/>
    <s v="United States"/>
    <n v="0"/>
    <s v="Total for all sectors"/>
    <x v="7"/>
    <x v="7"/>
    <x v="19"/>
    <n v="644856"/>
    <n v="754829"/>
    <n v="10644344"/>
    <n v="10635707"/>
    <n v="26078"/>
    <n v="3.375"/>
    <n v="61833"/>
    <n v="8.0020000000000007"/>
    <n v="1641262"/>
    <n v="374305"/>
    <n v="1266957"/>
    <n v="3.5190000000000001"/>
    <n v="15.432"/>
    <n v="1627189"/>
    <n v="542839"/>
    <n v="1084350"/>
    <n v="5.1040000000000001"/>
    <n v="15.298999999999999"/>
    <n v="14073"/>
    <n v="0.13200000000000001"/>
    <n v="30.599"/>
    <n v="40174"/>
    <n v="42627"/>
    <n v="313611"/>
  </r>
  <r>
    <s v="0100000US"/>
    <s v="United States"/>
    <n v="0"/>
    <s v="Total for all sectors"/>
    <x v="7"/>
    <x v="7"/>
    <x v="20"/>
    <n v="671600"/>
    <n v="791716"/>
    <n v="11993463"/>
    <n v="11933843"/>
    <n v="25891"/>
    <n v="3.2029999999999998"/>
    <n v="58963"/>
    <n v="7.2949999999999999"/>
    <n v="1785857"/>
    <n v="424847"/>
    <n v="1361010"/>
    <n v="3.56"/>
    <n v="14.965"/>
    <n v="1660801"/>
    <n v="527979"/>
    <n v="1132822"/>
    <n v="4.4240000000000004"/>
    <n v="13.917"/>
    <n v="125056"/>
    <n v="1.048"/>
    <n v="27.832999999999998"/>
    <n v="38240"/>
    <n v="40213"/>
    <n v="296977"/>
  </r>
  <r>
    <s v="0100000US"/>
    <s v="United States"/>
    <n v="0"/>
    <s v="Total for all sectors"/>
    <x v="7"/>
    <x v="7"/>
    <x v="21"/>
    <n v="688159"/>
    <n v="811802"/>
    <n v="12486720"/>
    <n v="12526886"/>
    <n v="27738"/>
    <n v="3.3439999999999999"/>
    <n v="63134"/>
    <n v="7.6109999999999998"/>
    <n v="1755387"/>
    <n v="380149"/>
    <n v="1375238"/>
    <n v="3.0350000000000001"/>
    <n v="14.013"/>
    <n v="1831925"/>
    <n v="614469"/>
    <n v="1217456"/>
    <n v="4.9050000000000002"/>
    <n v="14.624000000000001"/>
    <n v="-76538"/>
    <n v="-0.61099999999999999"/>
    <n v="28.026"/>
    <n v="40446"/>
    <n v="42728"/>
    <n v="315547"/>
  </r>
  <r>
    <s v="0100000US"/>
    <s v="United States"/>
    <n v="0"/>
    <s v="Total for all sectors"/>
    <x v="7"/>
    <x v="7"/>
    <x v="22"/>
    <n v="670577"/>
    <n v="792629"/>
    <n v="12602953"/>
    <n v="12560527"/>
    <n v="27517"/>
    <n v="3.3929999999999998"/>
    <n v="64336"/>
    <n v="7.9329999999999998"/>
    <n v="1847649"/>
    <n v="408085"/>
    <n v="1439564"/>
    <n v="3.2490000000000001"/>
    <n v="14.71"/>
    <n v="1758583"/>
    <n v="606509"/>
    <n v="1152074"/>
    <n v="4.8289999999999997"/>
    <n v="14.000999999999999"/>
    <n v="89066"/>
    <n v="0.70899999999999996"/>
    <n v="28.001999999999999"/>
    <n v="40581"/>
    <n v="43151"/>
    <n v="309282"/>
  </r>
  <r>
    <s v="0100000US"/>
    <s v="United States"/>
    <n v="0"/>
    <s v="Total for all sectors"/>
    <x v="7"/>
    <x v="7"/>
    <x v="23"/>
    <n v="666603"/>
    <n v="779125"/>
    <n v="12020854"/>
    <n v="12177874"/>
    <n v="27153"/>
    <n v="3.4039999999999999"/>
    <n v="64078"/>
    <n v="8.0340000000000007"/>
    <n v="1563277"/>
    <n v="359438"/>
    <n v="1203839"/>
    <n v="2.952"/>
    <n v="12.837"/>
    <n v="1879133"/>
    <n v="616208"/>
    <n v="1262925"/>
    <n v="5.0599999999999996"/>
    <n v="15.430999999999999"/>
    <n v="-315856"/>
    <n v="-2.5939999999999999"/>
    <n v="25.673999999999999"/>
    <n v="41030"/>
    <n v="43427"/>
    <n v="339037"/>
  </r>
  <r>
    <s v="0100000US"/>
    <s v="United States"/>
    <n v="0"/>
    <s v="Total for all sectors"/>
    <x v="7"/>
    <x v="7"/>
    <x v="24"/>
    <n v="648672"/>
    <n v="753269"/>
    <n v="10739038"/>
    <n v="11099441"/>
    <n v="32158"/>
    <n v="4.1619999999999999"/>
    <n v="70952"/>
    <n v="9.1829999999999998"/>
    <n v="1496958"/>
    <n v="355976"/>
    <n v="1140982"/>
    <n v="3.2069999999999999"/>
    <n v="13.487"/>
    <n v="2223719"/>
    <n v="764786"/>
    <n v="1458933"/>
    <n v="6.89"/>
    <n v="20.035"/>
    <n v="-726761"/>
    <n v="-6.548"/>
    <n v="26.974"/>
    <n v="43522"/>
    <n v="45983"/>
    <n v="443184"/>
  </r>
  <r>
    <s v="0100000US"/>
    <s v="United States"/>
    <n v="0"/>
    <s v="Total for all sectors"/>
    <x v="7"/>
    <x v="7"/>
    <x v="25"/>
    <n v="639227"/>
    <n v="729657"/>
    <n v="10051902"/>
    <n v="10109713"/>
    <n v="25714"/>
    <n v="3.4390000000000001"/>
    <n v="62048"/>
    <n v="8.2970000000000006"/>
    <n v="1489858"/>
    <n v="276029"/>
    <n v="1213829"/>
    <n v="2.73"/>
    <n v="14.737"/>
    <n v="1605473"/>
    <n v="508245"/>
    <n v="1097228"/>
    <n v="5.0270000000000001"/>
    <n v="15.881"/>
    <n v="-115615"/>
    <n v="-1.1439999999999999"/>
    <n v="29.474"/>
    <n v="40386"/>
    <n v="41884"/>
    <n v="299811"/>
  </r>
  <r>
    <s v="0100000US"/>
    <s v="United States"/>
    <n v="0"/>
    <s v="Total for all sectors"/>
    <x v="7"/>
    <x v="7"/>
    <x v="26"/>
    <n v="636824"/>
    <n v="729547"/>
    <n v="9926281"/>
    <n v="10005409"/>
    <n v="24380"/>
    <n v="3.2610000000000001"/>
    <n v="60351"/>
    <n v="8.0730000000000004"/>
    <n v="1360707"/>
    <n v="236420"/>
    <n v="1124287"/>
    <n v="2.363"/>
    <n v="13.6"/>
    <n v="1523482"/>
    <n v="487573"/>
    <n v="1035909"/>
    <n v="4.8730000000000002"/>
    <n v="15.227"/>
    <n v="-162775"/>
    <n v="-1.627"/>
    <n v="27.199000000000002"/>
    <n v="39612"/>
    <n v="40834"/>
    <n v="272743"/>
  </r>
  <r>
    <s v="0100000US"/>
    <s v="United States"/>
    <n v="0"/>
    <s v="Total for all sectors"/>
    <x v="7"/>
    <x v="7"/>
    <x v="27"/>
    <n v="639363"/>
    <n v="734877"/>
    <n v="9850792"/>
    <n v="9956454"/>
    <n v="26022"/>
    <n v="3.4620000000000002"/>
    <n v="59678"/>
    <n v="7.9390000000000001"/>
    <n v="1366289"/>
    <n v="285834"/>
    <n v="1080455"/>
    <n v="2.871"/>
    <n v="13.723000000000001"/>
    <n v="1568978"/>
    <n v="440896"/>
    <n v="1128082"/>
    <n v="4.4279999999999999"/>
    <n v="15.757999999999999"/>
    <n v="-202689"/>
    <n v="-2.036"/>
    <n v="27.445"/>
    <n v="41828"/>
    <n v="43214"/>
    <n v="283073"/>
  </r>
  <r>
    <s v="0100000US"/>
    <s v="United States"/>
    <n v="0"/>
    <s v="Total for all sectors"/>
    <x v="7"/>
    <x v="7"/>
    <x v="28"/>
    <n v="640614"/>
    <n v="747844"/>
    <n v="10261570"/>
    <n v="10288513"/>
    <n v="31318"/>
    <n v="4.085"/>
    <n v="68786"/>
    <n v="8.9730000000000008"/>
    <n v="1461073"/>
    <n v="310007"/>
    <n v="1151066"/>
    <n v="3.0129999999999999"/>
    <n v="14.201000000000001"/>
    <n v="1510647"/>
    <n v="505247"/>
    <n v="1005400"/>
    <n v="4.9109999999999996"/>
    <n v="14.683"/>
    <n v="-49574"/>
    <n v="-0.48199999999999998"/>
    <n v="28.402000000000001"/>
    <n v="49992"/>
    <n v="51314"/>
    <n v="329713"/>
  </r>
  <r>
    <s v="0100000US"/>
    <s v="United States"/>
    <n v="0"/>
    <s v="Total for all sectors"/>
    <x v="7"/>
    <x v="7"/>
    <x v="29"/>
    <n v="651323"/>
    <n v="763934"/>
    <n v="10536943"/>
    <n v="10643554"/>
    <n v="32592"/>
    <n v="4.1680000000000001"/>
    <n v="68631"/>
    <n v="8.7769999999999992"/>
    <n v="1462110"/>
    <n v="326319"/>
    <n v="1135791"/>
    <n v="3.0659999999999998"/>
    <n v="13.737"/>
    <n v="1670133"/>
    <n v="509826"/>
    <n v="1160307"/>
    <n v="4.79"/>
    <n v="15.691000000000001"/>
    <n v="-208023"/>
    <n v="-1.954"/>
    <n v="27.474"/>
    <n v="43571"/>
    <n v="44962"/>
    <n v="289518"/>
  </r>
  <r>
    <s v="0100000US"/>
    <s v="United States"/>
    <n v="0"/>
    <s v="Total for all sectors"/>
    <x v="7"/>
    <x v="7"/>
    <x v="30"/>
    <n v="661201"/>
    <n v="774613"/>
    <n v="10664140"/>
    <n v="10833662"/>
    <n v="25417"/>
    <n v="3.1859999999999999"/>
    <n v="71956"/>
    <n v="9.0180000000000007"/>
    <n v="1387874"/>
    <n v="276610"/>
    <n v="1111264"/>
    <n v="2.5529999999999999"/>
    <n v="12.811"/>
    <n v="1728264"/>
    <n v="524196"/>
    <n v="1204068"/>
    <n v="4.8390000000000004"/>
    <n v="15.952999999999999"/>
    <n v="-340390"/>
    <n v="-3.1419999999999999"/>
    <n v="25.622"/>
    <n v="46757"/>
    <n v="48636"/>
    <n v="312639"/>
  </r>
  <r>
    <s v="0100000US"/>
    <s v="United States"/>
    <n v="0"/>
    <s v="Total for all sectors"/>
    <x v="7"/>
    <x v="7"/>
    <x v="31"/>
    <n v="658487"/>
    <n v="765153"/>
    <n v="10087210"/>
    <n v="10541254"/>
    <n v="24464"/>
    <n v="3.0960000000000001"/>
    <n v="74466"/>
    <n v="9.4239999999999995"/>
    <n v="1064060"/>
    <n v="236799"/>
    <n v="827261"/>
    <n v="2.246"/>
    <n v="10.093999999999999"/>
    <n v="1969286"/>
    <n v="502732"/>
    <n v="1466554"/>
    <n v="4.7690000000000001"/>
    <n v="18.681999999999999"/>
    <n v="-905226"/>
    <n v="-8.5869999999999997"/>
    <n v="20.187999999999999"/>
    <n v="49717"/>
    <n v="51422"/>
    <n v="339549"/>
  </r>
  <r>
    <s v="0100000US"/>
    <s v="United States"/>
    <n v="0"/>
    <s v="Total for all sectors"/>
    <x v="7"/>
    <x v="7"/>
    <x v="32"/>
    <n v="645857"/>
    <n v="748390"/>
    <n v="9611672"/>
    <n v="9849384"/>
    <n v="28205"/>
    <n v="3.669"/>
    <n v="69046"/>
    <n v="8.9809999999999999"/>
    <n v="1080260"/>
    <n v="235702"/>
    <n v="844558"/>
    <n v="2.3929999999999998"/>
    <n v="10.968"/>
    <n v="1555190"/>
    <n v="438993"/>
    <n v="1116197"/>
    <n v="4.4569999999999999"/>
    <n v="15.79"/>
    <n v="-474930"/>
    <n v="-4.8220000000000001"/>
    <n v="21.936"/>
    <n v="44393"/>
    <n v="45792"/>
    <n v="266243"/>
  </r>
  <r>
    <s v="0100000US"/>
    <s v="United States"/>
    <n v="0"/>
    <s v="Total for all sectors"/>
    <x v="7"/>
    <x v="7"/>
    <x v="33"/>
    <n v="630959"/>
    <n v="727178"/>
    <n v="9515933"/>
    <n v="9562020"/>
    <n v="29267"/>
    <n v="3.927"/>
    <n v="65423"/>
    <n v="8.7789999999999999"/>
    <n v="1172227"/>
    <n v="207963"/>
    <n v="964264"/>
    <n v="2.1749999999999998"/>
    <n v="12.259"/>
    <n v="1262340"/>
    <n v="397161"/>
    <n v="865179"/>
    <n v="4.1539999999999999"/>
    <n v="13.202"/>
    <n v="-90113"/>
    <n v="-0.94199999999999995"/>
    <n v="24.518000000000001"/>
    <n v="42817"/>
    <n v="44195"/>
    <n v="250911"/>
  </r>
  <r>
    <s v="0100000US"/>
    <s v="United States"/>
    <n v="0"/>
    <s v="Total for all sectors"/>
    <x v="7"/>
    <x v="7"/>
    <x v="34"/>
    <n v="622832"/>
    <n v="709294"/>
    <n v="9296732"/>
    <n v="9292750"/>
    <n v="27795"/>
    <n v="3.8340000000000001"/>
    <n v="59130"/>
    <n v="8.1560000000000006"/>
    <n v="1160476"/>
    <n v="183262"/>
    <n v="977214"/>
    <n v="1.972"/>
    <n v="12.488"/>
    <n v="1149009"/>
    <n v="377026"/>
    <n v="771983"/>
    <n v="4.0570000000000004"/>
    <n v="12.365"/>
    <n v="11467"/>
    <n v="0.123"/>
    <n v="24.728999999999999"/>
    <n v="37657"/>
    <n v="39003"/>
    <n v="234749"/>
  </r>
  <r>
    <s v="0100000US"/>
    <s v="United States"/>
    <n v="0"/>
    <s v="Total for all sectors"/>
    <x v="7"/>
    <x v="7"/>
    <x v="35"/>
    <n v="620922"/>
    <n v="703295"/>
    <n v="9308184"/>
    <n v="9331146"/>
    <n v="25683"/>
    <n v="3.573"/>
    <n v="56813"/>
    <n v="7.9029999999999996"/>
    <n v="1158502"/>
    <n v="201817"/>
    <n v="956685"/>
    <n v="2.1629999999999998"/>
    <n v="12.414999999999999"/>
    <n v="1208183"/>
    <n v="409384"/>
    <n v="798799"/>
    <n v="4.3869999999999996"/>
    <n v="12.948"/>
    <n v="-49681"/>
    <n v="-0.53200000000000003"/>
    <n v="24.831"/>
    <n v="37929"/>
    <n v="38928"/>
    <n v="261587"/>
  </r>
  <r>
    <s v="0100000US"/>
    <s v="United States"/>
    <n v="0"/>
    <s v="Total for all sectors"/>
    <x v="7"/>
    <x v="7"/>
    <x v="36"/>
    <n v="621983"/>
    <n v="701784"/>
    <n v="9165401"/>
    <n v="9180208"/>
    <n v="26433"/>
    <n v="3.694"/>
    <n v="54135"/>
    <n v="7.5650000000000004"/>
    <n v="1104758"/>
    <n v="194237"/>
    <n v="910521"/>
    <n v="2.1160000000000001"/>
    <n v="12.034000000000001"/>
    <n v="1132556"/>
    <n v="354974"/>
    <n v="777582"/>
    <n v="3.867"/>
    <n v="12.337"/>
    <n v="-27798"/>
    <n v="-0.30299999999999999"/>
    <n v="24.068000000000001"/>
    <n v="37691"/>
    <n v="38774"/>
    <n v="257710"/>
  </r>
  <r>
    <s v="0100000US"/>
    <s v="United States"/>
    <n v="0"/>
    <s v="Total for all sectors"/>
    <x v="7"/>
    <x v="7"/>
    <x v="37"/>
    <n v="636870"/>
    <n v="716002"/>
    <n v="9344556"/>
    <n v="9308500"/>
    <n v="26835"/>
    <n v="3.6760000000000002"/>
    <n v="54724"/>
    <n v="7.4969999999999999"/>
    <n v="1137342"/>
    <n v="203799"/>
    <n v="933543"/>
    <n v="2.1890000000000001"/>
    <n v="12.218"/>
    <n v="1064925"/>
    <n v="350377"/>
    <n v="714548"/>
    <n v="3.7639999999999998"/>
    <n v="11.44"/>
    <n v="72417"/>
    <n v="0.77800000000000002"/>
    <n v="22.881"/>
    <n v="38923"/>
    <n v="39980"/>
    <n v="253490"/>
  </r>
  <r>
    <s v="0100000US"/>
    <s v="United States"/>
    <n v="0"/>
    <s v="Total for all sectors"/>
    <x v="7"/>
    <x v="7"/>
    <x v="38"/>
    <n v="660642"/>
    <n v="737544"/>
    <n v="9444652"/>
    <n v="9474424"/>
    <n v="26396"/>
    <n v="3.5089999999999999"/>
    <n v="55993"/>
    <n v="7.4420000000000002"/>
    <n v="1137103"/>
    <n v="198584"/>
    <n v="938519"/>
    <n v="2.0960000000000001"/>
    <n v="12.002000000000001"/>
    <n v="1194462"/>
    <n v="382713"/>
    <n v="811749"/>
    <n v="4.0389999999999997"/>
    <n v="12.606999999999999"/>
    <n v="-57359"/>
    <n v="-0.60499999999999998"/>
    <n v="24.004000000000001"/>
    <n v="40943"/>
    <n v="41960"/>
    <n v="292064"/>
  </r>
  <r>
    <s v="0100000US"/>
    <s v="United States"/>
    <n v="0"/>
    <s v="Total for all sectors"/>
    <x v="7"/>
    <x v="7"/>
    <x v="39"/>
    <n v="699198"/>
    <n v="777262"/>
    <n v="9799118"/>
    <n v="9845266"/>
    <n v="27165"/>
    <n v="3.4169999999999998"/>
    <n v="62669"/>
    <n v="7.883"/>
    <n v="1264527"/>
    <n v="233759"/>
    <n v="1030768"/>
    <n v="2.3740000000000001"/>
    <n v="12.843999999999999"/>
    <n v="1356405"/>
    <n v="449091"/>
    <n v="907314"/>
    <n v="4.5609999999999999"/>
    <n v="13.776999999999999"/>
    <n v="-91878"/>
    <n v="-0.93300000000000005"/>
    <n v="25.687999999999999"/>
    <n v="45371"/>
    <n v="46858"/>
    <n v="323876"/>
  </r>
  <r>
    <s v="0100000US"/>
    <s v="United States"/>
    <n v="0"/>
    <s v="Total for all sectors"/>
    <x v="7"/>
    <x v="7"/>
    <x v="40"/>
    <n v="706016"/>
    <n v="776482"/>
    <n v="9592124"/>
    <n v="9612736"/>
    <n v="23313"/>
    <n v="2.931"/>
    <n v="61187"/>
    <n v="7.6920000000000002"/>
    <n v="1154070"/>
    <n v="177151"/>
    <n v="976919"/>
    <n v="1.843"/>
    <n v="12.006"/>
    <n v="1194716"/>
    <n v="400673"/>
    <n v="794043"/>
    <n v="4.1680000000000001"/>
    <n v="12.428000000000001"/>
    <n v="-40646"/>
    <n v="-0.42299999999999999"/>
    <n v="24.010999999999999"/>
    <n v="49182"/>
    <n v="50863"/>
    <n v="309373"/>
  </r>
  <r>
    <s v="0100000US"/>
    <s v="United States"/>
    <n v="0"/>
    <s v="Total for all sectors"/>
    <x v="8"/>
    <x v="8"/>
    <x v="0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8"/>
    <x v="8"/>
    <x v="1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8"/>
    <x v="8"/>
    <x v="2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8"/>
    <x v="8"/>
    <x v="3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8"/>
    <x v="8"/>
    <x v="4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8"/>
    <x v="8"/>
    <x v="5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8"/>
    <x v="8"/>
    <x v="6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8"/>
    <x v="8"/>
    <x v="7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8"/>
    <x v="8"/>
    <x v="8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8"/>
    <x v="8"/>
    <x v="9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8"/>
    <x v="8"/>
    <x v="10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8"/>
    <x v="8"/>
    <x v="11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8"/>
    <x v="8"/>
    <x v="12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8"/>
    <x v="8"/>
    <x v="13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8"/>
    <x v="8"/>
    <x v="14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8"/>
    <x v="8"/>
    <x v="15"/>
    <n v="101491"/>
    <n v="125416"/>
    <n v="1707382"/>
    <n v="1716847"/>
    <n v="3892"/>
    <n v="3.0329999999999999"/>
    <n v="9707"/>
    <n v="7.5640000000000001"/>
    <n v="240508"/>
    <n v="44359"/>
    <n v="196149"/>
    <n v="2.5840000000000001"/>
    <n v="14.009"/>
    <n v="258441"/>
    <n v="85831"/>
    <n v="172610"/>
    <n v="4.9989999999999997"/>
    <n v="15.053000000000001"/>
    <n v="-17933"/>
    <n v="-1.0449999999999999"/>
    <n v="28.016999999999999"/>
    <n v="5921"/>
    <n v="6410"/>
    <n v="48094"/>
  </r>
  <r>
    <s v="0100000US"/>
    <s v="United States"/>
    <n v="0"/>
    <s v="Total for all sectors"/>
    <x v="8"/>
    <x v="8"/>
    <x v="16"/>
    <n v="197822"/>
    <n v="244176"/>
    <n v="3390619"/>
    <n v="3386576"/>
    <n v="8134"/>
    <n v="3.2690000000000001"/>
    <n v="17476"/>
    <n v="7.0229999999999997"/>
    <n v="472938"/>
    <n v="102506"/>
    <n v="370432"/>
    <n v="3.0270000000000001"/>
    <n v="13.965"/>
    <n v="464593"/>
    <n v="135755"/>
    <n v="328838"/>
    <n v="4.0090000000000003"/>
    <n v="13.718999999999999"/>
    <n v="8345"/>
    <n v="0.246"/>
    <n v="27.437000000000001"/>
    <n v="11420"/>
    <n v="12125"/>
    <n v="84612"/>
  </r>
  <r>
    <s v="0100000US"/>
    <s v="United States"/>
    <n v="0"/>
    <s v="Total for all sectors"/>
    <x v="8"/>
    <x v="8"/>
    <x v="17"/>
    <n v="284690"/>
    <n v="348652"/>
    <n v="5014402"/>
    <n v="4980607"/>
    <n v="11015"/>
    <n v="3.0990000000000002"/>
    <n v="24485"/>
    <n v="6.89"/>
    <n v="695520"/>
    <n v="154636"/>
    <n v="540884"/>
    <n v="3.105"/>
    <n v="13.965"/>
    <n v="627736"/>
    <n v="190725"/>
    <n v="437011"/>
    <n v="3.8290000000000002"/>
    <n v="12.603999999999999"/>
    <n v="67784"/>
    <n v="1.361"/>
    <n v="25.207000000000001"/>
    <n v="16197"/>
    <n v="17238"/>
    <n v="110362"/>
  </r>
  <r>
    <s v="0100000US"/>
    <s v="United States"/>
    <n v="0"/>
    <s v="Total for all sectors"/>
    <x v="8"/>
    <x v="8"/>
    <x v="18"/>
    <n v="358678"/>
    <n v="438951"/>
    <n v="6311036"/>
    <n v="6326834"/>
    <n v="13252"/>
    <n v="2.9590000000000001"/>
    <n v="31112"/>
    <n v="6.9459999999999997"/>
    <n v="822277"/>
    <n v="188077"/>
    <n v="634200"/>
    <n v="2.9729999999999999"/>
    <n v="12.997"/>
    <n v="852989"/>
    <n v="256502"/>
    <n v="596487"/>
    <n v="4.0540000000000003"/>
    <n v="13.481999999999999"/>
    <n v="-30712"/>
    <n v="-0.48499999999999999"/>
    <n v="25.992999999999999"/>
    <n v="20815"/>
    <n v="22252"/>
    <n v="145952"/>
  </r>
  <r>
    <s v="0100000US"/>
    <s v="United States"/>
    <n v="0"/>
    <s v="Total for all sectors"/>
    <x v="8"/>
    <x v="8"/>
    <x v="19"/>
    <n v="427558"/>
    <n v="522783"/>
    <n v="7917341"/>
    <n v="7892613"/>
    <n v="16813"/>
    <n v="3.1440000000000001"/>
    <n v="40648"/>
    <n v="7.6020000000000003"/>
    <n v="1156388"/>
    <n v="284538"/>
    <n v="871850"/>
    <n v="3.605"/>
    <n v="14.651999999999999"/>
    <n v="1106329"/>
    <n v="343787"/>
    <n v="762542"/>
    <n v="4.3559999999999999"/>
    <n v="14.016999999999999"/>
    <n v="50059"/>
    <n v="0.63400000000000001"/>
    <n v="28.035"/>
    <n v="24603"/>
    <n v="26537"/>
    <n v="201099"/>
  </r>
  <r>
    <s v="0100000US"/>
    <s v="United States"/>
    <n v="0"/>
    <s v="Total for all sectors"/>
    <x v="8"/>
    <x v="8"/>
    <x v="20"/>
    <n v="424255"/>
    <n v="516510"/>
    <n v="8109532"/>
    <n v="8081115"/>
    <n v="15290"/>
    <n v="2.9020000000000001"/>
    <n v="35996"/>
    <n v="6.8319999999999999"/>
    <n v="1119117"/>
    <n v="232211"/>
    <n v="886906"/>
    <n v="2.8740000000000001"/>
    <n v="13.849"/>
    <n v="1063270"/>
    <n v="308644"/>
    <n v="754626"/>
    <n v="3.819"/>
    <n v="13.157"/>
    <n v="55847"/>
    <n v="0.69099999999999995"/>
    <n v="26.315000000000001"/>
    <n v="21981"/>
    <n v="23445"/>
    <n v="157018"/>
  </r>
  <r>
    <s v="0100000US"/>
    <s v="United States"/>
    <n v="0"/>
    <s v="Total for all sectors"/>
    <x v="8"/>
    <x v="8"/>
    <x v="21"/>
    <n v="419776"/>
    <n v="508723"/>
    <n v="8246188"/>
    <n v="8247168"/>
    <n v="15297"/>
    <n v="2.9489999999999998"/>
    <n v="35122"/>
    <n v="6.7720000000000002"/>
    <n v="1109244"/>
    <n v="267282"/>
    <n v="841962"/>
    <n v="3.2410000000000001"/>
    <n v="13.45"/>
    <n v="1114598"/>
    <n v="327573"/>
    <n v="787025"/>
    <n v="3.972"/>
    <n v="13.515000000000001"/>
    <n v="-5354"/>
    <n v="-6.5000000000000002E-2"/>
    <n v="26.9"/>
    <n v="22345"/>
    <n v="24008"/>
    <n v="186042"/>
  </r>
  <r>
    <s v="0100000US"/>
    <s v="United States"/>
    <n v="0"/>
    <s v="Total for all sectors"/>
    <x v="8"/>
    <x v="8"/>
    <x v="22"/>
    <n v="450885"/>
    <n v="548661"/>
    <n v="8821307"/>
    <n v="8789978"/>
    <n v="16877"/>
    <n v="3.02"/>
    <n v="37145"/>
    <n v="6.6470000000000002"/>
    <n v="1248705"/>
    <n v="305571"/>
    <n v="943134"/>
    <n v="3.476"/>
    <n v="14.206"/>
    <n v="1185845"/>
    <n v="412248"/>
    <n v="773597"/>
    <n v="4.6900000000000004"/>
    <n v="13.491"/>
    <n v="62860"/>
    <n v="0.71499999999999997"/>
    <n v="26.981999999999999"/>
    <n v="22662"/>
    <n v="24346"/>
    <n v="181859"/>
  </r>
  <r>
    <s v="0100000US"/>
    <s v="United States"/>
    <n v="0"/>
    <s v="Total for all sectors"/>
    <x v="8"/>
    <x v="8"/>
    <x v="23"/>
    <n v="472396"/>
    <n v="581219"/>
    <n v="9529454"/>
    <n v="9655950"/>
    <n v="19551"/>
    <n v="3.302"/>
    <n v="41244"/>
    <n v="6.9660000000000002"/>
    <n v="1258038"/>
    <n v="324865"/>
    <n v="933173"/>
    <n v="3.3639999999999999"/>
    <n v="13.029"/>
    <n v="1509049"/>
    <n v="518143"/>
    <n v="990906"/>
    <n v="5.3659999999999997"/>
    <n v="15.628"/>
    <n v="-251011"/>
    <n v="-2.6"/>
    <n v="26.056999999999999"/>
    <n v="23483"/>
    <n v="25446"/>
    <n v="196330"/>
  </r>
  <r>
    <s v="0100000US"/>
    <s v="United States"/>
    <n v="0"/>
    <s v="Total for all sectors"/>
    <x v="8"/>
    <x v="8"/>
    <x v="24"/>
    <n v="499086"/>
    <n v="617740"/>
    <n v="10152028"/>
    <n v="10451469"/>
    <n v="23590"/>
    <n v="3.74"/>
    <n v="49750"/>
    <n v="7.8869999999999996"/>
    <n v="1345361"/>
    <n v="346612"/>
    <n v="998749"/>
    <n v="3.3159999999999998"/>
    <n v="12.872"/>
    <n v="1937316"/>
    <n v="627728"/>
    <n v="1309588"/>
    <n v="6.0060000000000002"/>
    <n v="18.536000000000001"/>
    <n v="-591955"/>
    <n v="-5.6639999999999997"/>
    <n v="25.745000000000001"/>
    <n v="28037"/>
    <n v="30171"/>
    <n v="339367"/>
  </r>
  <r>
    <s v="0100000US"/>
    <s v="United States"/>
    <n v="0"/>
    <s v="Total for all sectors"/>
    <x v="8"/>
    <x v="8"/>
    <x v="25"/>
    <n v="516156"/>
    <n v="643444"/>
    <n v="11088732"/>
    <n v="11137050"/>
    <n v="21790"/>
    <n v="3.327"/>
    <n v="44806"/>
    <n v="6.8410000000000002"/>
    <n v="1405375"/>
    <n v="260293"/>
    <n v="1145082"/>
    <n v="2.3370000000000002"/>
    <n v="12.619"/>
    <n v="1499646"/>
    <n v="452851"/>
    <n v="1046795"/>
    <n v="4.0659999999999998"/>
    <n v="13.465"/>
    <n v="-94271"/>
    <n v="-0.84599999999999997"/>
    <n v="25.238"/>
    <n v="26088"/>
    <n v="27575"/>
    <n v="197370"/>
  </r>
  <r>
    <s v="0100000US"/>
    <s v="United States"/>
    <n v="0"/>
    <s v="Total for all sectors"/>
    <x v="8"/>
    <x v="8"/>
    <x v="26"/>
    <n v="529473"/>
    <n v="660095"/>
    <n v="11443605"/>
    <n v="11529397"/>
    <n v="19918"/>
    <n v="2.9660000000000002"/>
    <n v="43030"/>
    <n v="6.407"/>
    <n v="1378670"/>
    <n v="271103"/>
    <n v="1107567"/>
    <n v="2.351"/>
    <n v="11.958"/>
    <n v="1560171"/>
    <n v="466675"/>
    <n v="1093496"/>
    <n v="4.048"/>
    <n v="13.532"/>
    <n v="-181501"/>
    <n v="-1.5740000000000001"/>
    <n v="23.916"/>
    <n v="26544"/>
    <n v="27896"/>
    <n v="201330"/>
  </r>
  <r>
    <s v="0100000US"/>
    <s v="United States"/>
    <n v="0"/>
    <s v="Total for all sectors"/>
    <x v="8"/>
    <x v="8"/>
    <x v="27"/>
    <n v="512473"/>
    <n v="641505"/>
    <n v="11136009"/>
    <n v="11225874"/>
    <n v="21832"/>
    <n v="3.3420000000000001"/>
    <n v="45368"/>
    <n v="6.9450000000000003"/>
    <n v="1289718"/>
    <n v="260895"/>
    <n v="1028823"/>
    <n v="2.3239999999999998"/>
    <n v="11.489000000000001"/>
    <n v="1468558"/>
    <n v="413670"/>
    <n v="1054888"/>
    <n v="3.6850000000000001"/>
    <n v="13.082000000000001"/>
    <n v="-178840"/>
    <n v="-1.593"/>
    <n v="22.978000000000002"/>
    <n v="28241"/>
    <n v="29819"/>
    <n v="207405"/>
  </r>
  <r>
    <s v="0100000US"/>
    <s v="United States"/>
    <n v="0"/>
    <s v="Total for all sectors"/>
    <x v="8"/>
    <x v="8"/>
    <x v="28"/>
    <n v="505155"/>
    <n v="633021"/>
    <n v="11018401"/>
    <n v="11012515"/>
    <n v="26482"/>
    <n v="4.1079999999999997"/>
    <n v="49726"/>
    <n v="7.7140000000000004"/>
    <n v="1391436"/>
    <n v="335908"/>
    <n v="1055528"/>
    <n v="3.05"/>
    <n v="12.635"/>
    <n v="1381813"/>
    <n v="414208"/>
    <n v="967605"/>
    <n v="3.7610000000000001"/>
    <n v="12.548"/>
    <n v="9623"/>
    <n v="8.6999999999999994E-2"/>
    <n v="25.094999999999999"/>
    <n v="33537"/>
    <n v="34942"/>
    <n v="233173"/>
  </r>
  <r>
    <s v="0100000US"/>
    <s v="United States"/>
    <n v="0"/>
    <s v="Total for all sectors"/>
    <x v="8"/>
    <x v="8"/>
    <x v="29"/>
    <n v="492919"/>
    <n v="610532"/>
    <n v="10165785"/>
    <n v="10248769"/>
    <n v="22512"/>
    <n v="3.613"/>
    <n v="47715"/>
    <n v="7.657"/>
    <n v="1329522"/>
    <n v="285353"/>
    <n v="1044169"/>
    <n v="2.7839999999999998"/>
    <n v="12.973000000000001"/>
    <n v="1499326"/>
    <n v="420840"/>
    <n v="1078486"/>
    <n v="4.1059999999999999"/>
    <n v="14.629"/>
    <n v="-169804"/>
    <n v="-1.657"/>
    <n v="25.945"/>
    <n v="27906"/>
    <n v="28996"/>
    <n v="191167"/>
  </r>
  <r>
    <s v="0100000US"/>
    <s v="United States"/>
    <n v="0"/>
    <s v="Total for all sectors"/>
    <x v="8"/>
    <x v="8"/>
    <x v="30"/>
    <n v="480975"/>
    <n v="584257"/>
    <n v="9439461"/>
    <n v="9531839"/>
    <n v="17705"/>
    <n v="2.9569999999999999"/>
    <n v="46834"/>
    <n v="7.8209999999999997"/>
    <n v="1182936"/>
    <n v="223570"/>
    <n v="959366"/>
    <n v="2.3460000000000001"/>
    <n v="12.41"/>
    <n v="1373528"/>
    <n v="415537"/>
    <n v="957991"/>
    <n v="4.359"/>
    <n v="14.41"/>
    <n v="-190592"/>
    <n v="-2"/>
    <n v="24.821000000000002"/>
    <n v="28477"/>
    <n v="29759"/>
    <n v="198713"/>
  </r>
  <r>
    <s v="0100000US"/>
    <s v="United States"/>
    <n v="0"/>
    <s v="Total for all sectors"/>
    <x v="8"/>
    <x v="8"/>
    <x v="31"/>
    <n v="472513"/>
    <n v="578382"/>
    <n v="8469044"/>
    <n v="8845189"/>
    <n v="17267"/>
    <n v="2.9089999999999998"/>
    <n v="47841"/>
    <n v="8.0589999999999993"/>
    <n v="822456"/>
    <n v="190261"/>
    <n v="632195"/>
    <n v="2.1509999999999998"/>
    <n v="9.298"/>
    <n v="1576814"/>
    <n v="380408"/>
    <n v="1196406"/>
    <n v="4.3010000000000002"/>
    <n v="17.827000000000002"/>
    <n v="-754358"/>
    <n v="-8.5280000000000005"/>
    <n v="18.597000000000001"/>
    <n v="29737"/>
    <n v="30849"/>
    <n v="215291"/>
  </r>
  <r>
    <s v="0100000US"/>
    <s v="United States"/>
    <n v="0"/>
    <s v="Total for all sectors"/>
    <x v="8"/>
    <x v="8"/>
    <x v="32"/>
    <n v="471619"/>
    <n v="577817"/>
    <n v="8130971"/>
    <n v="8347523"/>
    <n v="18426"/>
    <n v="3.1219999999999999"/>
    <n v="43337"/>
    <n v="7.3419999999999996"/>
    <n v="807070"/>
    <n v="176390"/>
    <n v="630680"/>
    <n v="2.113"/>
    <n v="9.6679999999999993"/>
    <n v="1241261"/>
    <n v="320156"/>
    <n v="921105"/>
    <n v="3.835"/>
    <n v="14.87"/>
    <n v="-434191"/>
    <n v="-5.2009999999999996"/>
    <n v="19.337"/>
    <n v="27123"/>
    <n v="28505"/>
    <n v="175029"/>
  </r>
  <r>
    <s v="0100000US"/>
    <s v="United States"/>
    <n v="0"/>
    <s v="Total for all sectors"/>
    <x v="8"/>
    <x v="8"/>
    <x v="33"/>
    <n v="473887"/>
    <n v="584569"/>
    <n v="8479027"/>
    <n v="8520832"/>
    <n v="19353"/>
    <n v="3.2440000000000002"/>
    <n v="43440"/>
    <n v="7.2809999999999997"/>
    <n v="923877"/>
    <n v="163518"/>
    <n v="760359"/>
    <n v="1.919"/>
    <n v="10.843"/>
    <n v="1007953"/>
    <n v="281026"/>
    <n v="726927"/>
    <n v="3.298"/>
    <n v="11.829000000000001"/>
    <n v="-84076"/>
    <n v="-0.98699999999999999"/>
    <n v="21.684999999999999"/>
    <n v="27604"/>
    <n v="28785"/>
    <n v="167217"/>
  </r>
  <r>
    <s v="0100000US"/>
    <s v="United States"/>
    <n v="0"/>
    <s v="Total for all sectors"/>
    <x v="8"/>
    <x v="8"/>
    <x v="34"/>
    <n v="485202"/>
    <n v="597569"/>
    <n v="8920278"/>
    <n v="8893301"/>
    <n v="23327"/>
    <n v="3.835"/>
    <n v="44853"/>
    <n v="7.3730000000000002"/>
    <n v="1118924"/>
    <n v="211579"/>
    <n v="907345"/>
    <n v="2.379"/>
    <n v="12.582000000000001"/>
    <n v="1066400"/>
    <n v="352847"/>
    <n v="713553"/>
    <n v="3.968"/>
    <n v="11.991"/>
    <n v="52524"/>
    <n v="0.59099999999999997"/>
    <n v="23.981999999999999"/>
    <n v="25375"/>
    <n v="26647"/>
    <n v="187868"/>
  </r>
  <r>
    <s v="0100000US"/>
    <s v="United States"/>
    <n v="0"/>
    <s v="Total for all sectors"/>
    <x v="8"/>
    <x v="8"/>
    <x v="35"/>
    <n v="497740"/>
    <n v="614251"/>
    <n v="9269016"/>
    <n v="9260052"/>
    <n v="21302"/>
    <n v="3.4079999999999999"/>
    <n v="42814"/>
    <n v="6.85"/>
    <n v="1067888"/>
    <n v="240618"/>
    <n v="827270"/>
    <n v="2.5979999999999999"/>
    <n v="11.532"/>
    <n v="1046665"/>
    <n v="307941"/>
    <n v="738724"/>
    <n v="3.3250000000000002"/>
    <n v="11.303000000000001"/>
    <n v="21223"/>
    <n v="0.22900000000000001"/>
    <n v="22.606000000000002"/>
    <n v="26700"/>
    <n v="27541"/>
    <n v="181783"/>
  </r>
  <r>
    <s v="0100000US"/>
    <s v="United States"/>
    <n v="0"/>
    <s v="Total for all sectors"/>
    <x v="8"/>
    <x v="8"/>
    <x v="36"/>
    <n v="505947"/>
    <n v="617267"/>
    <n v="9538083"/>
    <n v="9499875"/>
    <n v="22384"/>
    <n v="3.57"/>
    <n v="42018"/>
    <n v="6.7009999999999996"/>
    <n v="1104787"/>
    <n v="230536"/>
    <n v="874251"/>
    <n v="2.427"/>
    <n v="11.629"/>
    <n v="1025982"/>
    <n v="297577"/>
    <n v="728405"/>
    <n v="3.1320000000000001"/>
    <n v="10.8"/>
    <n v="78805"/>
    <n v="0.83"/>
    <n v="21.6"/>
    <n v="26835"/>
    <n v="28010"/>
    <n v="167152"/>
  </r>
  <r>
    <s v="0100000US"/>
    <s v="United States"/>
    <n v="0"/>
    <s v="Total for all sectors"/>
    <x v="8"/>
    <x v="8"/>
    <x v="37"/>
    <n v="502795"/>
    <n v="612483"/>
    <n v="9560002"/>
    <n v="9497911"/>
    <n v="22131"/>
    <n v="3.5569999999999999"/>
    <n v="41665"/>
    <n v="6.6959999999999997"/>
    <n v="1150490"/>
    <n v="237620"/>
    <n v="912870"/>
    <n v="2.5019999999999998"/>
    <n v="12.113"/>
    <n v="1021302"/>
    <n v="307694"/>
    <n v="713608"/>
    <n v="3.24"/>
    <n v="10.753"/>
    <n v="129188"/>
    <n v="1.36"/>
    <n v="21.506"/>
    <n v="27348"/>
    <n v="28519"/>
    <n v="181784"/>
  </r>
  <r>
    <s v="0100000US"/>
    <s v="United States"/>
    <n v="0"/>
    <s v="Total for all sectors"/>
    <x v="8"/>
    <x v="8"/>
    <x v="38"/>
    <n v="496549"/>
    <n v="601603"/>
    <n v="9511302"/>
    <n v="9491557"/>
    <n v="21034"/>
    <n v="3.4430000000000001"/>
    <n v="39547"/>
    <n v="6.4740000000000002"/>
    <n v="1062470"/>
    <n v="220391"/>
    <n v="842079"/>
    <n v="2.3220000000000001"/>
    <n v="11.194000000000001"/>
    <n v="1018413"/>
    <n v="274189"/>
    <n v="744224"/>
    <n v="2.8889999999999998"/>
    <n v="10.73"/>
    <n v="44057"/>
    <n v="0.46400000000000002"/>
    <n v="21.459"/>
    <n v="27243"/>
    <n v="28444"/>
    <n v="178653"/>
  </r>
  <r>
    <s v="0100000US"/>
    <s v="United States"/>
    <n v="0"/>
    <s v="Total for all sectors"/>
    <x v="8"/>
    <x v="8"/>
    <x v="39"/>
    <n v="486694"/>
    <n v="588410"/>
    <n v="9293101"/>
    <n v="9308969"/>
    <n v="19932"/>
    <n v="3.3260000000000001"/>
    <n v="41747"/>
    <n v="6.9660000000000002"/>
    <n v="1107953"/>
    <n v="221770"/>
    <n v="886183"/>
    <n v="2.3820000000000001"/>
    <n v="11.901999999999999"/>
    <n v="1142636"/>
    <n v="347897"/>
    <n v="794739"/>
    <n v="3.7370000000000001"/>
    <n v="12.275"/>
    <n v="-34683"/>
    <n v="-0.373"/>
    <n v="23.803999999999998"/>
    <n v="28603"/>
    <n v="29711"/>
    <n v="209537"/>
  </r>
  <r>
    <s v="0100000US"/>
    <s v="United States"/>
    <n v="0"/>
    <s v="Total for all sectors"/>
    <x v="8"/>
    <x v="8"/>
    <x v="40"/>
    <n v="484994"/>
    <n v="579789"/>
    <n v="9192780"/>
    <n v="9243130"/>
    <n v="15629"/>
    <n v="2.641"/>
    <n v="39755"/>
    <n v="6.7169999999999996"/>
    <n v="1010206"/>
    <n v="179336"/>
    <n v="830870"/>
    <n v="1.94"/>
    <n v="10.929"/>
    <n v="1107346"/>
    <n v="325056"/>
    <n v="782290"/>
    <n v="3.5169999999999999"/>
    <n v="11.98"/>
    <n v="-97140"/>
    <n v="-1.0509999999999999"/>
    <n v="21.859000000000002"/>
    <n v="30034"/>
    <n v="31755"/>
    <n v="216347"/>
  </r>
  <r>
    <s v="0100000US"/>
    <s v="United States"/>
    <n v="0"/>
    <s v="Total for all sectors"/>
    <x v="9"/>
    <x v="9"/>
    <x v="0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9"/>
    <x v="9"/>
    <x v="1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9"/>
    <x v="9"/>
    <x v="2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9"/>
    <x v="9"/>
    <x v="3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9"/>
    <x v="9"/>
    <x v="4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9"/>
    <x v="9"/>
    <x v="5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9"/>
    <x v="9"/>
    <x v="6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9"/>
    <x v="9"/>
    <x v="7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9"/>
    <x v="9"/>
    <x v="8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9"/>
    <x v="9"/>
    <x v="9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9"/>
    <x v="9"/>
    <x v="10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9"/>
    <x v="9"/>
    <x v="11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9"/>
    <x v="9"/>
    <x v="12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9"/>
    <x v="9"/>
    <x v="13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9"/>
    <x v="9"/>
    <x v="14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9"/>
    <x v="9"/>
    <x v="15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9"/>
    <x v="9"/>
    <x v="16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9"/>
    <x v="9"/>
    <x v="17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9"/>
    <x v="9"/>
    <x v="18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9"/>
    <x v="9"/>
    <x v="19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9"/>
    <x v="9"/>
    <x v="20"/>
    <n v="78358"/>
    <n v="102753"/>
    <n v="1842842"/>
    <n v="1837979"/>
    <n v="3426"/>
    <n v="3.27"/>
    <n v="7452"/>
    <n v="7.1130000000000004"/>
    <n v="258839"/>
    <n v="63803"/>
    <n v="195036"/>
    <n v="3.4710000000000001"/>
    <n v="14.083"/>
    <n v="247843"/>
    <n v="70381"/>
    <n v="177462"/>
    <n v="3.8290000000000002"/>
    <n v="13.484999999999999"/>
    <n v="10996"/>
    <n v="0.59799999999999998"/>
    <n v="26.969000000000001"/>
    <n v="4152"/>
    <n v="4794"/>
    <n v="36776"/>
  </r>
  <r>
    <s v="0100000US"/>
    <s v="United States"/>
    <n v="0"/>
    <s v="Total for all sectors"/>
    <x v="9"/>
    <x v="9"/>
    <x v="21"/>
    <n v="152435"/>
    <n v="203271"/>
    <n v="3549874"/>
    <n v="3560936"/>
    <n v="7022"/>
    <n v="3.4009999999999998"/>
    <n v="13406"/>
    <n v="6.4930000000000003"/>
    <n v="463936"/>
    <n v="116598"/>
    <n v="347338"/>
    <n v="3.274"/>
    <n v="13.028"/>
    <n v="489354"/>
    <n v="153749"/>
    <n v="335605"/>
    <n v="4.3179999999999996"/>
    <n v="13.742000000000001"/>
    <n v="-25418"/>
    <n v="-0.71399999999999997"/>
    <n v="26.056999999999999"/>
    <n v="7969"/>
    <n v="8740"/>
    <n v="74558"/>
  </r>
  <r>
    <s v="0100000US"/>
    <s v="United States"/>
    <n v="0"/>
    <s v="Total for all sectors"/>
    <x v="9"/>
    <x v="9"/>
    <x v="22"/>
    <n v="219046"/>
    <n v="288025"/>
    <n v="5269806"/>
    <n v="5223401"/>
    <n v="9085"/>
    <n v="3.1"/>
    <n v="19166"/>
    <n v="6.54"/>
    <n v="724889"/>
    <n v="217935"/>
    <n v="506954"/>
    <n v="4.1719999999999997"/>
    <n v="13.878"/>
    <n v="632922"/>
    <n v="200980"/>
    <n v="431942"/>
    <n v="3.8479999999999999"/>
    <n v="12.117000000000001"/>
    <n v="91967"/>
    <n v="1.7609999999999999"/>
    <n v="24.234000000000002"/>
    <n v="11349"/>
    <n v="12417"/>
    <n v="89232"/>
  </r>
  <r>
    <s v="0100000US"/>
    <s v="United States"/>
    <n v="0"/>
    <s v="Total for all sectors"/>
    <x v="9"/>
    <x v="9"/>
    <x v="23"/>
    <n v="278556"/>
    <n v="366362"/>
    <n v="6670268"/>
    <n v="6695397"/>
    <n v="12891"/>
    <n v="3.4660000000000002"/>
    <n v="24047"/>
    <n v="6.4649999999999999"/>
    <n v="843612"/>
    <n v="249810"/>
    <n v="593802"/>
    <n v="3.7309999999999999"/>
    <n v="12.6"/>
    <n v="895285"/>
    <n v="251676"/>
    <n v="643609"/>
    <n v="3.7589999999999999"/>
    <n v="13.372"/>
    <n v="-51673"/>
    <n v="-0.77200000000000002"/>
    <n v="25.2"/>
    <n v="14171"/>
    <n v="15362"/>
    <n v="112643"/>
  </r>
  <r>
    <s v="0100000US"/>
    <s v="United States"/>
    <n v="0"/>
    <s v="Total for all sectors"/>
    <x v="9"/>
    <x v="9"/>
    <x v="24"/>
    <n v="331224"/>
    <n v="435608"/>
    <n v="7743860"/>
    <n v="7972534"/>
    <n v="17176"/>
    <n v="3.8570000000000002"/>
    <n v="36702"/>
    <n v="8.2409999999999997"/>
    <n v="1008983"/>
    <n v="297551"/>
    <n v="711432"/>
    <n v="3.7320000000000002"/>
    <n v="12.656000000000001"/>
    <n v="1470048"/>
    <n v="485309"/>
    <n v="984739"/>
    <n v="6.0869999999999997"/>
    <n v="18.439"/>
    <n v="-461065"/>
    <n v="-5.7830000000000004"/>
    <n v="25.311"/>
    <n v="19537"/>
    <n v="21348"/>
    <n v="239842"/>
  </r>
  <r>
    <s v="0100000US"/>
    <s v="United States"/>
    <n v="0"/>
    <s v="Total for all sectors"/>
    <x v="9"/>
    <x v="9"/>
    <x v="25"/>
    <n v="329153"/>
    <n v="428850"/>
    <n v="7644817"/>
    <n v="7669619"/>
    <n v="13290"/>
    <n v="3.0419999999999998"/>
    <n v="29420"/>
    <n v="6.734"/>
    <n v="967598"/>
    <n v="206135"/>
    <n v="761463"/>
    <n v="2.6880000000000002"/>
    <n v="12.616"/>
    <n v="1016174"/>
    <n v="294162"/>
    <n v="722012"/>
    <n v="3.835"/>
    <n v="13.249000000000001"/>
    <n v="-48576"/>
    <n v="-0.63300000000000001"/>
    <n v="25.231999999999999"/>
    <n v="16198"/>
    <n v="17503"/>
    <n v="119163"/>
  </r>
  <r>
    <s v="0100000US"/>
    <s v="United States"/>
    <n v="0"/>
    <s v="Total for all sectors"/>
    <x v="9"/>
    <x v="9"/>
    <x v="26"/>
    <n v="327503"/>
    <n v="418800"/>
    <n v="7612691"/>
    <n v="7649946"/>
    <n v="12394"/>
    <n v="2.9119999999999999"/>
    <n v="26068"/>
    <n v="6.1239999999999997"/>
    <n v="843606"/>
    <n v="149025"/>
    <n v="694581"/>
    <n v="1.948"/>
    <n v="11.028"/>
    <n v="918875"/>
    <n v="256095"/>
    <n v="662780"/>
    <n v="3.3479999999999999"/>
    <n v="12.012"/>
    <n v="-75269"/>
    <n v="-0.98399999999999999"/>
    <n v="22.055"/>
    <n v="15716"/>
    <n v="17310"/>
    <n v="124663"/>
  </r>
  <r>
    <s v="0100000US"/>
    <s v="United States"/>
    <n v="0"/>
    <s v="Total for all sectors"/>
    <x v="9"/>
    <x v="9"/>
    <x v="27"/>
    <n v="357269"/>
    <n v="458566"/>
    <n v="7998429"/>
    <n v="8067189"/>
    <n v="13377"/>
    <n v="2.8740000000000001"/>
    <n v="27225"/>
    <n v="5.8490000000000002"/>
    <n v="911880"/>
    <n v="204312"/>
    <n v="707568"/>
    <n v="2.5329999999999999"/>
    <n v="11.304"/>
    <n v="1051744"/>
    <n v="288287"/>
    <n v="763457"/>
    <n v="3.5739999999999998"/>
    <n v="13.037000000000001"/>
    <n v="-139864"/>
    <n v="-1.734"/>
    <n v="22.606999999999999"/>
    <n v="16681"/>
    <n v="17765"/>
    <n v="149685"/>
  </r>
  <r>
    <s v="0100000US"/>
    <s v="United States"/>
    <n v="0"/>
    <s v="Total for all sectors"/>
    <x v="9"/>
    <x v="9"/>
    <x v="28"/>
    <n v="371924"/>
    <n v="487108"/>
    <n v="8710296"/>
    <n v="8695964"/>
    <n v="18550"/>
    <n v="3.758"/>
    <n v="31534"/>
    <n v="6.3890000000000002"/>
    <n v="1053980"/>
    <n v="261198"/>
    <n v="792782"/>
    <n v="3.004"/>
    <n v="12.12"/>
    <n v="1023971"/>
    <n v="285949"/>
    <n v="738022"/>
    <n v="3.2879999999999998"/>
    <n v="11.775"/>
    <n v="30009"/>
    <n v="0.34499999999999997"/>
    <n v="23.55"/>
    <n v="20547"/>
    <n v="21739"/>
    <n v="147875"/>
  </r>
  <r>
    <s v="0100000US"/>
    <s v="United States"/>
    <n v="0"/>
    <s v="Total for all sectors"/>
    <x v="9"/>
    <x v="9"/>
    <x v="29"/>
    <n v="393666"/>
    <n v="519472"/>
    <n v="9826613"/>
    <n v="9885799"/>
    <n v="18308"/>
    <n v="3.4729999999999999"/>
    <n v="33803"/>
    <n v="6.4119999999999999"/>
    <n v="1204897"/>
    <n v="265355"/>
    <n v="939542"/>
    <n v="2.6840000000000002"/>
    <n v="12.188000000000001"/>
    <n v="1325248"/>
    <n v="369091"/>
    <n v="956157"/>
    <n v="3.734"/>
    <n v="13.406000000000001"/>
    <n v="-120351"/>
    <n v="-1.2170000000000001"/>
    <n v="24.376000000000001"/>
    <n v="18282"/>
    <n v="19346"/>
    <n v="160672"/>
  </r>
  <r>
    <s v="0100000US"/>
    <s v="United States"/>
    <n v="0"/>
    <s v="Total for all sectors"/>
    <x v="9"/>
    <x v="9"/>
    <x v="30"/>
    <n v="403066"/>
    <n v="535855"/>
    <n v="10624676"/>
    <n v="10687418"/>
    <n v="15341"/>
    <n v="2.8069999999999999"/>
    <n v="36687"/>
    <n v="6.7130000000000001"/>
    <n v="1217414"/>
    <n v="252749"/>
    <n v="964665"/>
    <n v="2.3650000000000002"/>
    <n v="11.391"/>
    <n v="1347241"/>
    <n v="387067"/>
    <n v="960174"/>
    <n v="3.6219999999999999"/>
    <n v="12.606"/>
    <n v="-129827"/>
    <n v="-1.2150000000000001"/>
    <n v="22.782"/>
    <n v="20108"/>
    <n v="21222"/>
    <n v="153514"/>
  </r>
  <r>
    <s v="0100000US"/>
    <s v="United States"/>
    <n v="0"/>
    <s v="Total for all sectors"/>
    <x v="9"/>
    <x v="9"/>
    <x v="31"/>
    <n v="408350"/>
    <n v="544455"/>
    <n v="10386165"/>
    <n v="10789995"/>
    <n v="15094"/>
    <n v="2.7160000000000002"/>
    <n v="37852"/>
    <n v="6.81"/>
    <n v="922509"/>
    <n v="258944"/>
    <n v="663565"/>
    <n v="2.4"/>
    <n v="8.5500000000000007"/>
    <n v="1730087"/>
    <n v="414244"/>
    <n v="1315843"/>
    <n v="3.839"/>
    <n v="16.033999999999999"/>
    <n v="-807578"/>
    <n v="-7.4850000000000003"/>
    <n v="17.099"/>
    <n v="21392"/>
    <n v="23111"/>
    <n v="192271"/>
  </r>
  <r>
    <s v="0100000US"/>
    <s v="United States"/>
    <n v="0"/>
    <s v="Total for all sectors"/>
    <x v="9"/>
    <x v="9"/>
    <x v="32"/>
    <n v="391563"/>
    <n v="525033"/>
    <n v="9770067"/>
    <n v="9977970"/>
    <n v="17667"/>
    <n v="3.31"/>
    <n v="35176"/>
    <n v="6.59"/>
    <n v="895001"/>
    <n v="207436"/>
    <n v="687565"/>
    <n v="2.0790000000000002"/>
    <n v="8.9700000000000006"/>
    <n v="1313793"/>
    <n v="316963"/>
    <n v="996830"/>
    <n v="3.177"/>
    <n v="13.167"/>
    <n v="-418792"/>
    <n v="-4.1970000000000001"/>
    <n v="17.940000000000001"/>
    <n v="19402"/>
    <n v="20339"/>
    <n v="120575"/>
  </r>
  <r>
    <s v="0100000US"/>
    <s v="United States"/>
    <n v="0"/>
    <s v="Total for all sectors"/>
    <x v="9"/>
    <x v="9"/>
    <x v="33"/>
    <n v="387236"/>
    <n v="518715"/>
    <n v="9487243"/>
    <n v="9471614"/>
    <n v="17402"/>
    <n v="3.2989999999999999"/>
    <n v="34823"/>
    <n v="6.6020000000000003"/>
    <n v="1065962"/>
    <n v="201932"/>
    <n v="864030"/>
    <n v="2.1320000000000001"/>
    <n v="11.254"/>
    <n v="1032443"/>
    <n v="304418"/>
    <n v="728025"/>
    <n v="3.214"/>
    <n v="10.9"/>
    <n v="33519"/>
    <n v="0.35399999999999998"/>
    <n v="21.800999999999998"/>
    <n v="20090"/>
    <n v="21354"/>
    <n v="132894"/>
  </r>
  <r>
    <s v="0100000US"/>
    <s v="United States"/>
    <n v="0"/>
    <s v="Total for all sectors"/>
    <x v="9"/>
    <x v="9"/>
    <x v="34"/>
    <n v="380460"/>
    <n v="499336"/>
    <n v="8800802"/>
    <n v="8817601"/>
    <n v="16366"/>
    <n v="3.2210000000000001"/>
    <n v="33903"/>
    <n v="6.6719999999999997"/>
    <n v="994792"/>
    <n v="176485"/>
    <n v="818307"/>
    <n v="2.0019999999999998"/>
    <n v="11.282"/>
    <n v="1026149"/>
    <n v="293836"/>
    <n v="732313"/>
    <n v="3.3319999999999999"/>
    <n v="11.638"/>
    <n v="-31357"/>
    <n v="-0.35599999999999998"/>
    <n v="22.564"/>
    <n v="17924"/>
    <n v="19109"/>
    <n v="124452"/>
  </r>
  <r>
    <s v="0100000US"/>
    <s v="United States"/>
    <n v="0"/>
    <s v="Total for all sectors"/>
    <x v="9"/>
    <x v="9"/>
    <x v="35"/>
    <n v="374103"/>
    <n v="479564"/>
    <n v="8275107"/>
    <n v="8261252"/>
    <n v="16412"/>
    <n v="3.3650000000000002"/>
    <n v="32882"/>
    <n v="6.7409999999999997"/>
    <n v="1000454"/>
    <n v="207511"/>
    <n v="792943"/>
    <n v="2.512"/>
    <n v="12.11"/>
    <n v="971617"/>
    <n v="316843"/>
    <n v="654774"/>
    <n v="3.835"/>
    <n v="11.760999999999999"/>
    <n v="28837"/>
    <n v="0.34899999999999998"/>
    <n v="23.521999999999998"/>
    <n v="18320"/>
    <n v="19028"/>
    <n v="128240"/>
  </r>
  <r>
    <s v="0100000US"/>
    <s v="United States"/>
    <n v="0"/>
    <s v="Total for all sectors"/>
    <x v="9"/>
    <x v="9"/>
    <x v="36"/>
    <n v="372459"/>
    <n v="481144"/>
    <n v="8153618"/>
    <n v="8166971"/>
    <n v="14177"/>
    <n v="2.9"/>
    <n v="29582"/>
    <n v="6.0510000000000002"/>
    <n v="937990"/>
    <n v="193885"/>
    <n v="744105"/>
    <n v="2.3740000000000001"/>
    <n v="11.484999999999999"/>
    <n v="973191"/>
    <n v="320091"/>
    <n v="653100"/>
    <n v="3.919"/>
    <n v="11.916"/>
    <n v="-35201"/>
    <n v="-0.43099999999999999"/>
    <n v="22.97"/>
    <n v="18071"/>
    <n v="18726"/>
    <n v="119831"/>
  </r>
  <r>
    <s v="0100000US"/>
    <s v="United States"/>
    <n v="0"/>
    <s v="Total for all sectors"/>
    <x v="9"/>
    <x v="9"/>
    <x v="37"/>
    <n v="373318"/>
    <n v="485444"/>
    <n v="8290397"/>
    <n v="8293065"/>
    <n v="14866"/>
    <n v="3.016"/>
    <n v="29858"/>
    <n v="6.0570000000000004"/>
    <n v="845536"/>
    <n v="157272"/>
    <n v="688264"/>
    <n v="1.8959999999999999"/>
    <n v="10.196"/>
    <n v="849158"/>
    <n v="225020"/>
    <n v="624138"/>
    <n v="2.7130000000000001"/>
    <n v="10.239000000000001"/>
    <n v="-3622"/>
    <n v="-4.3999999999999997E-2"/>
    <n v="20.390999999999998"/>
    <n v="19049"/>
    <n v="19951"/>
    <n v="123124"/>
  </r>
  <r>
    <s v="0100000US"/>
    <s v="United States"/>
    <n v="0"/>
    <s v="Total for all sectors"/>
    <x v="9"/>
    <x v="9"/>
    <x v="38"/>
    <n v="378316"/>
    <n v="496792"/>
    <n v="8579419"/>
    <n v="8642659"/>
    <n v="15986"/>
    <n v="3.1739999999999999"/>
    <n v="29797"/>
    <n v="5.9160000000000004"/>
    <n v="930080"/>
    <n v="193393"/>
    <n v="736687"/>
    <n v="2.238"/>
    <n v="10.762"/>
    <n v="1056058"/>
    <n v="315103"/>
    <n v="740955"/>
    <n v="3.6459999999999999"/>
    <n v="12.218999999999999"/>
    <n v="-125978"/>
    <n v="-1.458"/>
    <n v="21.523"/>
    <n v="19312"/>
    <n v="20028"/>
    <n v="135284"/>
  </r>
  <r>
    <s v="0100000US"/>
    <s v="United States"/>
    <n v="0"/>
    <s v="Total for all sectors"/>
    <x v="9"/>
    <x v="9"/>
    <x v="39"/>
    <n v="384576"/>
    <n v="513693"/>
    <n v="9238397"/>
    <n v="9158261"/>
    <n v="20895"/>
    <n v="4.0199999999999996"/>
    <n v="32944"/>
    <n v="6.3390000000000004"/>
    <n v="1193215"/>
    <n v="309099"/>
    <n v="884116"/>
    <n v="3.375"/>
    <n v="13.029"/>
    <n v="1030718"/>
    <n v="299612"/>
    <n v="731106"/>
    <n v="3.2709999999999999"/>
    <n v="11.255000000000001"/>
    <n v="162497"/>
    <n v="1.774"/>
    <n v="22.509"/>
    <n v="20837"/>
    <n v="21881"/>
    <n v="154167"/>
  </r>
  <r>
    <s v="0100000US"/>
    <s v="United States"/>
    <n v="0"/>
    <s v="Total for all sectors"/>
    <x v="9"/>
    <x v="9"/>
    <x v="40"/>
    <n v="393288"/>
    <n v="527064"/>
    <n v="9602870"/>
    <n v="9622449"/>
    <n v="15535"/>
    <n v="2.8969999999999998"/>
    <n v="34003"/>
    <n v="6.34"/>
    <n v="1043870"/>
    <n v="213058"/>
    <n v="830812"/>
    <n v="2.214"/>
    <n v="10.848000000000001"/>
    <n v="1081252"/>
    <n v="308380"/>
    <n v="772872"/>
    <n v="3.2050000000000001"/>
    <n v="11.237"/>
    <n v="-37382"/>
    <n v="-0.38800000000000001"/>
    <n v="21.696999999999999"/>
    <n v="23636"/>
    <n v="25546"/>
    <n v="169200"/>
  </r>
  <r>
    <s v="0100000US"/>
    <s v="United States"/>
    <n v="0"/>
    <s v="Total for all sectors"/>
    <x v="10"/>
    <x v="10"/>
    <x v="0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10"/>
    <x v="10"/>
    <x v="1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10"/>
    <x v="10"/>
    <x v="2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10"/>
    <x v="10"/>
    <x v="3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10"/>
    <x v="10"/>
    <x v="4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10"/>
    <x v="10"/>
    <x v="5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10"/>
    <x v="10"/>
    <x v="6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10"/>
    <x v="10"/>
    <x v="7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10"/>
    <x v="10"/>
    <x v="8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10"/>
    <x v="10"/>
    <x v="9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10"/>
    <x v="10"/>
    <x v="10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10"/>
    <x v="10"/>
    <x v="11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10"/>
    <x v="10"/>
    <x v="12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10"/>
    <x v="10"/>
    <x v="13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10"/>
    <x v="10"/>
    <x v="14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10"/>
    <x v="10"/>
    <x v="15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10"/>
    <x v="10"/>
    <x v="16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10"/>
    <x v="10"/>
    <x v="17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10"/>
    <x v="10"/>
    <x v="18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10"/>
    <x v="10"/>
    <x v="19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10"/>
    <x v="10"/>
    <x v="20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10"/>
    <x v="10"/>
    <x v="21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10"/>
    <x v="10"/>
    <x v="22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10"/>
    <x v="10"/>
    <x v="23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10"/>
    <x v="10"/>
    <x v="24"/>
    <n v="0"/>
    <n v="0"/>
    <n v="0"/>
    <n v="0"/>
    <n v="0"/>
    <s v="null"/>
    <n v="0"/>
    <s v="null"/>
    <n v="0"/>
    <n v="0"/>
    <n v="0"/>
    <s v="null"/>
    <s v="null"/>
    <n v="0"/>
    <n v="0"/>
    <n v="0"/>
    <s v="null"/>
    <s v="null"/>
    <n v="0"/>
    <s v="null"/>
    <s v="null"/>
    <n v="0"/>
    <n v="0"/>
    <n v="0"/>
  </r>
  <r>
    <s v="0100000US"/>
    <s v="United States"/>
    <n v="0"/>
    <s v="Total for all sectors"/>
    <x v="10"/>
    <x v="10"/>
    <x v="25"/>
    <n v="60352"/>
    <n v="86344"/>
    <n v="1710798"/>
    <n v="1720497"/>
    <n v="2669"/>
    <n v="3.0369999999999999"/>
    <n v="5728"/>
    <n v="6.5179999999999998"/>
    <n v="215688"/>
    <n v="45429"/>
    <n v="170259"/>
    <n v="2.64"/>
    <n v="12.536"/>
    <n v="233495"/>
    <n v="64680"/>
    <n v="168815"/>
    <n v="3.7589999999999999"/>
    <n v="13.571"/>
    <n v="-17807"/>
    <n v="-1.0349999999999999"/>
    <n v="25.073"/>
    <n v="2891"/>
    <n v="3210"/>
    <n v="24751"/>
  </r>
  <r>
    <s v="0100000US"/>
    <s v="United States"/>
    <n v="0"/>
    <s v="Total for all sectors"/>
    <x v="10"/>
    <x v="10"/>
    <x v="26"/>
    <n v="118594"/>
    <n v="174420"/>
    <n v="3396013"/>
    <n v="3386165"/>
    <n v="5320"/>
    <n v="3.0059999999999998"/>
    <n v="10496"/>
    <n v="5.93"/>
    <n v="402534"/>
    <n v="111497"/>
    <n v="291037"/>
    <n v="3.2930000000000001"/>
    <n v="11.888"/>
    <n v="383835"/>
    <n v="101578"/>
    <n v="282257"/>
    <n v="3"/>
    <n v="11.335000000000001"/>
    <n v="18699"/>
    <n v="0.55200000000000005"/>
    <n v="22.670999999999999"/>
    <n v="5695"/>
    <n v="6020"/>
    <n v="42410"/>
  </r>
  <r>
    <s v="0100000US"/>
    <s v="United States"/>
    <n v="0"/>
    <s v="Total for all sectors"/>
    <x v="10"/>
    <x v="10"/>
    <x v="27"/>
    <n v="171186"/>
    <n v="248107"/>
    <n v="5057768"/>
    <n v="5047438"/>
    <n v="8948"/>
    <n v="3.5649999999999999"/>
    <n v="14762"/>
    <n v="5.8810000000000002"/>
    <n v="593074"/>
    <n v="151990"/>
    <n v="441084"/>
    <n v="3.0110000000000001"/>
    <n v="11.75"/>
    <n v="575388"/>
    <n v="131631"/>
    <n v="443757"/>
    <n v="2.6080000000000001"/>
    <n v="11.4"/>
    <n v="17686"/>
    <n v="0.35"/>
    <n v="22.798999999999999"/>
    <n v="8552"/>
    <n v="9477"/>
    <n v="62243"/>
  </r>
  <r>
    <s v="0100000US"/>
    <s v="United States"/>
    <n v="0"/>
    <s v="Total for all sectors"/>
    <x v="10"/>
    <x v="10"/>
    <x v="28"/>
    <n v="216580"/>
    <n v="314901"/>
    <n v="6481406"/>
    <n v="6422602"/>
    <n v="14005"/>
    <n v="4.3949999999999996"/>
    <n v="21550"/>
    <n v="6.7619999999999996"/>
    <n v="855313"/>
    <n v="309404"/>
    <n v="545909"/>
    <n v="4.8170000000000002"/>
    <n v="13.317"/>
    <n v="739121"/>
    <n v="228350"/>
    <n v="510771"/>
    <n v="3.5550000000000002"/>
    <n v="11.507999999999999"/>
    <n v="116192"/>
    <n v="1.8089999999999999"/>
    <n v="23.015999999999998"/>
    <n v="12944"/>
    <n v="13607"/>
    <n v="88583"/>
  </r>
  <r>
    <s v="0100000US"/>
    <s v="United States"/>
    <n v="0"/>
    <s v="Total for all sectors"/>
    <x v="10"/>
    <x v="10"/>
    <x v="29"/>
    <n v="259838"/>
    <n v="379574"/>
    <n v="7735484"/>
    <n v="7772145"/>
    <n v="15966"/>
    <n v="4.1539999999999999"/>
    <n v="25513"/>
    <n v="6.6379999999999999"/>
    <n v="941722"/>
    <n v="248409"/>
    <n v="693313"/>
    <n v="3.1960000000000002"/>
    <n v="12.117000000000001"/>
    <n v="1014348"/>
    <n v="265573"/>
    <n v="748775"/>
    <n v="3.4169999999999998"/>
    <n v="13.051"/>
    <n v="-72626"/>
    <n v="-0.93400000000000005"/>
    <n v="24.233000000000001"/>
    <n v="13073"/>
    <n v="14002"/>
    <n v="91928"/>
  </r>
  <r>
    <s v="0100000US"/>
    <s v="United States"/>
    <n v="0"/>
    <s v="Total for all sectors"/>
    <x v="10"/>
    <x v="10"/>
    <x v="30"/>
    <n v="304417"/>
    <n v="445240"/>
    <n v="9100353"/>
    <n v="9150526"/>
    <n v="14729"/>
    <n v="3.254"/>
    <n v="29432"/>
    <n v="6.5030000000000001"/>
    <n v="1063185"/>
    <n v="264898"/>
    <n v="798287"/>
    <n v="2.895"/>
    <n v="11.619"/>
    <n v="1164562"/>
    <n v="311595"/>
    <n v="852967"/>
    <n v="3.4049999999999998"/>
    <n v="12.727"/>
    <n v="-101377"/>
    <n v="-1.1080000000000001"/>
    <n v="23.238"/>
    <n v="15558"/>
    <n v="17083"/>
    <n v="126754"/>
  </r>
  <r>
    <s v="0100000US"/>
    <s v="United States"/>
    <n v="0"/>
    <s v="Total for all sectors"/>
    <x v="10"/>
    <x v="10"/>
    <x v="31"/>
    <n v="347191"/>
    <n v="510180"/>
    <n v="10061999"/>
    <n v="10413184"/>
    <n v="15013"/>
    <n v="2.8929999999999998"/>
    <n v="32414"/>
    <n v="6.2469999999999999"/>
    <n v="881255"/>
    <n v="240805"/>
    <n v="640450"/>
    <n v="2.3130000000000002"/>
    <n v="8.4629999999999992"/>
    <n v="1586088"/>
    <n v="347663"/>
    <n v="1238425"/>
    <n v="3.339"/>
    <n v="15.231999999999999"/>
    <n v="-704833"/>
    <n v="-6.7690000000000001"/>
    <n v="16.925999999999998"/>
    <n v="17926"/>
    <n v="18734"/>
    <n v="150757"/>
  </r>
  <r>
    <s v="0100000US"/>
    <s v="United States"/>
    <n v="0"/>
    <s v="Total for all sectors"/>
    <x v="10"/>
    <x v="10"/>
    <x v="32"/>
    <n v="414959"/>
    <n v="604820"/>
    <n v="11859183"/>
    <n v="11997433"/>
    <n v="18873"/>
    <n v="3.0790000000000002"/>
    <n v="35316"/>
    <n v="5.7610000000000001"/>
    <n v="1155953"/>
    <n v="270277"/>
    <n v="885676"/>
    <n v="2.2530000000000001"/>
    <n v="9.6349999999999998"/>
    <n v="1425787"/>
    <n v="344161"/>
    <n v="1081626"/>
    <n v="2.8690000000000002"/>
    <n v="11.884"/>
    <n v="-269834"/>
    <n v="-2.2490000000000001"/>
    <n v="19.27"/>
    <n v="17936"/>
    <n v="19492"/>
    <n v="133622"/>
  </r>
  <r>
    <s v="0100000US"/>
    <s v="United States"/>
    <n v="0"/>
    <s v="Total for all sectors"/>
    <x v="10"/>
    <x v="10"/>
    <x v="33"/>
    <n v="465821"/>
    <n v="685344"/>
    <n v="13575651"/>
    <n v="13600642"/>
    <n v="20861"/>
    <n v="3"/>
    <n v="40847"/>
    <n v="5.8739999999999997"/>
    <n v="1318394"/>
    <n v="242932"/>
    <n v="1075462"/>
    <n v="1.786"/>
    <n v="9.6940000000000008"/>
    <n v="1373352"/>
    <n v="356010"/>
    <n v="1017342"/>
    <n v="2.6179999999999999"/>
    <n v="10.098000000000001"/>
    <n v="-54958"/>
    <n v="-0.40400000000000003"/>
    <n v="19.387"/>
    <n v="21284"/>
    <n v="25414"/>
    <n v="156645"/>
  </r>
  <r>
    <s v="0100000US"/>
    <s v="United States"/>
    <n v="0"/>
    <s v="Total for all sectors"/>
    <x v="10"/>
    <x v="10"/>
    <x v="34"/>
    <n v="519696"/>
    <n v="763409"/>
    <n v="15839785"/>
    <n v="15799693"/>
    <n v="23304"/>
    <n v="3.008"/>
    <n v="46044"/>
    <n v="5.9429999999999996"/>
    <n v="1673774"/>
    <n v="322736"/>
    <n v="1351038"/>
    <n v="2.0430000000000001"/>
    <n v="10.593999999999999"/>
    <n v="1588926"/>
    <n v="418019"/>
    <n v="1170907"/>
    <n v="2.6459999999999999"/>
    <n v="10.057"/>
    <n v="84848"/>
    <n v="0.53700000000000003"/>
    <n v="20.113"/>
    <n v="22061"/>
    <n v="23682"/>
    <n v="151028"/>
  </r>
  <r>
    <s v="0100000US"/>
    <s v="United States"/>
    <n v="0"/>
    <s v="Total for all sectors"/>
    <x v="10"/>
    <x v="10"/>
    <x v="35"/>
    <n v="565420"/>
    <n v="843560"/>
    <n v="18145564"/>
    <n v="18082332"/>
    <n v="26571"/>
    <n v="3.109"/>
    <n v="48899"/>
    <n v="5.7210000000000001"/>
    <n v="1932021"/>
    <n v="382239"/>
    <n v="1549782"/>
    <n v="2.1139999999999999"/>
    <n v="10.685"/>
    <n v="1806196"/>
    <n v="511078"/>
    <n v="1295118"/>
    <n v="2.8260000000000001"/>
    <n v="9.9890000000000008"/>
    <n v="125825"/>
    <n v="0.69599999999999995"/>
    <n v="19.977"/>
    <n v="25508"/>
    <n v="26889"/>
    <n v="192902"/>
  </r>
  <r>
    <s v="0100000US"/>
    <s v="United States"/>
    <n v="0"/>
    <s v="Total for all sectors"/>
    <x v="10"/>
    <x v="10"/>
    <x v="36"/>
    <n v="608332"/>
    <n v="917360"/>
    <n v="20126450"/>
    <n v="20051510"/>
    <n v="31781"/>
    <n v="3.4289999999999998"/>
    <n v="50905"/>
    <n v="5.492"/>
    <n v="2078266"/>
    <n v="489824"/>
    <n v="1588442"/>
    <n v="2.4430000000000001"/>
    <n v="10.365"/>
    <n v="1921873"/>
    <n v="514150"/>
    <n v="1407723"/>
    <n v="2.5640000000000001"/>
    <n v="9.5850000000000009"/>
    <n v="156393"/>
    <n v="0.78"/>
    <n v="19.169"/>
    <n v="27609"/>
    <n v="29039"/>
    <n v="187800"/>
  </r>
  <r>
    <s v="0100000US"/>
    <s v="United States"/>
    <n v="0"/>
    <s v="Total for all sectors"/>
    <x v="10"/>
    <x v="10"/>
    <x v="37"/>
    <n v="649062"/>
    <n v="996241"/>
    <n v="22126515"/>
    <n v="22066858"/>
    <n v="34168"/>
    <n v="3.3940000000000001"/>
    <n v="54834"/>
    <n v="5.4480000000000004"/>
    <n v="2238040"/>
    <n v="529901"/>
    <n v="1708139"/>
    <n v="2.4009999999999998"/>
    <n v="10.141999999999999"/>
    <n v="2114700"/>
    <n v="549315"/>
    <n v="1565385"/>
    <n v="2.4889999999999999"/>
    <n v="9.5830000000000002"/>
    <n v="123340"/>
    <n v="0.55900000000000005"/>
    <n v="19.166"/>
    <n v="30695"/>
    <n v="32479"/>
    <n v="210618"/>
  </r>
  <r>
    <s v="0100000US"/>
    <s v="United States"/>
    <n v="0"/>
    <s v="Total for all sectors"/>
    <x v="10"/>
    <x v="10"/>
    <x v="38"/>
    <n v="688436"/>
    <n v="1067194"/>
    <n v="23837403"/>
    <n v="23752582"/>
    <n v="35312"/>
    <n v="3.2770000000000001"/>
    <n v="56348"/>
    <n v="5.2279999999999998"/>
    <n v="2458165"/>
    <n v="611255"/>
    <n v="1846910"/>
    <n v="2.573"/>
    <n v="10.349"/>
    <n v="2289856"/>
    <n v="660927"/>
    <n v="1628929"/>
    <n v="2.7829999999999999"/>
    <n v="9.64"/>
    <n v="168309"/>
    <n v="0.70899999999999996"/>
    <n v="19.280999999999999"/>
    <n v="33295"/>
    <n v="35502"/>
    <n v="243608"/>
  </r>
  <r>
    <s v="0100000US"/>
    <s v="United States"/>
    <n v="0"/>
    <s v="Total for all sectors"/>
    <x v="10"/>
    <x v="10"/>
    <x v="39"/>
    <n v="720398"/>
    <n v="1117860"/>
    <n v="25131118"/>
    <n v="25122537"/>
    <n v="36675"/>
    <n v="3.234"/>
    <n v="69205"/>
    <n v="6.1020000000000003"/>
    <n v="2674786"/>
    <n v="547116"/>
    <n v="2127670"/>
    <n v="2.1779999999999999"/>
    <n v="10.647"/>
    <n v="2657235"/>
    <n v="758810"/>
    <n v="1898425"/>
    <n v="3.02"/>
    <n v="10.577"/>
    <n v="17551"/>
    <n v="7.0000000000000007E-2"/>
    <n v="21.154"/>
    <n v="36482"/>
    <n v="39094"/>
    <n v="282817"/>
  </r>
  <r>
    <s v="0100000US"/>
    <s v="United States"/>
    <n v="0"/>
    <s v="Total for all sectors"/>
    <x v="10"/>
    <x v="10"/>
    <x v="40"/>
    <n v="748725"/>
    <n v="1167891"/>
    <n v="26870922"/>
    <n v="26851278"/>
    <n v="32118"/>
    <n v="2.7080000000000002"/>
    <n v="68454"/>
    <n v="5.7720000000000002"/>
    <n v="2586521"/>
    <n v="553450"/>
    <n v="2033071"/>
    <n v="2.0609999999999999"/>
    <n v="9.6329999999999991"/>
    <n v="2546176"/>
    <n v="671152"/>
    <n v="1875024"/>
    <n v="2.5"/>
    <n v="9.4830000000000005"/>
    <n v="40345"/>
    <n v="0.15"/>
    <n v="18.965"/>
    <n v="41254"/>
    <n v="44755"/>
    <n v="311260"/>
  </r>
  <r>
    <s v="0100000US"/>
    <s v="United States"/>
    <n v="0"/>
    <s v="Total for all sectors"/>
    <x v="11"/>
    <x v="11"/>
    <x v="0"/>
    <n v="2716591"/>
    <n v="3448561"/>
    <n v="64362988"/>
    <n v="63077221"/>
    <n v="155134"/>
    <n v="4.367"/>
    <n v="362509"/>
    <n v="10.205"/>
    <n v="11278416"/>
    <n v="2548066"/>
    <n v="8730350"/>
    <n v="4.04"/>
    <n v="17.88"/>
    <n v="8701933"/>
    <n v="3538783"/>
    <n v="5163150"/>
    <n v="5.61"/>
    <n v="13.795999999999999"/>
    <n v="2576483"/>
    <n v="4.085"/>
    <n v="27.591000000000001"/>
    <s v="S"/>
    <s v="S"/>
    <n v="1404348"/>
  </r>
  <r>
    <s v="0100000US"/>
    <s v="United States"/>
    <n v="0"/>
    <s v="Total for all sectors"/>
    <x v="11"/>
    <x v="11"/>
    <x v="1"/>
    <n v="2535021"/>
    <n v="3287487"/>
    <n v="66082315"/>
    <n v="65139084"/>
    <n v="133733"/>
    <n v="3.9849999999999999"/>
    <n v="271368"/>
    <n v="8.0850000000000009"/>
    <n v="10069061"/>
    <n v="2290395"/>
    <n v="7778666"/>
    <n v="3.516"/>
    <n v="15.458"/>
    <n v="8170006"/>
    <n v="2813590"/>
    <n v="5356416"/>
    <n v="4.319"/>
    <n v="12.542"/>
    <n v="1899055"/>
    <n v="2.915"/>
    <n v="25.085000000000001"/>
    <n v="161858"/>
    <n v="165856"/>
    <n v="1040926"/>
  </r>
  <r>
    <s v="0100000US"/>
    <s v="United States"/>
    <n v="0"/>
    <s v="Total for all sectors"/>
    <x v="11"/>
    <x v="11"/>
    <x v="2"/>
    <n v="2352148"/>
    <n v="3127635"/>
    <n v="65011349"/>
    <n v="65599687"/>
    <n v="119041"/>
    <n v="3.7229999999999999"/>
    <n v="258088"/>
    <n v="8.0719999999999992"/>
    <n v="8319059"/>
    <n v="2218113"/>
    <n v="6100946"/>
    <n v="3.3809999999999998"/>
    <n v="12.682"/>
    <n v="9477783"/>
    <n v="2637459"/>
    <n v="6840324"/>
    <n v="4.0209999999999999"/>
    <n v="14.448"/>
    <n v="-1158724"/>
    <n v="-1.766"/>
    <n v="25.363"/>
    <n v="157041"/>
    <n v="161995"/>
    <n v="1058294"/>
  </r>
  <r>
    <s v="0100000US"/>
    <s v="United States"/>
    <n v="0"/>
    <s v="Total for all sectors"/>
    <x v="11"/>
    <x v="11"/>
    <x v="3"/>
    <n v="2214850"/>
    <n v="3011869"/>
    <n v="63706299"/>
    <n v="64298110"/>
    <n v="117007"/>
    <n v="3.8250000000000002"/>
    <n v="211788"/>
    <n v="6.923"/>
    <n v="7608567"/>
    <n v="2022204"/>
    <n v="5586363"/>
    <n v="3.145"/>
    <n v="11.833"/>
    <n v="8778254"/>
    <n v="2230250"/>
    <n v="6548004"/>
    <n v="3.4689999999999999"/>
    <n v="13.651999999999999"/>
    <n v="-1169687"/>
    <n v="-1.819"/>
    <n v="23.667000000000002"/>
    <n v="117956"/>
    <n v="123386"/>
    <n v="763209"/>
  </r>
  <r>
    <s v="0100000US"/>
    <s v="United States"/>
    <n v="0"/>
    <s v="Total for all sectors"/>
    <x v="11"/>
    <x v="11"/>
    <x v="4"/>
    <n v="2072788"/>
    <n v="2885382"/>
    <n v="62335252"/>
    <n v="63016738"/>
    <n v="128060"/>
    <n v="4.3550000000000004"/>
    <n v="238261"/>
    <n v="8.1029999999999998"/>
    <n v="7907812"/>
    <n v="2366211"/>
    <n v="5541601"/>
    <n v="3.7549999999999999"/>
    <n v="12.548999999999999"/>
    <n v="9265355"/>
    <n v="2397737"/>
    <n v="6867618"/>
    <n v="3.8050000000000002"/>
    <n v="14.702999999999999"/>
    <n v="-1357543"/>
    <n v="-2.1539999999999999"/>
    <n v="25.097000000000001"/>
    <n v="136344"/>
    <n v="141962"/>
    <n v="856847"/>
  </r>
  <r>
    <s v="0100000US"/>
    <s v="United States"/>
    <n v="0"/>
    <s v="Total for all sectors"/>
    <x v="11"/>
    <x v="11"/>
    <x v="5"/>
    <n v="1963415"/>
    <n v="2769638"/>
    <n v="59397909"/>
    <n v="60501593"/>
    <n v="108652"/>
    <n v="3.867"/>
    <n v="188903"/>
    <n v="6.7229999999999999"/>
    <n v="7206965"/>
    <n v="1637396"/>
    <n v="5569569"/>
    <n v="2.706"/>
    <n v="11.912000000000001"/>
    <n v="9401539"/>
    <n v="2226991"/>
    <n v="7174548"/>
    <n v="3.681"/>
    <n v="15.539"/>
    <n v="-2194574"/>
    <n v="-3.6269999999999998"/>
    <n v="23.824000000000002"/>
    <n v="102633"/>
    <n v="107524"/>
    <n v="717361"/>
  </r>
  <r>
    <s v="0100000US"/>
    <s v="United States"/>
    <n v="0"/>
    <s v="Total for all sectors"/>
    <x v="11"/>
    <x v="11"/>
    <x v="6"/>
    <n v="1859583"/>
    <n v="2679301"/>
    <n v="61028596"/>
    <n v="60025998"/>
    <n v="105104"/>
    <n v="3.8769999999999998"/>
    <n v="168119"/>
    <n v="6.202"/>
    <n v="8569931"/>
    <n v="1975591"/>
    <n v="6594340"/>
    <n v="3.2909999999999999"/>
    <n v="14.276999999999999"/>
    <n v="6547945"/>
    <n v="1789146"/>
    <n v="4758799"/>
    <n v="2.9809999999999999"/>
    <n v="10.909000000000001"/>
    <n v="2021986"/>
    <n v="3.3690000000000002"/>
    <n v="21.817"/>
    <n v="99786"/>
    <n v="103645"/>
    <n v="647907"/>
  </r>
  <r>
    <s v="0100000US"/>
    <s v="United States"/>
    <n v="0"/>
    <s v="Total for all sectors"/>
    <x v="11"/>
    <x v="11"/>
    <x v="7"/>
    <n v="1733831"/>
    <n v="2553719"/>
    <n v="61120414"/>
    <n v="60793665"/>
    <n v="97679"/>
    <n v="3.7570000000000001"/>
    <n v="189813"/>
    <n v="7.3010000000000002"/>
    <n v="8190840"/>
    <n v="1935915"/>
    <n v="6254925"/>
    <n v="3.1840000000000002"/>
    <n v="13.473000000000001"/>
    <n v="7543044"/>
    <n v="2463578"/>
    <n v="5079466"/>
    <n v="4.0519999999999996"/>
    <n v="12.407999999999999"/>
    <n v="647796"/>
    <n v="1.0660000000000001"/>
    <n v="24.815000000000001"/>
    <n v="110437"/>
    <n v="115849"/>
    <n v="947855"/>
  </r>
  <r>
    <s v="0100000US"/>
    <s v="United States"/>
    <n v="0"/>
    <s v="Total for all sectors"/>
    <x v="11"/>
    <x v="11"/>
    <x v="8"/>
    <n v="1628025"/>
    <n v="2450974"/>
    <n v="60417941"/>
    <n v="60386993"/>
    <n v="104763"/>
    <n v="4.2210000000000001"/>
    <n v="166710"/>
    <n v="6.7169999999999996"/>
    <n v="7826683"/>
    <n v="2015428"/>
    <n v="5811255"/>
    <n v="3.3380000000000001"/>
    <n v="12.961"/>
    <n v="7757012"/>
    <n v="2107584"/>
    <n v="5649428"/>
    <n v="3.49"/>
    <n v="12.846"/>
    <n v="69671"/>
    <n v="0.115"/>
    <n v="25.690999999999999"/>
    <n v="91669"/>
    <n v="96062"/>
    <n v="662691"/>
  </r>
  <r>
    <s v="0100000US"/>
    <s v="United States"/>
    <n v="0"/>
    <s v="Total for all sectors"/>
    <x v="11"/>
    <x v="11"/>
    <x v="9"/>
    <n v="1516846"/>
    <n v="2348701"/>
    <n v="59718310"/>
    <n v="60201338"/>
    <n v="115250"/>
    <n v="4.84"/>
    <n v="180399"/>
    <n v="7.5759999999999996"/>
    <n v="7994638"/>
    <n v="2235529"/>
    <n v="5759109"/>
    <n v="3.7130000000000001"/>
    <n v="13.28"/>
    <n v="8956053"/>
    <n v="2630030"/>
    <n v="6326023"/>
    <n v="4.3689999999999998"/>
    <n v="14.877000000000001"/>
    <n v="-961415"/>
    <n v="-1.597"/>
    <n v="26.56"/>
    <n v="88642"/>
    <n v="93748"/>
    <n v="750753"/>
  </r>
  <r>
    <s v="0100000US"/>
    <s v="United States"/>
    <n v="0"/>
    <s v="Total for all sectors"/>
    <x v="11"/>
    <x v="11"/>
    <x v="10"/>
    <n v="1448050"/>
    <n v="2318664"/>
    <n v="59973628"/>
    <n v="59791819"/>
    <n v="127224"/>
    <n v="5.4560000000000004"/>
    <n v="153255"/>
    <n v="6.5730000000000004"/>
    <n v="8296275"/>
    <n v="2412501"/>
    <n v="5883774"/>
    <n v="4.0350000000000001"/>
    <n v="13.875"/>
    <n v="7930252"/>
    <n v="2382650"/>
    <n v="5547602"/>
    <n v="3.9849999999999999"/>
    <n v="13.263"/>
    <n v="366023"/>
    <n v="0.61199999999999999"/>
    <n v="26.526"/>
    <n v="75618"/>
    <n v="80659"/>
    <n v="676859"/>
  </r>
  <r>
    <s v="0100000US"/>
    <s v="United States"/>
    <n v="0"/>
    <s v="Total for all sectors"/>
    <x v="11"/>
    <x v="11"/>
    <x v="11"/>
    <n v="1369565"/>
    <n v="2259288"/>
    <n v="60162819"/>
    <n v="59861374"/>
    <n v="116182"/>
    <n v="5.109"/>
    <n v="145960"/>
    <n v="6.4180000000000001"/>
    <n v="7856628"/>
    <n v="2183109"/>
    <n v="5673519"/>
    <n v="3.6469999999999998"/>
    <n v="13.125"/>
    <n v="7274858"/>
    <n v="2084409"/>
    <n v="5190449"/>
    <n v="3.4820000000000002"/>
    <n v="12.153"/>
    <n v="581770"/>
    <n v="0.97199999999999998"/>
    <n v="24.306000000000001"/>
    <n v="73780"/>
    <n v="79220"/>
    <n v="617344"/>
  </r>
  <r>
    <s v="0100000US"/>
    <s v="United States"/>
    <n v="0"/>
    <s v="Total for all sectors"/>
    <x v="11"/>
    <x v="11"/>
    <x v="12"/>
    <n v="1300831"/>
    <n v="2204523"/>
    <n v="60174371"/>
    <n v="60043114"/>
    <n v="98855"/>
    <n v="4.452"/>
    <n v="130382"/>
    <n v="5.8719999999999999"/>
    <n v="7106840"/>
    <n v="1867101"/>
    <n v="5239739"/>
    <n v="3.11"/>
    <n v="11.836"/>
    <n v="6828644"/>
    <n v="1719497"/>
    <n v="5109147"/>
    <n v="2.8639999999999999"/>
    <n v="11.372999999999999"/>
    <n v="278196"/>
    <n v="0.46300000000000002"/>
    <n v="22.745999999999999"/>
    <n v="66181"/>
    <n v="71510"/>
    <n v="543806"/>
  </r>
  <r>
    <s v="0100000US"/>
    <s v="United States"/>
    <n v="0"/>
    <s v="Total for all sectors"/>
    <x v="11"/>
    <x v="11"/>
    <x v="13"/>
    <n v="1219550"/>
    <n v="2153164"/>
    <n v="58095775"/>
    <n v="59004614"/>
    <n v="115172"/>
    <n v="5.32"/>
    <n v="138352"/>
    <n v="6.391"/>
    <n v="6409869"/>
    <n v="2062961"/>
    <n v="4346908"/>
    <n v="3.496"/>
    <n v="10.863"/>
    <n v="8237202"/>
    <n v="2112981"/>
    <n v="6124221"/>
    <n v="3.581"/>
    <n v="13.96"/>
    <n v="-1827333"/>
    <n v="-3.097"/>
    <n v="21.727"/>
    <n v="67899"/>
    <n v="73653"/>
    <n v="818378"/>
  </r>
  <r>
    <s v="0100000US"/>
    <s v="United States"/>
    <n v="0"/>
    <s v="Total for all sectors"/>
    <x v="11"/>
    <x v="11"/>
    <x v="14"/>
    <n v="1156904"/>
    <n v="2077181"/>
    <n v="57167641"/>
    <n v="57562218"/>
    <n v="86899"/>
    <n v="4.1310000000000002"/>
    <n v="139552"/>
    <n v="6.6340000000000003"/>
    <n v="6643758"/>
    <n v="1743530"/>
    <n v="4900228"/>
    <n v="3.0289999999999999"/>
    <n v="11.542"/>
    <n v="7431913"/>
    <n v="1888690"/>
    <n v="5543223"/>
    <n v="3.2810000000000001"/>
    <n v="12.911"/>
    <n v="-788155"/>
    <n v="-1.369"/>
    <n v="23.084"/>
    <n v="55003"/>
    <n v="60123"/>
    <n v="425760"/>
  </r>
  <r>
    <s v="0100000US"/>
    <s v="United States"/>
    <n v="0"/>
    <s v="Total for all sectors"/>
    <x v="11"/>
    <x v="11"/>
    <x v="15"/>
    <n v="1102948"/>
    <n v="2001959"/>
    <n v="56615819"/>
    <n v="56891950"/>
    <n v="77038"/>
    <n v="3.7810000000000001"/>
    <n v="148458"/>
    <n v="7.2859999999999996"/>
    <n v="6547703"/>
    <n v="1568702"/>
    <n v="4979001"/>
    <n v="2.7570000000000001"/>
    <n v="11.509"/>
    <n v="7112941"/>
    <n v="2123902"/>
    <n v="4989039"/>
    <n v="3.7330000000000001"/>
    <n v="12.503"/>
    <n v="-565238"/>
    <n v="-0.99399999999999999"/>
    <n v="23.018000000000001"/>
    <n v="53976"/>
    <n v="58383"/>
    <n v="423322"/>
  </r>
  <r>
    <s v="0100000US"/>
    <s v="United States"/>
    <n v="0"/>
    <s v="Total for all sectors"/>
    <x v="11"/>
    <x v="11"/>
    <x v="16"/>
    <n v="1055774"/>
    <n v="1967423"/>
    <n v="56930701"/>
    <n v="56891892"/>
    <n v="88703"/>
    <n v="4.4619999999999997"/>
    <n v="129502"/>
    <n v="6.5149999999999997"/>
    <n v="6523060"/>
    <n v="1769224"/>
    <n v="4753836"/>
    <n v="3.11"/>
    <n v="11.465999999999999"/>
    <n v="6436519"/>
    <n v="1902465"/>
    <n v="4534054"/>
    <n v="3.3439999999999999"/>
    <n v="11.314"/>
    <n v="86541"/>
    <n v="0.152"/>
    <n v="22.626999999999999"/>
    <n v="51559"/>
    <n v="56623"/>
    <n v="459732"/>
  </r>
  <r>
    <s v="0100000US"/>
    <s v="United States"/>
    <n v="0"/>
    <s v="Total for all sectors"/>
    <x v="11"/>
    <x v="11"/>
    <x v="17"/>
    <n v="1006926"/>
    <n v="1929542"/>
    <n v="57510660"/>
    <n v="57248108"/>
    <n v="87620"/>
    <n v="4.4980000000000002"/>
    <n v="124373"/>
    <n v="6.3849999999999998"/>
    <n v="6588642"/>
    <n v="1806324"/>
    <n v="4782318"/>
    <n v="3.1549999999999998"/>
    <n v="11.509"/>
    <n v="6055246"/>
    <n v="1738620"/>
    <n v="4316626"/>
    <n v="3.0369999999999999"/>
    <n v="10.577"/>
    <n v="533396"/>
    <n v="0.93200000000000005"/>
    <n v="21.154"/>
    <n v="48931"/>
    <n v="54609"/>
    <n v="422208"/>
  </r>
  <r>
    <s v="0100000US"/>
    <s v="United States"/>
    <n v="0"/>
    <s v="Total for all sectors"/>
    <x v="11"/>
    <x v="11"/>
    <x v="18"/>
    <n v="946546"/>
    <n v="1875108"/>
    <n v="56677479"/>
    <n v="56903396"/>
    <n v="84650"/>
    <n v="4.4649999999999999"/>
    <n v="126307"/>
    <n v="6.6619999999999999"/>
    <n v="6299844"/>
    <n v="1774234"/>
    <n v="4525610"/>
    <n v="3.1179999999999999"/>
    <n v="11.071"/>
    <n v="6760789"/>
    <n v="2001652"/>
    <n v="4759137"/>
    <n v="3.5179999999999998"/>
    <n v="11.881"/>
    <n v="-460945"/>
    <n v="-0.81"/>
    <n v="22.141999999999999"/>
    <n v="47595"/>
    <n v="52882"/>
    <n v="431340"/>
  </r>
  <r>
    <s v="0100000US"/>
    <s v="United States"/>
    <n v="0"/>
    <s v="Total for all sectors"/>
    <x v="11"/>
    <x v="11"/>
    <x v="19"/>
    <n v="899510"/>
    <n v="1812487"/>
    <n v="56967129"/>
    <n v="56817893"/>
    <n v="98243"/>
    <n v="5.343"/>
    <n v="150790"/>
    <n v="8.2010000000000005"/>
    <n v="7665041"/>
    <n v="2183846"/>
    <n v="5481195"/>
    <n v="3.8439999999999999"/>
    <n v="13.491"/>
    <n v="7339548"/>
    <n v="2462308"/>
    <n v="4877240"/>
    <n v="4.3339999999999996"/>
    <n v="12.917999999999999"/>
    <n v="325493"/>
    <n v="0.57299999999999995"/>
    <n v="25.835000000000001"/>
    <n v="45744"/>
    <n v="52547"/>
    <n v="461756"/>
  </r>
  <r>
    <s v="0100000US"/>
    <s v="United States"/>
    <n v="0"/>
    <s v="Total for all sectors"/>
    <x v="11"/>
    <x v="11"/>
    <x v="20"/>
    <n v="863822"/>
    <n v="1789298"/>
    <n v="57687613"/>
    <n v="57553131"/>
    <n v="102801"/>
    <n v="5.7030000000000003"/>
    <n v="129086"/>
    <n v="7.1619999999999999"/>
    <n v="7171740"/>
    <n v="2042950"/>
    <n v="5128790"/>
    <n v="3.55"/>
    <n v="12.461"/>
    <n v="6884382"/>
    <n v="2277420"/>
    <n v="4606962"/>
    <n v="3.9569999999999999"/>
    <n v="11.962"/>
    <n v="287358"/>
    <n v="0.499"/>
    <n v="23.923999999999999"/>
    <n v="39546"/>
    <n v="44593"/>
    <n v="388793"/>
  </r>
  <r>
    <s v="0100000US"/>
    <s v="United States"/>
    <n v="0"/>
    <s v="Total for all sectors"/>
    <x v="11"/>
    <x v="11"/>
    <x v="21"/>
    <n v="822934"/>
    <n v="1764030"/>
    <n v="57772318"/>
    <n v="57773548"/>
    <n v="100094"/>
    <n v="5.64"/>
    <n v="121199"/>
    <n v="6.83"/>
    <n v="7066309"/>
    <n v="2105635"/>
    <n v="4960674"/>
    <n v="3.645"/>
    <n v="12.231"/>
    <n v="7066576"/>
    <n v="2245617"/>
    <n v="4820959"/>
    <n v="3.887"/>
    <n v="12.231999999999999"/>
    <n v="-267"/>
    <n v="0"/>
    <n v="24.462"/>
    <n v="38432"/>
    <n v="44158"/>
    <n v="426295"/>
  </r>
  <r>
    <s v="0100000US"/>
    <s v="United States"/>
    <n v="0"/>
    <s v="Total for all sectors"/>
    <x v="11"/>
    <x v="11"/>
    <x v="22"/>
    <n v="785076"/>
    <n v="1735867"/>
    <n v="58110415"/>
    <n v="58104162"/>
    <n v="97350"/>
    <n v="5.56"/>
    <n v="127263"/>
    <n v="7.2690000000000001"/>
    <n v="7207925"/>
    <n v="2051883"/>
    <n v="5156042"/>
    <n v="3.5310000000000001"/>
    <n v="12.404999999999999"/>
    <n v="7202754"/>
    <n v="2500578"/>
    <n v="4702176"/>
    <n v="4.3040000000000003"/>
    <n v="12.396000000000001"/>
    <n v="5171"/>
    <n v="8.9999999999999993E-3"/>
    <n v="24.792999999999999"/>
    <n v="35950"/>
    <n v="42249"/>
    <n v="405505"/>
  </r>
  <r>
    <s v="0100000US"/>
    <s v="United States"/>
    <n v="0"/>
    <s v="Total for all sectors"/>
    <x v="11"/>
    <x v="11"/>
    <x v="23"/>
    <n v="746935"/>
    <n v="1717116"/>
    <n v="57806158"/>
    <n v="57956557"/>
    <n v="108420"/>
    <n v="6.2830000000000004"/>
    <n v="125602"/>
    <n v="7.2779999999999996"/>
    <n v="7008851"/>
    <n v="2325950"/>
    <n v="4682901"/>
    <n v="4.0129999999999999"/>
    <n v="12.093"/>
    <n v="7316467"/>
    <n v="2139535"/>
    <n v="5176932"/>
    <n v="3.6920000000000002"/>
    <n v="12.624000000000001"/>
    <n v="-307616"/>
    <n v="-0.53100000000000003"/>
    <n v="24.187000000000001"/>
    <n v="33544"/>
    <n v="39283"/>
    <n v="356930"/>
  </r>
  <r>
    <s v="0100000US"/>
    <s v="United States"/>
    <n v="0"/>
    <s v="Total for all sectors"/>
    <x v="11"/>
    <x v="11"/>
    <x v="24"/>
    <n v="711464"/>
    <n v="1683618"/>
    <n v="55787071"/>
    <n v="57049426"/>
    <n v="106503"/>
    <n v="6.2539999999999996"/>
    <n v="145334"/>
    <n v="8.5340000000000007"/>
    <n v="7027500"/>
    <n v="2285295"/>
    <n v="4742205"/>
    <n v="4.0060000000000002"/>
    <n v="12.318"/>
    <n v="9563944"/>
    <n v="3042896"/>
    <n v="6521048"/>
    <n v="5.3339999999999996"/>
    <n v="16.763999999999999"/>
    <n v="-2536444"/>
    <n v="-4.4459999999999997"/>
    <n v="24.637"/>
    <n v="39015"/>
    <n v="46220"/>
    <n v="758949"/>
  </r>
  <r>
    <s v="0100000US"/>
    <s v="United States"/>
    <n v="0"/>
    <s v="Total for all sectors"/>
    <x v="11"/>
    <x v="11"/>
    <x v="25"/>
    <n v="682345"/>
    <n v="1650065"/>
    <n v="54809750"/>
    <n v="55313488"/>
    <n v="94439"/>
    <n v="5.6710000000000003"/>
    <n v="124877"/>
    <n v="7.4989999999999997"/>
    <n v="6312761"/>
    <n v="1869308"/>
    <n v="4443453"/>
    <n v="3.379"/>
    <n v="11.413"/>
    <n v="7339221"/>
    <n v="2210233"/>
    <n v="5128988"/>
    <n v="3.996"/>
    <n v="13.268000000000001"/>
    <n v="-1026460"/>
    <n v="-1.8560000000000001"/>
    <n v="22.824999999999999"/>
    <n v="28616"/>
    <n v="32986"/>
    <n v="296594"/>
  </r>
  <r>
    <s v="0100000US"/>
    <s v="United States"/>
    <n v="0"/>
    <s v="Total for all sectors"/>
    <x v="11"/>
    <x v="11"/>
    <x v="26"/>
    <n v="654914"/>
    <n v="1627298"/>
    <n v="54526393"/>
    <n v="54650660"/>
    <n v="89841"/>
    <n v="5.4870000000000001"/>
    <n v="109756"/>
    <n v="6.7039999999999997"/>
    <n v="6100946"/>
    <n v="1688145"/>
    <n v="4412801"/>
    <n v="3.089"/>
    <n v="11.164"/>
    <n v="6368759"/>
    <n v="2008980"/>
    <n v="4359779"/>
    <n v="3.6760000000000002"/>
    <n v="11.654"/>
    <n v="-267813"/>
    <n v="-0.49"/>
    <n v="22.327000000000002"/>
    <n v="26842"/>
    <n v="30265"/>
    <n v="289251"/>
  </r>
  <r>
    <s v="0100000US"/>
    <s v="United States"/>
    <n v="0"/>
    <s v="Total for all sectors"/>
    <x v="11"/>
    <x v="11"/>
    <x v="27"/>
    <n v="627699"/>
    <n v="1602019"/>
    <n v="54300483"/>
    <n v="54563223"/>
    <n v="86780"/>
    <n v="5.3810000000000002"/>
    <n v="108126"/>
    <n v="6.7050000000000001"/>
    <n v="5579863"/>
    <n v="1634046"/>
    <n v="3945817"/>
    <n v="2.9950000000000001"/>
    <n v="10.226000000000001"/>
    <n v="6101256"/>
    <n v="1696055"/>
    <n v="4405201"/>
    <n v="3.1080000000000001"/>
    <n v="11.182"/>
    <n v="-521393"/>
    <n v="-0.95599999999999996"/>
    <n v="20.452999999999999"/>
    <n v="26775"/>
    <n v="30249"/>
    <n v="257780"/>
  </r>
  <r>
    <s v="0100000US"/>
    <s v="United States"/>
    <n v="0"/>
    <s v="Total for all sectors"/>
    <x v="11"/>
    <x v="11"/>
    <x v="28"/>
    <n v="595580"/>
    <n v="1600258"/>
    <n v="54940628"/>
    <n v="54704399"/>
    <n v="101542"/>
    <n v="6.3410000000000002"/>
    <n v="103486"/>
    <n v="6.4630000000000001"/>
    <n v="6220548"/>
    <n v="1840799"/>
    <n v="4379749"/>
    <n v="3.3650000000000002"/>
    <n v="11.371"/>
    <n v="5768754"/>
    <n v="1593109"/>
    <n v="4175645"/>
    <n v="2.9119999999999999"/>
    <n v="10.545"/>
    <n v="451794"/>
    <n v="0.82599999999999996"/>
    <n v="21.091000000000001"/>
    <n v="29649"/>
    <n v="32984"/>
    <n v="267100"/>
  </r>
  <r>
    <s v="0100000US"/>
    <s v="United States"/>
    <n v="0"/>
    <s v="Total for all sectors"/>
    <x v="11"/>
    <x v="11"/>
    <x v="29"/>
    <n v="569737"/>
    <n v="1586348"/>
    <n v="54573135"/>
    <n v="54806869"/>
    <n v="101640"/>
    <n v="6.38"/>
    <n v="115351"/>
    <n v="7.24"/>
    <n v="6384540"/>
    <n v="1812376"/>
    <n v="4572164"/>
    <n v="3.3069999999999999"/>
    <n v="11.648999999999999"/>
    <n v="6856713"/>
    <n v="1964445"/>
    <n v="4892268"/>
    <n v="3.5840000000000001"/>
    <n v="12.510999999999999"/>
    <n v="-472173"/>
    <n v="-0.86199999999999999"/>
    <n v="23.297999999999998"/>
    <n v="23650"/>
    <n v="26520"/>
    <n v="243986"/>
  </r>
  <r>
    <s v="0100000US"/>
    <s v="United States"/>
    <n v="0"/>
    <s v="Total for all sectors"/>
    <x v="11"/>
    <x v="11"/>
    <x v="30"/>
    <n v="545234"/>
    <n v="1569048"/>
    <n v="53972565"/>
    <n v="54269064"/>
    <n v="85496"/>
    <n v="5.4189999999999996"/>
    <n v="102798"/>
    <n v="6.516"/>
    <n v="5696981"/>
    <n v="1528923"/>
    <n v="4168058"/>
    <n v="2.8170000000000002"/>
    <n v="10.497999999999999"/>
    <n v="6307990"/>
    <n v="1685606"/>
    <n v="4622384"/>
    <n v="3.1059999999999999"/>
    <n v="11.624000000000001"/>
    <n v="-611009"/>
    <n v="-1.1259999999999999"/>
    <n v="20.995000000000001"/>
    <n v="22373"/>
    <n v="25008"/>
    <n v="233244"/>
  </r>
  <r>
    <s v="0100000US"/>
    <s v="United States"/>
    <n v="0"/>
    <s v="Total for all sectors"/>
    <x v="11"/>
    <x v="11"/>
    <x v="31"/>
    <n v="523449"/>
    <n v="1537244"/>
    <n v="51420372"/>
    <n v="52716153"/>
    <n v="80535"/>
    <n v="5.1849999999999996"/>
    <n v="112512"/>
    <n v="7.2439999999999998"/>
    <n v="4452200"/>
    <n v="1383456"/>
    <n v="3068744"/>
    <n v="2.6240000000000001"/>
    <n v="8.4459999999999997"/>
    <n v="7058616"/>
    <n v="1656544"/>
    <n v="5402072"/>
    <n v="3.1419999999999999"/>
    <n v="13.39"/>
    <n v="-2606416"/>
    <n v="-4.944"/>
    <n v="16.890999999999998"/>
    <n v="21116"/>
    <n v="25194"/>
    <n v="302826"/>
  </r>
  <r>
    <s v="0100000US"/>
    <s v="United States"/>
    <n v="0"/>
    <s v="Total for all sectors"/>
    <x v="11"/>
    <x v="11"/>
    <x v="32"/>
    <n v="504436"/>
    <n v="1505173"/>
    <n v="49672715"/>
    <n v="50518664"/>
    <n v="67965"/>
    <n v="4.4710000000000001"/>
    <n v="98196"/>
    <n v="6.4589999999999996"/>
    <n v="4113721"/>
    <n v="1068003"/>
    <n v="3045718"/>
    <n v="2.1139999999999999"/>
    <n v="8.1430000000000007"/>
    <n v="5787786"/>
    <n v="1387900"/>
    <n v="4399886"/>
    <n v="2.7469999999999999"/>
    <n v="11.457000000000001"/>
    <n v="-1674065"/>
    <n v="-3.3140000000000001"/>
    <n v="16.286000000000001"/>
    <n v="18151"/>
    <n v="21914"/>
    <n v="231395"/>
  </r>
  <r>
    <s v="0100000US"/>
    <s v="United States"/>
    <n v="0"/>
    <s v="Total for all sectors"/>
    <x v="11"/>
    <x v="11"/>
    <x v="33"/>
    <n v="484665"/>
    <n v="1486696"/>
    <n v="49948422"/>
    <n v="49836562"/>
    <n v="74275"/>
    <n v="4.9710000000000001"/>
    <n v="89449"/>
    <n v="5.9859999999999998"/>
    <n v="4853205"/>
    <n v="1146406"/>
    <n v="3706799"/>
    <n v="2.2999999999999998"/>
    <n v="9.7379999999999995"/>
    <n v="4619823"/>
    <n v="1167408"/>
    <n v="3452415"/>
    <n v="2.3420000000000001"/>
    <n v="9.27"/>
    <n v="233382"/>
    <n v="0.46800000000000003"/>
    <n v="18.54"/>
    <n v="18293"/>
    <n v="20728"/>
    <n v="158352"/>
  </r>
  <r>
    <s v="0100000US"/>
    <s v="United States"/>
    <n v="0"/>
    <s v="Total for all sectors"/>
    <x v="11"/>
    <x v="11"/>
    <x v="34"/>
    <n v="468090"/>
    <n v="1465548"/>
    <n v="50136618"/>
    <n v="50099634"/>
    <n v="67922"/>
    <n v="4.5979999999999999"/>
    <n v="91040"/>
    <n v="6.1630000000000003"/>
    <n v="4973836"/>
    <n v="1035990"/>
    <n v="3937846"/>
    <n v="2.0680000000000001"/>
    <n v="9.9280000000000008"/>
    <n v="4899950"/>
    <n v="1281412"/>
    <n v="3618538"/>
    <n v="2.5579999999999998"/>
    <n v="9.7799999999999994"/>
    <n v="73886"/>
    <n v="0.14699999999999999"/>
    <n v="19.561"/>
    <n v="15826"/>
    <n v="20368"/>
    <n v="178584"/>
  </r>
  <r>
    <s v="0100000US"/>
    <s v="United States"/>
    <n v="0"/>
    <s v="Total for all sectors"/>
    <x v="11"/>
    <x v="11"/>
    <x v="35"/>
    <n v="450293"/>
    <n v="1444410"/>
    <n v="50314136"/>
    <n v="50286440"/>
    <n v="73205"/>
    <n v="5.0330000000000004"/>
    <n v="93223"/>
    <n v="6.41"/>
    <n v="4811724"/>
    <n v="1202591"/>
    <n v="3609133"/>
    <n v="2.391"/>
    <n v="9.5690000000000008"/>
    <n v="4763754"/>
    <n v="1330231"/>
    <n v="3433523"/>
    <n v="2.645"/>
    <n v="9.4730000000000008"/>
    <n v="47970"/>
    <n v="9.5000000000000001E-2"/>
    <n v="18.946000000000002"/>
    <n v="16515"/>
    <n v="18733"/>
    <n v="179299"/>
  </r>
  <r>
    <s v="0100000US"/>
    <s v="United States"/>
    <n v="0"/>
    <s v="Total for all sectors"/>
    <x v="11"/>
    <x v="11"/>
    <x v="36"/>
    <n v="434248"/>
    <n v="1440694"/>
    <n v="50488927"/>
    <n v="50372102"/>
    <n v="74444"/>
    <n v="5.1639999999999997"/>
    <n v="76175"/>
    <n v="5.2839999999999998"/>
    <n v="4589328"/>
    <n v="1173337"/>
    <n v="3415991"/>
    <n v="2.3290000000000002"/>
    <n v="9.1110000000000007"/>
    <n v="4359526"/>
    <n v="1049187"/>
    <n v="3310339"/>
    <n v="2.0830000000000002"/>
    <n v="8.6549999999999994"/>
    <n v="229802"/>
    <n v="0.45600000000000002"/>
    <n v="17.309000000000001"/>
    <n v="15395"/>
    <n v="17215"/>
    <n v="141986"/>
  </r>
  <r>
    <s v="0100000US"/>
    <s v="United States"/>
    <n v="0"/>
    <s v="Total for all sectors"/>
    <x v="11"/>
    <x v="11"/>
    <x v="37"/>
    <n v="418022"/>
    <n v="1423094"/>
    <n v="50872568"/>
    <n v="50609210"/>
    <n v="78909"/>
    <n v="5.532"/>
    <n v="85388"/>
    <n v="5.9870000000000001"/>
    <n v="5087332"/>
    <n v="1433102"/>
    <n v="3654230"/>
    <n v="2.8319999999999999"/>
    <n v="10.052"/>
    <n v="4554366"/>
    <n v="1162724"/>
    <n v="3391642"/>
    <n v="2.2970000000000002"/>
    <n v="8.9990000000000006"/>
    <n v="532966"/>
    <n v="1.0529999999999999"/>
    <n v="17.998000000000001"/>
    <n v="15466"/>
    <n v="18009"/>
    <n v="157715"/>
  </r>
  <r>
    <s v="0100000US"/>
    <s v="United States"/>
    <n v="0"/>
    <s v="Total for all sectors"/>
    <x v="11"/>
    <x v="11"/>
    <x v="38"/>
    <n v="402700"/>
    <n v="1434944"/>
    <n v="51152650"/>
    <n v="51029442"/>
    <n v="79499"/>
    <n v="5.5670000000000002"/>
    <n v="65804"/>
    <n v="4.6079999999999997"/>
    <n v="4574846"/>
    <n v="1150643"/>
    <n v="3424203"/>
    <n v="2.2549999999999999"/>
    <n v="8.9649999999999999"/>
    <n v="4335736"/>
    <n v="1050851"/>
    <n v="3284885"/>
    <n v="2.0590000000000002"/>
    <n v="8.4969999999999999"/>
    <n v="239110"/>
    <n v="0.46899999999999997"/>
    <n v="16.992999999999999"/>
    <n v="14830"/>
    <n v="18073"/>
    <n v="191488"/>
  </r>
  <r>
    <s v="0100000US"/>
    <s v="United States"/>
    <n v="0"/>
    <s v="Total for all sectors"/>
    <x v="11"/>
    <x v="11"/>
    <x v="39"/>
    <n v="387078"/>
    <n v="1393272"/>
    <n v="50833169"/>
    <n v="50951949"/>
    <n v="52583"/>
    <n v="3.7210000000000001"/>
    <n v="92578"/>
    <n v="6.5510000000000002"/>
    <n v="4815525"/>
    <n v="1052465"/>
    <n v="3763060"/>
    <n v="2.0659999999999998"/>
    <n v="9.4510000000000005"/>
    <n v="5055729"/>
    <n v="1436393"/>
    <n v="3619336"/>
    <n v="2.819"/>
    <n v="9.923"/>
    <n v="-240204"/>
    <n v="-0.47099999999999997"/>
    <n v="18.902000000000001"/>
    <n v="14551"/>
    <n v="17493"/>
    <n v="180109"/>
  </r>
  <r>
    <s v="0100000US"/>
    <s v="United States"/>
    <n v="0"/>
    <s v="Total for all sectors"/>
    <x v="11"/>
    <x v="11"/>
    <x v="40"/>
    <n v="372602"/>
    <n v="1369401"/>
    <n v="51065143"/>
    <n v="50957924"/>
    <n v="52684"/>
    <n v="3.8180000000000001"/>
    <n v="73932"/>
    <n v="5.3570000000000002"/>
    <n v="4547424"/>
    <n v="1031726"/>
    <n v="3515698"/>
    <n v="2.0249999999999999"/>
    <n v="8.9239999999999995"/>
    <n v="4334526"/>
    <n v="1082514"/>
    <n v="3252012"/>
    <n v="2.1240000000000001"/>
    <n v="8.5060000000000002"/>
    <n v="212898"/>
    <n v="0.41799999999999998"/>
    <n v="17.012"/>
    <n v="14841"/>
    <n v="18749"/>
    <n v="1920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L3:AM45" firstHeaderRow="1" firstDataRow="1" firstDataCol="1" rowPageCount="1" colPageCount="1"/>
  <pivotFields count="31">
    <pivotField showAll="0"/>
    <pivotField showAll="0"/>
    <pivotField showAll="0"/>
    <pivotField showAll="0"/>
    <pivotField showAll="0"/>
    <pivotField axis="axisPage" multipleItemSelectionAllowed="1" showAll="0">
      <items count="13">
        <item x="0"/>
        <item h="1" x="1"/>
        <item h="1" x="7"/>
        <item h="1" x="8"/>
        <item h="1" x="2"/>
        <item h="1" x="9"/>
        <item h="1" x="10"/>
        <item h="1" x="3"/>
        <item h="1" x="4"/>
        <item h="1" x="5"/>
        <item h="1" x="6"/>
        <item h="1" x="11"/>
        <item t="default"/>
      </items>
    </pivotField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pageFields count="1">
    <pageField fld="5" hier="-1"/>
  </pageFields>
  <dataFields count="1">
    <dataField name="Sum of Number of firms" fld="7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H1:AJ42" firstHeaderRow="0" firstDataRow="1" firstDataCol="1"/>
  <pivotFields count="31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</pivotFields>
  <rowFields count="1">
    <field x="6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</rowItems>
  <colFields count="1">
    <field x="-2"/>
  </colFields>
  <colItems count="2">
    <i>
      <x/>
    </i>
    <i i="1">
      <x v="1"/>
    </i>
  </colItems>
  <dataFields count="2">
    <dataField name="Sum of Number of firms" fld="7" baseField="6" baseItem="0"/>
    <dataField name="Sum of Number of firms that exited during the last 12 months" fld="28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263D3-EB25-43D1-AD47-94D77F7CE99F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>
  <location ref="A3:L45" firstHeaderRow="1" firstDataRow="2" firstDataCol="1"/>
  <pivotFields count="31"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axis="axisCol" subtotalTop="0" showAll="0" defaultSubtotal="0">
      <items count="12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ubtotalTop="0" showAll="0" sortType="ascending" defaultSubtotal="0"/>
    <pivotField axis="axisRow" subtotalTop="0" showAll="0" defaultSubtota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dataField="1"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</pivotFields>
  <rowFields count="1">
    <field x="6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</rowItems>
  <colFields count="1">
    <field x="4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Sum of Number of firms" fld="7" baseField="6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>
  <location ref="A3:L45" firstHeaderRow="1" firstDataRow="2" firstDataCol="1"/>
  <pivotFields count="31"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axis="axisCol" subtotalTop="0" showAll="0" defaultSubtotal="0">
      <items count="12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ubtotalTop="0" showAll="0" sortType="ascending" defaultSubtotal="0"/>
    <pivotField axis="axisRow" subtotalTop="0" showAll="0" defaultSubtota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dataField="1" subtotalTop="0" showAll="0" defaultSubtotal="0"/>
    <pivotField subtotalTop="0" showAll="0" defaultSubtotal="0"/>
    <pivotField subtotalTop="0" showAll="0" defaultSubtotal="0"/>
  </pivotFields>
  <rowFields count="1">
    <field x="6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</rowItems>
  <colFields count="1">
    <field x="4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Sum of Number of firms that exited during the last 12 months" fld="28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11-22T15:19:08.04" personId="{87AD8C8C-C6D8-40C3-BF53-57156FDA56E0}" id="{4788E7C9-78C4-4C3E-83BE-BE85C8D1D052}">
    <text>Same as BDSTIMESERIES.BDSFAGE_data without the totals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36"/>
  <sheetViews>
    <sheetView workbookViewId="0">
      <selection activeCell="W8" sqref="A3:W8"/>
    </sheetView>
  </sheetViews>
  <sheetFormatPr defaultRowHeight="14.5" x14ac:dyDescent="0.35"/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3" spans="1:31" x14ac:dyDescent="0.3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38</v>
      </c>
      <c r="I3" t="s">
        <v>39</v>
      </c>
      <c r="J3" t="s">
        <v>40</v>
      </c>
      <c r="K3" t="s">
        <v>41</v>
      </c>
      <c r="L3" t="s">
        <v>42</v>
      </c>
      <c r="M3" t="s">
        <v>43</v>
      </c>
      <c r="N3" t="s">
        <v>44</v>
      </c>
      <c r="O3" t="s">
        <v>45</v>
      </c>
      <c r="P3" t="s">
        <v>46</v>
      </c>
      <c r="Q3" t="s">
        <v>47</v>
      </c>
      <c r="R3" t="s">
        <v>48</v>
      </c>
      <c r="S3" t="s">
        <v>49</v>
      </c>
      <c r="T3" t="s">
        <v>50</v>
      </c>
      <c r="U3" t="s">
        <v>51</v>
      </c>
      <c r="V3" t="s">
        <v>52</v>
      </c>
      <c r="W3" t="s">
        <v>53</v>
      </c>
      <c r="X3" t="s">
        <v>54</v>
      </c>
      <c r="Y3" t="s">
        <v>55</v>
      </c>
      <c r="Z3" t="s">
        <v>56</v>
      </c>
      <c r="AA3" t="s">
        <v>57</v>
      </c>
      <c r="AB3" t="s">
        <v>58</v>
      </c>
      <c r="AC3" t="s">
        <v>59</v>
      </c>
      <c r="AD3" t="s">
        <v>60</v>
      </c>
      <c r="AE3" t="s">
        <v>61</v>
      </c>
    </row>
    <row r="4" spans="1:31" x14ac:dyDescent="0.35">
      <c r="A4" t="s">
        <v>62</v>
      </c>
      <c r="B4" t="s">
        <v>63</v>
      </c>
      <c r="C4">
        <v>0</v>
      </c>
      <c r="D4" t="s">
        <v>64</v>
      </c>
      <c r="E4">
        <v>1</v>
      </c>
      <c r="F4" t="s">
        <v>65</v>
      </c>
      <c r="G4">
        <v>1978</v>
      </c>
      <c r="H4">
        <v>3556792</v>
      </c>
      <c r="I4">
        <v>4309087</v>
      </c>
      <c r="J4">
        <v>69343368</v>
      </c>
      <c r="K4">
        <v>66751651</v>
      </c>
      <c r="L4">
        <v>653248</v>
      </c>
      <c r="M4">
        <v>15.458</v>
      </c>
      <c r="N4">
        <v>487051</v>
      </c>
      <c r="O4">
        <v>11.525</v>
      </c>
      <c r="P4">
        <v>14661850</v>
      </c>
      <c r="Q4">
        <v>5186329</v>
      </c>
      <c r="R4">
        <v>9475521</v>
      </c>
      <c r="S4">
        <v>7.77</v>
      </c>
      <c r="T4">
        <v>21.965</v>
      </c>
      <c r="U4">
        <v>9481403</v>
      </c>
      <c r="V4">
        <v>4064364</v>
      </c>
      <c r="W4">
        <v>5417039</v>
      </c>
      <c r="X4">
        <v>6.0890000000000004</v>
      </c>
      <c r="Y4">
        <v>14.204000000000001</v>
      </c>
      <c r="Z4">
        <v>5180447</v>
      </c>
      <c r="AA4">
        <v>7.7610000000000001</v>
      </c>
      <c r="AB4">
        <v>28.408000000000001</v>
      </c>
      <c r="AC4">
        <v>327133</v>
      </c>
      <c r="AD4">
        <v>332430</v>
      </c>
      <c r="AE4">
        <v>1825561</v>
      </c>
    </row>
    <row r="5" spans="1:31" x14ac:dyDescent="0.35">
      <c r="A5" t="s">
        <v>62</v>
      </c>
      <c r="B5" t="s">
        <v>63</v>
      </c>
      <c r="C5">
        <v>0</v>
      </c>
      <c r="D5" t="s">
        <v>64</v>
      </c>
      <c r="E5">
        <v>1</v>
      </c>
      <c r="F5" t="s">
        <v>65</v>
      </c>
      <c r="G5">
        <v>1979</v>
      </c>
      <c r="H5">
        <v>3669291</v>
      </c>
      <c r="I5">
        <v>4448833</v>
      </c>
      <c r="J5">
        <v>73334025</v>
      </c>
      <c r="K5">
        <v>71221069</v>
      </c>
      <c r="L5">
        <v>625171</v>
      </c>
      <c r="M5">
        <v>14.34</v>
      </c>
      <c r="N5">
        <v>446657</v>
      </c>
      <c r="O5">
        <v>10.244999999999999</v>
      </c>
      <c r="P5">
        <v>13877812</v>
      </c>
      <c r="Q5">
        <v>4846585</v>
      </c>
      <c r="R5">
        <v>9031227</v>
      </c>
      <c r="S5">
        <v>6.8049999999999997</v>
      </c>
      <c r="T5">
        <v>19.486000000000001</v>
      </c>
      <c r="U5">
        <v>9647576</v>
      </c>
      <c r="V5">
        <v>3628922</v>
      </c>
      <c r="W5">
        <v>6018654</v>
      </c>
      <c r="X5">
        <v>5.0949999999999998</v>
      </c>
      <c r="Y5">
        <v>13.545999999999999</v>
      </c>
      <c r="Z5">
        <v>4230236</v>
      </c>
      <c r="AA5">
        <v>5.94</v>
      </c>
      <c r="AB5">
        <v>27.091999999999999</v>
      </c>
      <c r="AC5">
        <v>299501</v>
      </c>
      <c r="AD5">
        <v>304149</v>
      </c>
      <c r="AE5">
        <v>1674881</v>
      </c>
    </row>
    <row r="6" spans="1:31" x14ac:dyDescent="0.35">
      <c r="A6" t="s">
        <v>62</v>
      </c>
      <c r="B6" t="s">
        <v>63</v>
      </c>
      <c r="C6">
        <v>0</v>
      </c>
      <c r="D6" t="s">
        <v>64</v>
      </c>
      <c r="E6">
        <v>1</v>
      </c>
      <c r="F6" t="s">
        <v>65</v>
      </c>
      <c r="G6">
        <v>1980</v>
      </c>
      <c r="H6">
        <v>3680090</v>
      </c>
      <c r="I6">
        <v>4490716</v>
      </c>
      <c r="J6">
        <v>73753303</v>
      </c>
      <c r="K6">
        <v>73559310</v>
      </c>
      <c r="L6">
        <v>581431</v>
      </c>
      <c r="M6">
        <v>13.068</v>
      </c>
      <c r="N6">
        <v>498221</v>
      </c>
      <c r="O6">
        <v>11.198</v>
      </c>
      <c r="P6">
        <v>12088588</v>
      </c>
      <c r="Q6">
        <v>4636595</v>
      </c>
      <c r="R6">
        <v>7451993</v>
      </c>
      <c r="S6">
        <v>6.3029999999999999</v>
      </c>
      <c r="T6">
        <v>16.434000000000001</v>
      </c>
      <c r="U6">
        <v>11692752</v>
      </c>
      <c r="V6">
        <v>3746094</v>
      </c>
      <c r="W6">
        <v>7946658</v>
      </c>
      <c r="X6">
        <v>5.093</v>
      </c>
      <c r="Y6">
        <v>15.896000000000001</v>
      </c>
      <c r="Z6">
        <v>395836</v>
      </c>
      <c r="AA6">
        <v>0.53800000000000003</v>
      </c>
      <c r="AB6">
        <v>31.791</v>
      </c>
      <c r="AC6">
        <v>346328</v>
      </c>
      <c r="AD6">
        <v>352230</v>
      </c>
      <c r="AE6">
        <v>1918265</v>
      </c>
    </row>
    <row r="7" spans="1:31" x14ac:dyDescent="0.35">
      <c r="A7" t="s">
        <v>62</v>
      </c>
      <c r="B7" t="s">
        <v>63</v>
      </c>
      <c r="C7">
        <v>0</v>
      </c>
      <c r="D7" t="s">
        <v>64</v>
      </c>
      <c r="E7">
        <v>1</v>
      </c>
      <c r="F7" t="s">
        <v>65</v>
      </c>
      <c r="G7">
        <v>1981</v>
      </c>
      <c r="H7">
        <v>3731587</v>
      </c>
      <c r="I7">
        <v>4573076</v>
      </c>
      <c r="J7">
        <v>74381166</v>
      </c>
      <c r="K7">
        <v>73983265</v>
      </c>
      <c r="L7">
        <v>576302</v>
      </c>
      <c r="M7">
        <v>12.776</v>
      </c>
      <c r="N7">
        <v>451584</v>
      </c>
      <c r="O7">
        <v>10.010999999999999</v>
      </c>
      <c r="P7">
        <v>11952898</v>
      </c>
      <c r="Q7">
        <v>4663739</v>
      </c>
      <c r="R7">
        <v>7289159</v>
      </c>
      <c r="S7">
        <v>6.3040000000000003</v>
      </c>
      <c r="T7">
        <v>16.155999999999999</v>
      </c>
      <c r="U7">
        <v>11148852</v>
      </c>
      <c r="V7">
        <v>3296935</v>
      </c>
      <c r="W7">
        <v>7851917</v>
      </c>
      <c r="X7">
        <v>4.4560000000000004</v>
      </c>
      <c r="Y7">
        <v>15.069000000000001</v>
      </c>
      <c r="Z7">
        <v>804046</v>
      </c>
      <c r="AA7">
        <v>1.087</v>
      </c>
      <c r="AB7">
        <v>30.138999999999999</v>
      </c>
      <c r="AC7">
        <v>296080</v>
      </c>
      <c r="AD7">
        <v>302652</v>
      </c>
      <c r="AE7">
        <v>1546778</v>
      </c>
    </row>
    <row r="8" spans="1:31" x14ac:dyDescent="0.35">
      <c r="A8" t="s">
        <v>62</v>
      </c>
      <c r="B8" t="s">
        <v>63</v>
      </c>
      <c r="C8">
        <v>0</v>
      </c>
      <c r="D8" t="s">
        <v>64</v>
      </c>
      <c r="E8">
        <v>1</v>
      </c>
      <c r="F8" t="s">
        <v>65</v>
      </c>
      <c r="G8">
        <v>1982</v>
      </c>
      <c r="H8">
        <v>3719903</v>
      </c>
      <c r="I8">
        <v>4596342</v>
      </c>
      <c r="J8">
        <v>74692330</v>
      </c>
      <c r="K8">
        <v>74463460</v>
      </c>
      <c r="L8">
        <v>598866</v>
      </c>
      <c r="M8">
        <v>13.13</v>
      </c>
      <c r="N8">
        <v>528277</v>
      </c>
      <c r="O8">
        <v>11.582000000000001</v>
      </c>
      <c r="P8">
        <v>12666062</v>
      </c>
      <c r="Q8">
        <v>5227062</v>
      </c>
      <c r="R8">
        <v>7439000</v>
      </c>
      <c r="S8">
        <v>7.02</v>
      </c>
      <c r="T8">
        <v>17.010000000000002</v>
      </c>
      <c r="U8">
        <v>12205806</v>
      </c>
      <c r="V8">
        <v>3729605</v>
      </c>
      <c r="W8">
        <v>8476201</v>
      </c>
      <c r="X8">
        <v>5.0090000000000003</v>
      </c>
      <c r="Y8">
        <v>16.391999999999999</v>
      </c>
      <c r="Z8">
        <v>460256</v>
      </c>
      <c r="AA8">
        <v>0.61799999999999999</v>
      </c>
      <c r="AB8">
        <v>32.783000000000001</v>
      </c>
      <c r="AC8">
        <v>364758</v>
      </c>
      <c r="AD8">
        <v>371526</v>
      </c>
      <c r="AE8">
        <v>1921834</v>
      </c>
    </row>
    <row r="9" spans="1:31" x14ac:dyDescent="0.35">
      <c r="A9" t="s">
        <v>62</v>
      </c>
      <c r="B9" t="s">
        <v>63</v>
      </c>
      <c r="C9">
        <v>0</v>
      </c>
      <c r="D9" t="s">
        <v>64</v>
      </c>
      <c r="E9">
        <v>1</v>
      </c>
      <c r="F9" t="s">
        <v>65</v>
      </c>
      <c r="G9">
        <v>1983</v>
      </c>
      <c r="H9">
        <v>3828456</v>
      </c>
      <c r="I9">
        <v>4711790</v>
      </c>
      <c r="J9">
        <v>73798206</v>
      </c>
      <c r="K9">
        <v>73809337</v>
      </c>
      <c r="L9">
        <v>623264</v>
      </c>
      <c r="M9">
        <v>13.497999999999999</v>
      </c>
      <c r="N9">
        <v>434670</v>
      </c>
      <c r="O9">
        <v>9.4139999999999997</v>
      </c>
      <c r="P9">
        <v>12507223</v>
      </c>
      <c r="Q9">
        <v>4875288</v>
      </c>
      <c r="R9">
        <v>7631935</v>
      </c>
      <c r="S9">
        <v>6.6050000000000004</v>
      </c>
      <c r="T9">
        <v>16.945</v>
      </c>
      <c r="U9">
        <v>12523836</v>
      </c>
      <c r="V9">
        <v>3520283</v>
      </c>
      <c r="W9">
        <v>9003553</v>
      </c>
      <c r="X9">
        <v>4.7690000000000001</v>
      </c>
      <c r="Y9">
        <v>16.968</v>
      </c>
      <c r="Z9">
        <v>-16613</v>
      </c>
      <c r="AA9">
        <v>-2.3E-2</v>
      </c>
      <c r="AB9">
        <v>33.890999999999998</v>
      </c>
      <c r="AC9">
        <v>293386</v>
      </c>
      <c r="AD9">
        <v>300161</v>
      </c>
      <c r="AE9">
        <v>1740711</v>
      </c>
    </row>
    <row r="10" spans="1:31" x14ac:dyDescent="0.35">
      <c r="A10" t="s">
        <v>62</v>
      </c>
      <c r="B10" t="s">
        <v>63</v>
      </c>
      <c r="C10">
        <v>0</v>
      </c>
      <c r="D10" t="s">
        <v>64</v>
      </c>
      <c r="E10">
        <v>1</v>
      </c>
      <c r="F10" t="s">
        <v>65</v>
      </c>
      <c r="G10">
        <v>1984</v>
      </c>
      <c r="H10">
        <v>3995645</v>
      </c>
      <c r="I10">
        <v>4900675</v>
      </c>
      <c r="J10">
        <v>78684102</v>
      </c>
      <c r="K10">
        <v>76001425</v>
      </c>
      <c r="L10">
        <v>697997</v>
      </c>
      <c r="M10">
        <v>14.619</v>
      </c>
      <c r="N10">
        <v>445548</v>
      </c>
      <c r="O10">
        <v>9.3320000000000007</v>
      </c>
      <c r="P10">
        <v>15033247</v>
      </c>
      <c r="Q10">
        <v>5410576</v>
      </c>
      <c r="R10">
        <v>9622671</v>
      </c>
      <c r="S10">
        <v>7.1189999999999998</v>
      </c>
      <c r="T10">
        <v>19.78</v>
      </c>
      <c r="U10">
        <v>9659920</v>
      </c>
      <c r="V10">
        <v>3168837</v>
      </c>
      <c r="W10">
        <v>6491083</v>
      </c>
      <c r="X10">
        <v>4.1689999999999996</v>
      </c>
      <c r="Y10">
        <v>12.71</v>
      </c>
      <c r="Z10">
        <v>5373327</v>
      </c>
      <c r="AA10">
        <v>7.07</v>
      </c>
      <c r="AB10">
        <v>25.42</v>
      </c>
      <c r="AC10">
        <v>319134</v>
      </c>
      <c r="AD10">
        <v>325241</v>
      </c>
      <c r="AE10">
        <v>1750690</v>
      </c>
    </row>
    <row r="11" spans="1:31" x14ac:dyDescent="0.35">
      <c r="A11" t="s">
        <v>62</v>
      </c>
      <c r="B11" t="s">
        <v>63</v>
      </c>
      <c r="C11">
        <v>0</v>
      </c>
      <c r="D11" t="s">
        <v>64</v>
      </c>
      <c r="E11">
        <v>1</v>
      </c>
      <c r="F11" t="s">
        <v>65</v>
      </c>
      <c r="G11">
        <v>1985</v>
      </c>
      <c r="H11">
        <v>4069600</v>
      </c>
      <c r="I11">
        <v>4986024</v>
      </c>
      <c r="J11">
        <v>81629041</v>
      </c>
      <c r="K11">
        <v>79738731</v>
      </c>
      <c r="L11">
        <v>690958</v>
      </c>
      <c r="M11">
        <v>14.090999999999999</v>
      </c>
      <c r="N11">
        <v>526209</v>
      </c>
      <c r="O11">
        <v>10.731</v>
      </c>
      <c r="P11">
        <v>15382934</v>
      </c>
      <c r="Q11">
        <v>5747731</v>
      </c>
      <c r="R11">
        <v>9635203</v>
      </c>
      <c r="S11">
        <v>7.2080000000000002</v>
      </c>
      <c r="T11">
        <v>19.292000000000002</v>
      </c>
      <c r="U11">
        <v>11611272</v>
      </c>
      <c r="V11">
        <v>4344649</v>
      </c>
      <c r="W11">
        <v>7266623</v>
      </c>
      <c r="X11">
        <v>5.4489999999999998</v>
      </c>
      <c r="Y11">
        <v>14.561999999999999</v>
      </c>
      <c r="Z11">
        <v>3771662</v>
      </c>
      <c r="AA11">
        <v>4.7300000000000004</v>
      </c>
      <c r="AB11">
        <v>29.123000000000001</v>
      </c>
      <c r="AC11">
        <v>378194</v>
      </c>
      <c r="AD11">
        <v>386442</v>
      </c>
      <c r="AE11">
        <v>2423066</v>
      </c>
    </row>
    <row r="12" spans="1:31" x14ac:dyDescent="0.35">
      <c r="A12" t="s">
        <v>62</v>
      </c>
      <c r="B12" t="s">
        <v>63</v>
      </c>
      <c r="C12">
        <v>0</v>
      </c>
      <c r="D12" t="s">
        <v>64</v>
      </c>
      <c r="E12">
        <v>1</v>
      </c>
      <c r="F12" t="s">
        <v>65</v>
      </c>
      <c r="G12">
        <v>1986</v>
      </c>
      <c r="H12">
        <v>4122471</v>
      </c>
      <c r="I12">
        <v>5069302</v>
      </c>
      <c r="J12">
        <v>83424543</v>
      </c>
      <c r="K12">
        <v>82062357</v>
      </c>
      <c r="L12">
        <v>693921</v>
      </c>
      <c r="M12">
        <v>13.93</v>
      </c>
      <c r="N12">
        <v>518027</v>
      </c>
      <c r="O12">
        <v>10.398999999999999</v>
      </c>
      <c r="P12">
        <v>15163651</v>
      </c>
      <c r="Q12">
        <v>5854634</v>
      </c>
      <c r="R12">
        <v>9309017</v>
      </c>
      <c r="S12">
        <v>7.1340000000000003</v>
      </c>
      <c r="T12">
        <v>18.478000000000002</v>
      </c>
      <c r="U12">
        <v>12439080</v>
      </c>
      <c r="V12">
        <v>4102172</v>
      </c>
      <c r="W12">
        <v>8336908</v>
      </c>
      <c r="X12">
        <v>4.9989999999999997</v>
      </c>
      <c r="Y12">
        <v>15.157999999999999</v>
      </c>
      <c r="Z12">
        <v>2724571</v>
      </c>
      <c r="AA12">
        <v>3.32</v>
      </c>
      <c r="AB12">
        <v>30.315999999999999</v>
      </c>
      <c r="AC12">
        <v>366723</v>
      </c>
      <c r="AD12">
        <v>373967</v>
      </c>
      <c r="AE12">
        <v>2229917</v>
      </c>
    </row>
    <row r="13" spans="1:31" x14ac:dyDescent="0.35">
      <c r="A13" t="s">
        <v>62</v>
      </c>
      <c r="B13" t="s">
        <v>63</v>
      </c>
      <c r="C13">
        <v>0</v>
      </c>
      <c r="D13" t="s">
        <v>64</v>
      </c>
      <c r="E13">
        <v>1</v>
      </c>
      <c r="F13" t="s">
        <v>65</v>
      </c>
      <c r="G13">
        <v>1987</v>
      </c>
      <c r="H13">
        <v>4186233</v>
      </c>
      <c r="I13">
        <v>5172999</v>
      </c>
      <c r="J13">
        <v>85343294</v>
      </c>
      <c r="K13">
        <v>84477456</v>
      </c>
      <c r="L13">
        <v>735080</v>
      </c>
      <c r="M13">
        <v>14.461</v>
      </c>
      <c r="N13">
        <v>555330</v>
      </c>
      <c r="O13">
        <v>10.925000000000001</v>
      </c>
      <c r="P13">
        <v>16339541</v>
      </c>
      <c r="Q13">
        <v>6644136</v>
      </c>
      <c r="R13">
        <v>9695405</v>
      </c>
      <c r="S13">
        <v>7.8650000000000002</v>
      </c>
      <c r="T13">
        <v>19.341999999999999</v>
      </c>
      <c r="U13">
        <v>14607294</v>
      </c>
      <c r="V13">
        <v>4899599</v>
      </c>
      <c r="W13">
        <v>9707695</v>
      </c>
      <c r="X13">
        <v>5.8</v>
      </c>
      <c r="Y13">
        <v>17.291</v>
      </c>
      <c r="Z13">
        <v>1732247</v>
      </c>
      <c r="AA13">
        <v>2.0510000000000002</v>
      </c>
      <c r="AB13">
        <v>34.582999999999998</v>
      </c>
      <c r="AC13">
        <v>382838</v>
      </c>
      <c r="AD13">
        <v>390594</v>
      </c>
      <c r="AE13">
        <v>2490647</v>
      </c>
    </row>
    <row r="14" spans="1:31" x14ac:dyDescent="0.35">
      <c r="A14" t="s">
        <v>62</v>
      </c>
      <c r="B14" t="s">
        <v>63</v>
      </c>
      <c r="C14">
        <v>0</v>
      </c>
      <c r="D14" t="s">
        <v>64</v>
      </c>
      <c r="E14">
        <v>1</v>
      </c>
      <c r="F14" t="s">
        <v>65</v>
      </c>
      <c r="G14">
        <v>1988</v>
      </c>
      <c r="H14">
        <v>4309957</v>
      </c>
      <c r="I14">
        <v>5361852</v>
      </c>
      <c r="J14">
        <v>88361935</v>
      </c>
      <c r="K14">
        <v>86910598</v>
      </c>
      <c r="L14">
        <v>745787</v>
      </c>
      <c r="M14">
        <v>14.178000000000001</v>
      </c>
      <c r="N14">
        <v>542630</v>
      </c>
      <c r="O14">
        <v>10.316000000000001</v>
      </c>
      <c r="P14">
        <v>16503488</v>
      </c>
      <c r="Q14">
        <v>6446218</v>
      </c>
      <c r="R14">
        <v>10057270</v>
      </c>
      <c r="S14">
        <v>7.4169999999999998</v>
      </c>
      <c r="T14">
        <v>18.989000000000001</v>
      </c>
      <c r="U14">
        <v>13611143</v>
      </c>
      <c r="V14">
        <v>4767647</v>
      </c>
      <c r="W14">
        <v>8843496</v>
      </c>
      <c r="X14">
        <v>5.4859999999999998</v>
      </c>
      <c r="Y14">
        <v>15.661</v>
      </c>
      <c r="Z14">
        <v>2892345</v>
      </c>
      <c r="AA14">
        <v>3.3279999999999998</v>
      </c>
      <c r="AB14">
        <v>31.321999999999999</v>
      </c>
      <c r="AC14">
        <v>380178</v>
      </c>
      <c r="AD14">
        <v>389540</v>
      </c>
      <c r="AE14">
        <v>2505930</v>
      </c>
    </row>
    <row r="15" spans="1:31" x14ac:dyDescent="0.35">
      <c r="A15" t="s">
        <v>62</v>
      </c>
      <c r="B15" t="s">
        <v>63</v>
      </c>
      <c r="C15">
        <v>0</v>
      </c>
      <c r="D15" t="s">
        <v>64</v>
      </c>
      <c r="E15">
        <v>1</v>
      </c>
      <c r="F15" t="s">
        <v>65</v>
      </c>
      <c r="G15">
        <v>1989</v>
      </c>
      <c r="H15">
        <v>4384502</v>
      </c>
      <c r="I15">
        <v>5477512</v>
      </c>
      <c r="J15">
        <v>91425097</v>
      </c>
      <c r="K15">
        <v>89635489</v>
      </c>
      <c r="L15">
        <v>729028</v>
      </c>
      <c r="M15">
        <v>13.538</v>
      </c>
      <c r="N15">
        <v>543841</v>
      </c>
      <c r="O15">
        <v>10.099</v>
      </c>
      <c r="P15">
        <v>16460156</v>
      </c>
      <c r="Q15">
        <v>6156873</v>
      </c>
      <c r="R15">
        <v>10303283</v>
      </c>
      <c r="S15">
        <v>6.8689999999999998</v>
      </c>
      <c r="T15">
        <v>18.363</v>
      </c>
      <c r="U15">
        <v>12903655</v>
      </c>
      <c r="V15">
        <v>4526931</v>
      </c>
      <c r="W15">
        <v>8376724</v>
      </c>
      <c r="X15">
        <v>5.05</v>
      </c>
      <c r="Y15">
        <v>14.396000000000001</v>
      </c>
      <c r="Z15">
        <v>3556501</v>
      </c>
      <c r="AA15">
        <v>3.968</v>
      </c>
      <c r="AB15">
        <v>28.791</v>
      </c>
      <c r="AC15">
        <v>387018</v>
      </c>
      <c r="AD15">
        <v>398749</v>
      </c>
      <c r="AE15">
        <v>2499662</v>
      </c>
    </row>
    <row r="16" spans="1:31" x14ac:dyDescent="0.35">
      <c r="A16" t="s">
        <v>62</v>
      </c>
      <c r="B16" t="s">
        <v>63</v>
      </c>
      <c r="C16">
        <v>0</v>
      </c>
      <c r="D16" t="s">
        <v>64</v>
      </c>
      <c r="E16">
        <v>1</v>
      </c>
      <c r="F16" t="s">
        <v>65</v>
      </c>
      <c r="G16">
        <v>1990</v>
      </c>
      <c r="H16">
        <v>4448864</v>
      </c>
      <c r="I16">
        <v>5575023</v>
      </c>
      <c r="J16">
        <v>93775686</v>
      </c>
      <c r="K16">
        <v>92447509</v>
      </c>
      <c r="L16">
        <v>704312</v>
      </c>
      <c r="M16">
        <v>12.817</v>
      </c>
      <c r="N16">
        <v>544967</v>
      </c>
      <c r="O16">
        <v>9.9169999999999998</v>
      </c>
      <c r="P16">
        <v>15637207</v>
      </c>
      <c r="Q16">
        <v>5712846</v>
      </c>
      <c r="R16">
        <v>9924361</v>
      </c>
      <c r="S16">
        <v>6.18</v>
      </c>
      <c r="T16">
        <v>16.914999999999999</v>
      </c>
      <c r="U16">
        <v>12979327</v>
      </c>
      <c r="V16">
        <v>4217126</v>
      </c>
      <c r="W16">
        <v>8762201</v>
      </c>
      <c r="X16">
        <v>4.5620000000000003</v>
      </c>
      <c r="Y16">
        <v>14.04</v>
      </c>
      <c r="Z16">
        <v>2657880</v>
      </c>
      <c r="AA16">
        <v>2.875</v>
      </c>
      <c r="AB16">
        <v>28.079000000000001</v>
      </c>
      <c r="AC16">
        <v>396782</v>
      </c>
      <c r="AD16">
        <v>407908</v>
      </c>
      <c r="AE16">
        <v>2522475</v>
      </c>
    </row>
    <row r="17" spans="1:31" x14ac:dyDescent="0.35">
      <c r="A17" t="s">
        <v>62</v>
      </c>
      <c r="B17" t="s">
        <v>63</v>
      </c>
      <c r="C17">
        <v>0</v>
      </c>
      <c r="D17" t="s">
        <v>64</v>
      </c>
      <c r="E17">
        <v>1</v>
      </c>
      <c r="F17" t="s">
        <v>65</v>
      </c>
      <c r="G17">
        <v>1991</v>
      </c>
      <c r="H17">
        <v>4416359</v>
      </c>
      <c r="I17">
        <v>5609129</v>
      </c>
      <c r="J17">
        <v>91546954</v>
      </c>
      <c r="K17">
        <v>92394964</v>
      </c>
      <c r="L17">
        <v>693553</v>
      </c>
      <c r="M17">
        <v>12.481999999999999</v>
      </c>
      <c r="N17">
        <v>588163</v>
      </c>
      <c r="O17">
        <v>10.585000000000001</v>
      </c>
      <c r="P17">
        <v>14139606</v>
      </c>
      <c r="Q17">
        <v>5764477</v>
      </c>
      <c r="R17">
        <v>8375129</v>
      </c>
      <c r="S17">
        <v>6.2389999999999999</v>
      </c>
      <c r="T17">
        <v>15.303000000000001</v>
      </c>
      <c r="U17">
        <v>15849131</v>
      </c>
      <c r="V17">
        <v>5097262</v>
      </c>
      <c r="W17">
        <v>10751869</v>
      </c>
      <c r="X17">
        <v>5.5170000000000003</v>
      </c>
      <c r="Y17">
        <v>17.154</v>
      </c>
      <c r="Z17">
        <v>-1709525</v>
      </c>
      <c r="AA17">
        <v>-1.85</v>
      </c>
      <c r="AB17">
        <v>30.606999999999999</v>
      </c>
      <c r="AC17">
        <v>416808</v>
      </c>
      <c r="AD17">
        <v>429067</v>
      </c>
      <c r="AE17">
        <v>3132666</v>
      </c>
    </row>
    <row r="18" spans="1:31" x14ac:dyDescent="0.35">
      <c r="A18" t="s">
        <v>62</v>
      </c>
      <c r="B18" t="s">
        <v>63</v>
      </c>
      <c r="C18">
        <v>0</v>
      </c>
      <c r="D18" t="s">
        <v>64</v>
      </c>
      <c r="E18">
        <v>1</v>
      </c>
      <c r="F18" t="s">
        <v>65</v>
      </c>
      <c r="G18">
        <v>1992</v>
      </c>
      <c r="H18">
        <v>4421175</v>
      </c>
      <c r="I18">
        <v>5624107</v>
      </c>
      <c r="J18">
        <v>91835255</v>
      </c>
      <c r="K18">
        <v>91438284</v>
      </c>
      <c r="L18">
        <v>655099</v>
      </c>
      <c r="M18">
        <v>11.74</v>
      </c>
      <c r="N18">
        <v>566552</v>
      </c>
      <c r="O18">
        <v>10.154</v>
      </c>
      <c r="P18">
        <v>14956131</v>
      </c>
      <c r="Q18">
        <v>5357813</v>
      </c>
      <c r="R18">
        <v>9598318</v>
      </c>
      <c r="S18">
        <v>5.859</v>
      </c>
      <c r="T18">
        <v>16.356999999999999</v>
      </c>
      <c r="U18">
        <v>14158321</v>
      </c>
      <c r="V18">
        <v>4542360</v>
      </c>
      <c r="W18">
        <v>9615961</v>
      </c>
      <c r="X18">
        <v>4.968</v>
      </c>
      <c r="Y18">
        <v>15.484</v>
      </c>
      <c r="Z18">
        <v>797810</v>
      </c>
      <c r="AA18">
        <v>0.873</v>
      </c>
      <c r="AB18">
        <v>30.968</v>
      </c>
      <c r="AC18">
        <v>376513</v>
      </c>
      <c r="AD18">
        <v>386975</v>
      </c>
      <c r="AE18">
        <v>2439402</v>
      </c>
    </row>
    <row r="19" spans="1:31" x14ac:dyDescent="0.35">
      <c r="A19" t="s">
        <v>62</v>
      </c>
      <c r="B19" t="s">
        <v>63</v>
      </c>
      <c r="C19">
        <v>0</v>
      </c>
      <c r="D19" t="s">
        <v>64</v>
      </c>
      <c r="E19">
        <v>1</v>
      </c>
      <c r="F19" t="s">
        <v>65</v>
      </c>
      <c r="G19">
        <v>1993</v>
      </c>
      <c r="H19">
        <v>4498560</v>
      </c>
      <c r="I19">
        <v>5687666</v>
      </c>
      <c r="J19">
        <v>93346013</v>
      </c>
      <c r="K19">
        <v>92573476</v>
      </c>
      <c r="L19">
        <v>657017</v>
      </c>
      <c r="M19">
        <v>11.635</v>
      </c>
      <c r="N19">
        <v>575585</v>
      </c>
      <c r="O19">
        <v>10.193</v>
      </c>
      <c r="P19">
        <v>15139718</v>
      </c>
      <c r="Q19">
        <v>5107717</v>
      </c>
      <c r="R19">
        <v>10032001</v>
      </c>
      <c r="S19">
        <v>5.5170000000000003</v>
      </c>
      <c r="T19">
        <v>16.353999999999999</v>
      </c>
      <c r="U19">
        <v>13613998</v>
      </c>
      <c r="V19">
        <v>4703662</v>
      </c>
      <c r="W19">
        <v>8910336</v>
      </c>
      <c r="X19">
        <v>5.0810000000000004</v>
      </c>
      <c r="Y19">
        <v>14.706</v>
      </c>
      <c r="Z19">
        <v>1525720</v>
      </c>
      <c r="AA19">
        <v>1.6479999999999999</v>
      </c>
      <c r="AB19">
        <v>29.411999999999999</v>
      </c>
      <c r="AC19">
        <v>377056</v>
      </c>
      <c r="AD19">
        <v>389300</v>
      </c>
      <c r="AE19">
        <v>2326379</v>
      </c>
    </row>
    <row r="20" spans="1:31" x14ac:dyDescent="0.35">
      <c r="A20" t="s">
        <v>62</v>
      </c>
      <c r="B20" t="s">
        <v>63</v>
      </c>
      <c r="C20">
        <v>0</v>
      </c>
      <c r="D20" t="s">
        <v>64</v>
      </c>
      <c r="E20">
        <v>1</v>
      </c>
      <c r="F20" t="s">
        <v>65</v>
      </c>
      <c r="G20">
        <v>1994</v>
      </c>
      <c r="H20">
        <v>4581753</v>
      </c>
      <c r="I20">
        <v>5800967</v>
      </c>
      <c r="J20">
        <v>95863051</v>
      </c>
      <c r="K20">
        <v>94739165</v>
      </c>
      <c r="L20">
        <v>688672</v>
      </c>
      <c r="M20">
        <v>11.993</v>
      </c>
      <c r="N20">
        <v>570945</v>
      </c>
      <c r="O20">
        <v>9.9429999999999996</v>
      </c>
      <c r="P20">
        <v>15508468</v>
      </c>
      <c r="Q20">
        <v>5594873</v>
      </c>
      <c r="R20">
        <v>9913595</v>
      </c>
      <c r="S20">
        <v>5.9059999999999997</v>
      </c>
      <c r="T20">
        <v>16.37</v>
      </c>
      <c r="U20">
        <v>13255126</v>
      </c>
      <c r="V20">
        <v>4735442</v>
      </c>
      <c r="W20">
        <v>8519684</v>
      </c>
      <c r="X20">
        <v>4.9980000000000002</v>
      </c>
      <c r="Y20">
        <v>13.991</v>
      </c>
      <c r="Z20">
        <v>2253342</v>
      </c>
      <c r="AA20">
        <v>2.3780000000000001</v>
      </c>
      <c r="AB20">
        <v>27.981999999999999</v>
      </c>
      <c r="AC20">
        <v>390650</v>
      </c>
      <c r="AD20">
        <v>402910</v>
      </c>
      <c r="AE20">
        <v>2613354</v>
      </c>
    </row>
    <row r="21" spans="1:31" x14ac:dyDescent="0.35">
      <c r="A21" t="s">
        <v>62</v>
      </c>
      <c r="B21" t="s">
        <v>63</v>
      </c>
      <c r="C21">
        <v>0</v>
      </c>
      <c r="D21" t="s">
        <v>64</v>
      </c>
      <c r="E21">
        <v>1</v>
      </c>
      <c r="F21" t="s">
        <v>65</v>
      </c>
      <c r="G21">
        <v>1995</v>
      </c>
      <c r="H21">
        <v>4679786</v>
      </c>
      <c r="I21">
        <v>5930378</v>
      </c>
      <c r="J21">
        <v>99243906</v>
      </c>
      <c r="K21">
        <v>97477536</v>
      </c>
      <c r="L21">
        <v>710582</v>
      </c>
      <c r="M21">
        <v>12.132</v>
      </c>
      <c r="N21">
        <v>564375</v>
      </c>
      <c r="O21">
        <v>9.6349999999999998</v>
      </c>
      <c r="P21">
        <v>16239364</v>
      </c>
      <c r="Q21">
        <v>5900570</v>
      </c>
      <c r="R21">
        <v>10338794</v>
      </c>
      <c r="S21">
        <v>6.0529999999999999</v>
      </c>
      <c r="T21">
        <v>16.66</v>
      </c>
      <c r="U21">
        <v>12695852</v>
      </c>
      <c r="V21">
        <v>4438037</v>
      </c>
      <c r="W21">
        <v>8257815</v>
      </c>
      <c r="X21">
        <v>4.5529999999999999</v>
      </c>
      <c r="Y21">
        <v>13.023999999999999</v>
      </c>
      <c r="Z21">
        <v>3543512</v>
      </c>
      <c r="AA21">
        <v>3.6349999999999998</v>
      </c>
      <c r="AB21">
        <v>26.048999999999999</v>
      </c>
      <c r="AC21">
        <v>389411</v>
      </c>
      <c r="AD21">
        <v>402769</v>
      </c>
      <c r="AE21">
        <v>2491890</v>
      </c>
    </row>
    <row r="22" spans="1:31" x14ac:dyDescent="0.35">
      <c r="A22" t="s">
        <v>62</v>
      </c>
      <c r="B22" t="s">
        <v>63</v>
      </c>
      <c r="C22">
        <v>0</v>
      </c>
      <c r="D22" t="s">
        <v>64</v>
      </c>
      <c r="E22">
        <v>1</v>
      </c>
      <c r="F22" t="s">
        <v>65</v>
      </c>
      <c r="G22">
        <v>1996</v>
      </c>
      <c r="H22">
        <v>4727251</v>
      </c>
      <c r="I22">
        <v>6003496</v>
      </c>
      <c r="J22">
        <v>100010529</v>
      </c>
      <c r="K22">
        <v>99206833</v>
      </c>
      <c r="L22">
        <v>703152</v>
      </c>
      <c r="M22">
        <v>11.824</v>
      </c>
      <c r="N22">
        <v>589468</v>
      </c>
      <c r="O22">
        <v>9.9130000000000003</v>
      </c>
      <c r="P22">
        <v>15763332</v>
      </c>
      <c r="Q22">
        <v>5796826</v>
      </c>
      <c r="R22">
        <v>9966506</v>
      </c>
      <c r="S22">
        <v>5.843</v>
      </c>
      <c r="T22">
        <v>15.888999999999999</v>
      </c>
      <c r="U22">
        <v>14166159</v>
      </c>
      <c r="V22">
        <v>4873475</v>
      </c>
      <c r="W22">
        <v>9292684</v>
      </c>
      <c r="X22">
        <v>4.9119999999999999</v>
      </c>
      <c r="Y22">
        <v>14.279</v>
      </c>
      <c r="Z22">
        <v>1597173</v>
      </c>
      <c r="AA22">
        <v>1.61</v>
      </c>
      <c r="AB22">
        <v>28.559000000000001</v>
      </c>
      <c r="AC22">
        <v>406173</v>
      </c>
      <c r="AD22">
        <v>419116</v>
      </c>
      <c r="AE22">
        <v>2606510</v>
      </c>
    </row>
    <row r="23" spans="1:31" x14ac:dyDescent="0.35">
      <c r="A23" t="s">
        <v>62</v>
      </c>
      <c r="B23" t="s">
        <v>63</v>
      </c>
      <c r="C23">
        <v>0</v>
      </c>
      <c r="D23" t="s">
        <v>64</v>
      </c>
      <c r="E23">
        <v>1</v>
      </c>
      <c r="F23" t="s">
        <v>65</v>
      </c>
      <c r="G23">
        <v>1997</v>
      </c>
      <c r="H23">
        <v>4781344</v>
      </c>
      <c r="I23">
        <v>6080240</v>
      </c>
      <c r="J23">
        <v>103190328</v>
      </c>
      <c r="K23">
        <v>101747252</v>
      </c>
      <c r="L23">
        <v>740676</v>
      </c>
      <c r="M23">
        <v>12.276</v>
      </c>
      <c r="N23">
        <v>647650</v>
      </c>
      <c r="O23">
        <v>10.734</v>
      </c>
      <c r="P23">
        <v>18342577</v>
      </c>
      <c r="Q23">
        <v>6641549</v>
      </c>
      <c r="R23">
        <v>11701028</v>
      </c>
      <c r="S23">
        <v>6.5270000000000001</v>
      </c>
      <c r="T23">
        <v>18.027999999999999</v>
      </c>
      <c r="U23">
        <v>15436380</v>
      </c>
      <c r="V23">
        <v>5745590</v>
      </c>
      <c r="W23">
        <v>9690790</v>
      </c>
      <c r="X23">
        <v>5.6470000000000002</v>
      </c>
      <c r="Y23">
        <v>15.170999999999999</v>
      </c>
      <c r="Z23">
        <v>2906197</v>
      </c>
      <c r="AA23">
        <v>2.8559999999999999</v>
      </c>
      <c r="AB23">
        <v>30.343</v>
      </c>
      <c r="AC23">
        <v>422933</v>
      </c>
      <c r="AD23">
        <v>437998</v>
      </c>
      <c r="AE23">
        <v>2881271</v>
      </c>
    </row>
    <row r="24" spans="1:31" x14ac:dyDescent="0.35">
      <c r="A24" t="s">
        <v>62</v>
      </c>
      <c r="B24" t="s">
        <v>63</v>
      </c>
      <c r="C24">
        <v>0</v>
      </c>
      <c r="D24" t="s">
        <v>64</v>
      </c>
      <c r="E24">
        <v>1</v>
      </c>
      <c r="F24" t="s">
        <v>65</v>
      </c>
      <c r="G24">
        <v>1998</v>
      </c>
      <c r="H24">
        <v>4856029</v>
      </c>
      <c r="I24">
        <v>6183518</v>
      </c>
      <c r="J24">
        <v>107541216</v>
      </c>
      <c r="K24">
        <v>105929648</v>
      </c>
      <c r="L24">
        <v>706729</v>
      </c>
      <c r="M24">
        <v>11.523999999999999</v>
      </c>
      <c r="N24">
        <v>604907</v>
      </c>
      <c r="O24">
        <v>9.8640000000000008</v>
      </c>
      <c r="P24">
        <v>18154041</v>
      </c>
      <c r="Q24">
        <v>6344179</v>
      </c>
      <c r="R24">
        <v>11809862</v>
      </c>
      <c r="S24">
        <v>5.9889999999999999</v>
      </c>
      <c r="T24">
        <v>17.138000000000002</v>
      </c>
      <c r="U24">
        <v>14901604</v>
      </c>
      <c r="V24">
        <v>5271775</v>
      </c>
      <c r="W24">
        <v>9629829</v>
      </c>
      <c r="X24">
        <v>4.9770000000000003</v>
      </c>
      <c r="Y24">
        <v>14.067</v>
      </c>
      <c r="Z24">
        <v>3252437</v>
      </c>
      <c r="AA24">
        <v>3.07</v>
      </c>
      <c r="AB24">
        <v>28.135000000000002</v>
      </c>
      <c r="AC24">
        <v>389103</v>
      </c>
      <c r="AD24">
        <v>402157</v>
      </c>
      <c r="AE24">
        <v>2461552</v>
      </c>
    </row>
    <row r="25" spans="1:31" x14ac:dyDescent="0.35">
      <c r="A25" t="s">
        <v>62</v>
      </c>
      <c r="B25" t="s">
        <v>63</v>
      </c>
      <c r="C25">
        <v>0</v>
      </c>
      <c r="D25" t="s">
        <v>64</v>
      </c>
      <c r="E25">
        <v>1</v>
      </c>
      <c r="F25" t="s">
        <v>65</v>
      </c>
      <c r="G25">
        <v>1999</v>
      </c>
      <c r="H25">
        <v>4884135</v>
      </c>
      <c r="I25">
        <v>6246924</v>
      </c>
      <c r="J25">
        <v>109815409</v>
      </c>
      <c r="K25">
        <v>108717792</v>
      </c>
      <c r="L25">
        <v>694725</v>
      </c>
      <c r="M25">
        <v>11.195</v>
      </c>
      <c r="N25">
        <v>611957</v>
      </c>
      <c r="O25">
        <v>9.8610000000000007</v>
      </c>
      <c r="P25">
        <v>17847077</v>
      </c>
      <c r="Q25">
        <v>6273462</v>
      </c>
      <c r="R25">
        <v>11573615</v>
      </c>
      <c r="S25">
        <v>5.77</v>
      </c>
      <c r="T25">
        <v>16.416</v>
      </c>
      <c r="U25">
        <v>15647018</v>
      </c>
      <c r="V25">
        <v>5612235</v>
      </c>
      <c r="W25">
        <v>10034783</v>
      </c>
      <c r="X25">
        <v>5.1619999999999999</v>
      </c>
      <c r="Y25">
        <v>14.391999999999999</v>
      </c>
      <c r="Z25">
        <v>2200059</v>
      </c>
      <c r="AA25">
        <v>2.024</v>
      </c>
      <c r="AB25">
        <v>28.785</v>
      </c>
      <c r="AC25">
        <v>396981</v>
      </c>
      <c r="AD25">
        <v>412784</v>
      </c>
      <c r="AE25">
        <v>2711867</v>
      </c>
    </row>
    <row r="26" spans="1:31" x14ac:dyDescent="0.35">
      <c r="A26" t="s">
        <v>62</v>
      </c>
      <c r="B26" t="s">
        <v>63</v>
      </c>
      <c r="C26">
        <v>0</v>
      </c>
      <c r="D26" t="s">
        <v>64</v>
      </c>
      <c r="E26">
        <v>1</v>
      </c>
      <c r="F26" t="s">
        <v>65</v>
      </c>
      <c r="G26">
        <v>2000</v>
      </c>
      <c r="H26">
        <v>4904472</v>
      </c>
      <c r="I26">
        <v>6294153</v>
      </c>
      <c r="J26">
        <v>113244045</v>
      </c>
      <c r="K26">
        <v>111610836</v>
      </c>
      <c r="L26">
        <v>685677</v>
      </c>
      <c r="M26">
        <v>10.95</v>
      </c>
      <c r="N26">
        <v>621138</v>
      </c>
      <c r="O26">
        <v>9.9190000000000005</v>
      </c>
      <c r="P26">
        <v>18881558</v>
      </c>
      <c r="Q26">
        <v>6430757</v>
      </c>
      <c r="R26">
        <v>12450801</v>
      </c>
      <c r="S26">
        <v>5.7619999999999996</v>
      </c>
      <c r="T26">
        <v>16.917000000000002</v>
      </c>
      <c r="U26">
        <v>15618356</v>
      </c>
      <c r="V26">
        <v>5821873</v>
      </c>
      <c r="W26">
        <v>9796483</v>
      </c>
      <c r="X26">
        <v>5.2160000000000002</v>
      </c>
      <c r="Y26">
        <v>13.994</v>
      </c>
      <c r="Z26">
        <v>3263202</v>
      </c>
      <c r="AA26">
        <v>2.9239999999999999</v>
      </c>
      <c r="AB26">
        <v>27.986999999999998</v>
      </c>
      <c r="AC26">
        <v>392418</v>
      </c>
      <c r="AD26">
        <v>408768</v>
      </c>
      <c r="AE26">
        <v>2557202</v>
      </c>
    </row>
    <row r="27" spans="1:31" x14ac:dyDescent="0.35">
      <c r="A27" t="s">
        <v>62</v>
      </c>
      <c r="B27" t="s">
        <v>63</v>
      </c>
      <c r="C27">
        <v>0</v>
      </c>
      <c r="D27" t="s">
        <v>64</v>
      </c>
      <c r="E27">
        <v>1</v>
      </c>
      <c r="F27" t="s">
        <v>65</v>
      </c>
      <c r="G27">
        <v>2001</v>
      </c>
      <c r="H27">
        <v>4915673</v>
      </c>
      <c r="I27">
        <v>6339105</v>
      </c>
      <c r="J27">
        <v>114005181</v>
      </c>
      <c r="K27">
        <v>113561918</v>
      </c>
      <c r="L27">
        <v>699306</v>
      </c>
      <c r="M27">
        <v>11.089</v>
      </c>
      <c r="N27">
        <v>633249</v>
      </c>
      <c r="O27">
        <v>10.042</v>
      </c>
      <c r="P27">
        <v>17925138</v>
      </c>
      <c r="Q27">
        <v>6487625</v>
      </c>
      <c r="R27">
        <v>11437513</v>
      </c>
      <c r="S27">
        <v>5.7130000000000001</v>
      </c>
      <c r="T27">
        <v>15.784000000000001</v>
      </c>
      <c r="U27">
        <v>17056762</v>
      </c>
      <c r="V27">
        <v>5820825</v>
      </c>
      <c r="W27">
        <v>11235937</v>
      </c>
      <c r="X27">
        <v>5.1260000000000003</v>
      </c>
      <c r="Y27">
        <v>15.02</v>
      </c>
      <c r="Z27">
        <v>868376</v>
      </c>
      <c r="AA27">
        <v>0.76500000000000001</v>
      </c>
      <c r="AB27">
        <v>30.04</v>
      </c>
      <c r="AC27">
        <v>396002</v>
      </c>
      <c r="AD27">
        <v>411976</v>
      </c>
      <c r="AE27">
        <v>2693710</v>
      </c>
    </row>
    <row r="28" spans="1:31" x14ac:dyDescent="0.35">
      <c r="A28" t="s">
        <v>62</v>
      </c>
      <c r="B28" t="s">
        <v>63</v>
      </c>
      <c r="C28">
        <v>0</v>
      </c>
      <c r="D28" t="s">
        <v>64</v>
      </c>
      <c r="E28">
        <v>1</v>
      </c>
      <c r="F28" t="s">
        <v>65</v>
      </c>
      <c r="G28">
        <v>2002</v>
      </c>
      <c r="H28">
        <v>4931648</v>
      </c>
      <c r="I28">
        <v>6392739</v>
      </c>
      <c r="J28">
        <v>111638272</v>
      </c>
      <c r="K28">
        <v>113158035</v>
      </c>
      <c r="L28">
        <v>758314</v>
      </c>
      <c r="M28">
        <v>11.917999999999999</v>
      </c>
      <c r="N28">
        <v>698630</v>
      </c>
      <c r="O28">
        <v>10.98</v>
      </c>
      <c r="P28">
        <v>18467153</v>
      </c>
      <c r="Q28">
        <v>7407868</v>
      </c>
      <c r="R28">
        <v>11059285</v>
      </c>
      <c r="S28">
        <v>6.5460000000000003</v>
      </c>
      <c r="T28">
        <v>16.32</v>
      </c>
      <c r="U28">
        <v>21518265</v>
      </c>
      <c r="V28">
        <v>7386892</v>
      </c>
      <c r="W28">
        <v>14131373</v>
      </c>
      <c r="X28">
        <v>6.5279999999999996</v>
      </c>
      <c r="Y28">
        <v>19.015999999999998</v>
      </c>
      <c r="Z28">
        <v>-3051112</v>
      </c>
      <c r="AA28">
        <v>-2.6960000000000002</v>
      </c>
      <c r="AB28">
        <v>32.64</v>
      </c>
      <c r="AC28">
        <v>421696</v>
      </c>
      <c r="AD28">
        <v>438851</v>
      </c>
      <c r="AE28">
        <v>3587986</v>
      </c>
    </row>
    <row r="29" spans="1:31" x14ac:dyDescent="0.35">
      <c r="A29" t="s">
        <v>62</v>
      </c>
      <c r="B29" t="s">
        <v>63</v>
      </c>
      <c r="C29">
        <v>0</v>
      </c>
      <c r="D29" t="s">
        <v>64</v>
      </c>
      <c r="E29">
        <v>1</v>
      </c>
      <c r="F29" t="s">
        <v>65</v>
      </c>
      <c r="G29">
        <v>2003</v>
      </c>
      <c r="H29">
        <v>4992530</v>
      </c>
      <c r="I29">
        <v>6458593</v>
      </c>
      <c r="J29">
        <v>112324189</v>
      </c>
      <c r="K29">
        <v>111938528</v>
      </c>
      <c r="L29">
        <v>728119</v>
      </c>
      <c r="M29">
        <v>11.346</v>
      </c>
      <c r="N29">
        <v>645526</v>
      </c>
      <c r="O29">
        <v>10.058999999999999</v>
      </c>
      <c r="P29">
        <v>17607322</v>
      </c>
      <c r="Q29">
        <v>5945036</v>
      </c>
      <c r="R29">
        <v>11662286</v>
      </c>
      <c r="S29">
        <v>5.3109999999999999</v>
      </c>
      <c r="T29">
        <v>15.728999999999999</v>
      </c>
      <c r="U29">
        <v>16841798</v>
      </c>
      <c r="V29">
        <v>5642962</v>
      </c>
      <c r="W29">
        <v>11198836</v>
      </c>
      <c r="X29">
        <v>5.0410000000000004</v>
      </c>
      <c r="Y29">
        <v>15.045999999999999</v>
      </c>
      <c r="Z29">
        <v>765524</v>
      </c>
      <c r="AA29">
        <v>0.68400000000000005</v>
      </c>
      <c r="AB29">
        <v>30.091000000000001</v>
      </c>
      <c r="AC29">
        <v>399028</v>
      </c>
      <c r="AD29">
        <v>410695</v>
      </c>
      <c r="AE29">
        <v>2521584</v>
      </c>
    </row>
    <row r="30" spans="1:31" x14ac:dyDescent="0.35">
      <c r="A30" t="s">
        <v>62</v>
      </c>
      <c r="B30" t="s">
        <v>63</v>
      </c>
      <c r="C30">
        <v>0</v>
      </c>
      <c r="D30" t="s">
        <v>64</v>
      </c>
      <c r="E30">
        <v>1</v>
      </c>
      <c r="F30" t="s">
        <v>65</v>
      </c>
      <c r="G30">
        <v>2004</v>
      </c>
      <c r="H30">
        <v>5078400</v>
      </c>
      <c r="I30">
        <v>6558383</v>
      </c>
      <c r="J30">
        <v>113967458</v>
      </c>
      <c r="K30">
        <v>113174766</v>
      </c>
      <c r="L30">
        <v>738411</v>
      </c>
      <c r="M30">
        <v>11.356</v>
      </c>
      <c r="N30">
        <v>626861</v>
      </c>
      <c r="O30">
        <v>9.64</v>
      </c>
      <c r="P30">
        <v>17146607</v>
      </c>
      <c r="Q30">
        <v>5740205</v>
      </c>
      <c r="R30">
        <v>11406402</v>
      </c>
      <c r="S30">
        <v>5.0720000000000001</v>
      </c>
      <c r="T30">
        <v>15.151</v>
      </c>
      <c r="U30">
        <v>15598087</v>
      </c>
      <c r="V30">
        <v>5403297</v>
      </c>
      <c r="W30">
        <v>10194790</v>
      </c>
      <c r="X30">
        <v>4.774</v>
      </c>
      <c r="Y30">
        <v>13.782</v>
      </c>
      <c r="Z30">
        <v>1548520</v>
      </c>
      <c r="AA30">
        <v>1.3680000000000001</v>
      </c>
      <c r="AB30">
        <v>27.565000000000001</v>
      </c>
      <c r="AC30">
        <v>399410</v>
      </c>
      <c r="AD30">
        <v>411635</v>
      </c>
      <c r="AE30">
        <v>2527748</v>
      </c>
    </row>
    <row r="31" spans="1:31" x14ac:dyDescent="0.35">
      <c r="A31" t="s">
        <v>62</v>
      </c>
      <c r="B31" t="s">
        <v>63</v>
      </c>
      <c r="C31">
        <v>0</v>
      </c>
      <c r="D31" t="s">
        <v>64</v>
      </c>
      <c r="E31">
        <v>1</v>
      </c>
      <c r="F31" t="s">
        <v>65</v>
      </c>
      <c r="G31">
        <v>2005</v>
      </c>
      <c r="H31">
        <v>5168067</v>
      </c>
      <c r="I31">
        <v>6676914</v>
      </c>
      <c r="J31">
        <v>115325937</v>
      </c>
      <c r="K31">
        <v>114723894</v>
      </c>
      <c r="L31">
        <v>775444</v>
      </c>
      <c r="M31">
        <v>11.728</v>
      </c>
      <c r="N31">
        <v>645302</v>
      </c>
      <c r="O31">
        <v>9.76</v>
      </c>
      <c r="P31">
        <v>16987719</v>
      </c>
      <c r="Q31">
        <v>6150185</v>
      </c>
      <c r="R31">
        <v>10837534</v>
      </c>
      <c r="S31">
        <v>5.3609999999999998</v>
      </c>
      <c r="T31">
        <v>14.807</v>
      </c>
      <c r="U31">
        <v>15778849</v>
      </c>
      <c r="V31">
        <v>5030641</v>
      </c>
      <c r="W31">
        <v>10748208</v>
      </c>
      <c r="X31">
        <v>4.3849999999999998</v>
      </c>
      <c r="Y31">
        <v>13.754</v>
      </c>
      <c r="Z31">
        <v>1208870</v>
      </c>
      <c r="AA31">
        <v>1.054</v>
      </c>
      <c r="AB31">
        <v>27.507999999999999</v>
      </c>
      <c r="AC31">
        <v>418435</v>
      </c>
      <c r="AD31">
        <v>429686</v>
      </c>
      <c r="AE31">
        <v>2572336</v>
      </c>
    </row>
    <row r="32" spans="1:31" x14ac:dyDescent="0.35">
      <c r="A32" t="s">
        <v>62</v>
      </c>
      <c r="B32" t="s">
        <v>63</v>
      </c>
      <c r="C32">
        <v>0</v>
      </c>
      <c r="D32" t="s">
        <v>64</v>
      </c>
      <c r="E32">
        <v>1</v>
      </c>
      <c r="F32" t="s">
        <v>65</v>
      </c>
      <c r="G32">
        <v>2006</v>
      </c>
      <c r="H32">
        <v>5257680</v>
      </c>
      <c r="I32">
        <v>6839199</v>
      </c>
      <c r="J32">
        <v>119104875</v>
      </c>
      <c r="K32">
        <v>117243849</v>
      </c>
      <c r="L32">
        <v>872425</v>
      </c>
      <c r="M32">
        <v>12.927</v>
      </c>
      <c r="N32">
        <v>691525</v>
      </c>
      <c r="O32">
        <v>10.247</v>
      </c>
      <c r="P32">
        <v>18827295</v>
      </c>
      <c r="Q32">
        <v>7040444</v>
      </c>
      <c r="R32">
        <v>11786851</v>
      </c>
      <c r="S32">
        <v>6.0049999999999999</v>
      </c>
      <c r="T32">
        <v>16.058</v>
      </c>
      <c r="U32">
        <v>15125515</v>
      </c>
      <c r="V32">
        <v>5121614</v>
      </c>
      <c r="W32">
        <v>10003901</v>
      </c>
      <c r="X32">
        <v>4.3680000000000003</v>
      </c>
      <c r="Y32">
        <v>12.901</v>
      </c>
      <c r="Z32">
        <v>3701780</v>
      </c>
      <c r="AA32">
        <v>3.157</v>
      </c>
      <c r="AB32">
        <v>25.802</v>
      </c>
      <c r="AC32">
        <v>479161</v>
      </c>
      <c r="AD32">
        <v>489562</v>
      </c>
      <c r="AE32">
        <v>2788689</v>
      </c>
    </row>
    <row r="33" spans="1:31" x14ac:dyDescent="0.35">
      <c r="A33" t="s">
        <v>62</v>
      </c>
      <c r="B33" t="s">
        <v>63</v>
      </c>
      <c r="C33">
        <v>0</v>
      </c>
      <c r="D33" t="s">
        <v>64</v>
      </c>
      <c r="E33">
        <v>1</v>
      </c>
      <c r="F33" t="s">
        <v>65</v>
      </c>
      <c r="G33">
        <v>2007</v>
      </c>
      <c r="H33">
        <v>5294414</v>
      </c>
      <c r="I33">
        <v>6918586</v>
      </c>
      <c r="J33">
        <v>119696081</v>
      </c>
      <c r="K33">
        <v>119400209</v>
      </c>
      <c r="L33">
        <v>801134</v>
      </c>
      <c r="M33">
        <v>11.664999999999999</v>
      </c>
      <c r="N33">
        <v>699750</v>
      </c>
      <c r="O33">
        <v>10.189</v>
      </c>
      <c r="P33">
        <v>18202566</v>
      </c>
      <c r="Q33">
        <v>6263049</v>
      </c>
      <c r="R33">
        <v>11939517</v>
      </c>
      <c r="S33">
        <v>5.2450000000000001</v>
      </c>
      <c r="T33">
        <v>15.244999999999999</v>
      </c>
      <c r="U33">
        <v>17613386</v>
      </c>
      <c r="V33">
        <v>5673974</v>
      </c>
      <c r="W33">
        <v>11939412</v>
      </c>
      <c r="X33">
        <v>4.7519999999999998</v>
      </c>
      <c r="Y33">
        <v>14.752000000000001</v>
      </c>
      <c r="Z33">
        <v>589180</v>
      </c>
      <c r="AA33">
        <v>0.49299999999999999</v>
      </c>
      <c r="AB33">
        <v>29.503</v>
      </c>
      <c r="AC33">
        <v>445303</v>
      </c>
      <c r="AD33">
        <v>455019</v>
      </c>
      <c r="AE33">
        <v>2666557</v>
      </c>
    </row>
    <row r="34" spans="1:31" x14ac:dyDescent="0.35">
      <c r="A34" t="s">
        <v>62</v>
      </c>
      <c r="B34" t="s">
        <v>63</v>
      </c>
      <c r="C34">
        <v>0</v>
      </c>
      <c r="D34" t="s">
        <v>64</v>
      </c>
      <c r="E34">
        <v>1</v>
      </c>
      <c r="F34" t="s">
        <v>65</v>
      </c>
      <c r="G34">
        <v>2008</v>
      </c>
      <c r="H34">
        <v>5233440</v>
      </c>
      <c r="I34">
        <v>6875208</v>
      </c>
      <c r="J34">
        <v>119435399</v>
      </c>
      <c r="K34">
        <v>119483760</v>
      </c>
      <c r="L34">
        <v>704952</v>
      </c>
      <c r="M34">
        <v>10.233000000000001</v>
      </c>
      <c r="N34">
        <v>731911</v>
      </c>
      <c r="O34">
        <v>10.625</v>
      </c>
      <c r="P34">
        <v>16875066</v>
      </c>
      <c r="Q34">
        <v>5525101</v>
      </c>
      <c r="R34">
        <v>11349965</v>
      </c>
      <c r="S34">
        <v>4.6239999999999997</v>
      </c>
      <c r="T34">
        <v>14.122999999999999</v>
      </c>
      <c r="U34">
        <v>17008042</v>
      </c>
      <c r="V34">
        <v>5455519</v>
      </c>
      <c r="W34">
        <v>11552523</v>
      </c>
      <c r="X34">
        <v>4.5659999999999998</v>
      </c>
      <c r="Y34">
        <v>14.234999999999999</v>
      </c>
      <c r="Z34">
        <v>-132976</v>
      </c>
      <c r="AA34">
        <v>-0.111</v>
      </c>
      <c r="AB34">
        <v>28.247</v>
      </c>
      <c r="AC34">
        <v>479355</v>
      </c>
      <c r="AD34">
        <v>489926</v>
      </c>
      <c r="AE34">
        <v>2733562</v>
      </c>
    </row>
    <row r="35" spans="1:31" x14ac:dyDescent="0.35">
      <c r="A35" t="s">
        <v>62</v>
      </c>
      <c r="B35" t="s">
        <v>63</v>
      </c>
      <c r="C35">
        <v>0</v>
      </c>
      <c r="D35" t="s">
        <v>64</v>
      </c>
      <c r="E35">
        <v>1</v>
      </c>
      <c r="F35" t="s">
        <v>65</v>
      </c>
      <c r="G35">
        <v>2009</v>
      </c>
      <c r="H35">
        <v>5092637</v>
      </c>
      <c r="I35">
        <v>6737952</v>
      </c>
      <c r="J35">
        <v>113558316</v>
      </c>
      <c r="K35">
        <v>116625656</v>
      </c>
      <c r="L35">
        <v>628218</v>
      </c>
      <c r="M35">
        <v>9.2230000000000008</v>
      </c>
      <c r="N35">
        <v>774478</v>
      </c>
      <c r="O35">
        <v>11.371</v>
      </c>
      <c r="P35">
        <v>13335117</v>
      </c>
      <c r="Q35">
        <v>4909849</v>
      </c>
      <c r="R35">
        <v>8425268</v>
      </c>
      <c r="S35">
        <v>4.21</v>
      </c>
      <c r="T35">
        <v>11.433999999999999</v>
      </c>
      <c r="U35">
        <v>19483796</v>
      </c>
      <c r="V35">
        <v>5482029</v>
      </c>
      <c r="W35">
        <v>14001767</v>
      </c>
      <c r="X35">
        <v>4.7009999999999996</v>
      </c>
      <c r="Y35">
        <v>16.706</v>
      </c>
      <c r="Z35">
        <v>-6148679</v>
      </c>
      <c r="AA35">
        <v>-5.2720000000000002</v>
      </c>
      <c r="AB35">
        <v>22.867999999999999</v>
      </c>
      <c r="AC35">
        <v>494143</v>
      </c>
      <c r="AD35">
        <v>507052</v>
      </c>
      <c r="AE35">
        <v>2944481</v>
      </c>
    </row>
    <row r="36" spans="1:31" x14ac:dyDescent="0.35">
      <c r="A36" t="s">
        <v>62</v>
      </c>
      <c r="B36" t="s">
        <v>63</v>
      </c>
      <c r="C36">
        <v>0</v>
      </c>
      <c r="D36" t="s">
        <v>64</v>
      </c>
      <c r="E36">
        <v>1</v>
      </c>
      <c r="F36" t="s">
        <v>65</v>
      </c>
      <c r="G36">
        <v>2010</v>
      </c>
      <c r="H36">
        <v>5019721</v>
      </c>
      <c r="I36">
        <v>6670569</v>
      </c>
      <c r="J36">
        <v>111189088</v>
      </c>
      <c r="K36">
        <v>112354541</v>
      </c>
      <c r="L36">
        <v>631913</v>
      </c>
      <c r="M36">
        <v>9.4369999999999994</v>
      </c>
      <c r="N36">
        <v>683206</v>
      </c>
      <c r="O36">
        <v>10.202999999999999</v>
      </c>
      <c r="P36">
        <v>13339063</v>
      </c>
      <c r="Q36">
        <v>4682908</v>
      </c>
      <c r="R36">
        <v>8656155</v>
      </c>
      <c r="S36">
        <v>4.1680000000000001</v>
      </c>
      <c r="T36">
        <v>11.872</v>
      </c>
      <c r="U36">
        <v>15648166</v>
      </c>
      <c r="V36">
        <v>4558912</v>
      </c>
      <c r="W36">
        <v>11089254</v>
      </c>
      <c r="X36">
        <v>4.0579999999999998</v>
      </c>
      <c r="Y36">
        <v>13.927</v>
      </c>
      <c r="Z36">
        <v>-2309103</v>
      </c>
      <c r="AA36">
        <v>-2.0550000000000002</v>
      </c>
      <c r="AB36">
        <v>23.745000000000001</v>
      </c>
      <c r="AC36">
        <v>423578</v>
      </c>
      <c r="AD36">
        <v>436123</v>
      </c>
      <c r="AE36">
        <v>2312077</v>
      </c>
    </row>
    <row r="37" spans="1:31" x14ac:dyDescent="0.35">
      <c r="A37" t="s">
        <v>62</v>
      </c>
      <c r="B37" t="s">
        <v>63</v>
      </c>
      <c r="C37">
        <v>0</v>
      </c>
      <c r="D37" t="s">
        <v>64</v>
      </c>
      <c r="E37">
        <v>1</v>
      </c>
      <c r="F37" t="s">
        <v>65</v>
      </c>
      <c r="G37">
        <v>2011</v>
      </c>
      <c r="H37">
        <v>4996729</v>
      </c>
      <c r="I37">
        <v>6667493</v>
      </c>
      <c r="J37">
        <v>112782486</v>
      </c>
      <c r="K37">
        <v>111961277</v>
      </c>
      <c r="L37">
        <v>655214</v>
      </c>
      <c r="M37">
        <v>9.8360000000000003</v>
      </c>
      <c r="N37">
        <v>642407</v>
      </c>
      <c r="O37">
        <v>9.6440000000000001</v>
      </c>
      <c r="P37">
        <v>14699420</v>
      </c>
      <c r="Q37">
        <v>4518780</v>
      </c>
      <c r="R37">
        <v>10180640</v>
      </c>
      <c r="S37">
        <v>4.0359999999999996</v>
      </c>
      <c r="T37">
        <v>13.129</v>
      </c>
      <c r="U37">
        <v>13044541</v>
      </c>
      <c r="V37">
        <v>4108166</v>
      </c>
      <c r="W37">
        <v>8936375</v>
      </c>
      <c r="X37">
        <v>3.669</v>
      </c>
      <c r="Y37">
        <v>11.651</v>
      </c>
      <c r="Z37">
        <v>1654879</v>
      </c>
      <c r="AA37">
        <v>1.478</v>
      </c>
      <c r="AB37">
        <v>23.302</v>
      </c>
      <c r="AC37">
        <v>405403</v>
      </c>
      <c r="AD37">
        <v>418345</v>
      </c>
      <c r="AE37">
        <v>2114443</v>
      </c>
    </row>
    <row r="38" spans="1:31" x14ac:dyDescent="0.35">
      <c r="A38" t="s">
        <v>62</v>
      </c>
      <c r="B38" t="s">
        <v>63</v>
      </c>
      <c r="C38">
        <v>0</v>
      </c>
      <c r="D38" t="s">
        <v>64</v>
      </c>
      <c r="E38">
        <v>1</v>
      </c>
      <c r="F38" t="s">
        <v>65</v>
      </c>
      <c r="G38">
        <v>2012</v>
      </c>
      <c r="H38">
        <v>5043290</v>
      </c>
      <c r="I38">
        <v>6710119</v>
      </c>
      <c r="J38">
        <v>115180620</v>
      </c>
      <c r="K38">
        <v>113948891</v>
      </c>
      <c r="L38">
        <v>664644</v>
      </c>
      <c r="M38">
        <v>9.9499999999999993</v>
      </c>
      <c r="N38">
        <v>603597</v>
      </c>
      <c r="O38">
        <v>9.0359999999999996</v>
      </c>
      <c r="P38">
        <v>15662425</v>
      </c>
      <c r="Q38">
        <v>4623950</v>
      </c>
      <c r="R38">
        <v>11038475</v>
      </c>
      <c r="S38">
        <v>4.0579999999999998</v>
      </c>
      <c r="T38">
        <v>13.744999999999999</v>
      </c>
      <c r="U38">
        <v>13192044</v>
      </c>
      <c r="V38">
        <v>4296743</v>
      </c>
      <c r="W38">
        <v>8895301</v>
      </c>
      <c r="X38">
        <v>3.7709999999999999</v>
      </c>
      <c r="Y38">
        <v>11.577</v>
      </c>
      <c r="Z38">
        <v>2470381</v>
      </c>
      <c r="AA38">
        <v>2.1680000000000001</v>
      </c>
      <c r="AB38">
        <v>23.154</v>
      </c>
      <c r="AC38">
        <v>363440</v>
      </c>
      <c r="AD38">
        <v>375726</v>
      </c>
      <c r="AE38">
        <v>2111227</v>
      </c>
    </row>
    <row r="39" spans="1:31" x14ac:dyDescent="0.35">
      <c r="A39" t="s">
        <v>62</v>
      </c>
      <c r="B39" t="s">
        <v>63</v>
      </c>
      <c r="C39">
        <v>0</v>
      </c>
      <c r="D39" t="s">
        <v>64</v>
      </c>
      <c r="E39">
        <v>1</v>
      </c>
      <c r="F39" t="s">
        <v>65</v>
      </c>
      <c r="G39">
        <v>2013</v>
      </c>
      <c r="H39">
        <v>5068514</v>
      </c>
      <c r="I39">
        <v>6747790</v>
      </c>
      <c r="J39">
        <v>117365364</v>
      </c>
      <c r="K39">
        <v>116259096</v>
      </c>
      <c r="L39">
        <v>657208</v>
      </c>
      <c r="M39">
        <v>9.7799999999999994</v>
      </c>
      <c r="N39">
        <v>601073</v>
      </c>
      <c r="O39">
        <v>8.9450000000000003</v>
      </c>
      <c r="P39">
        <v>15460525</v>
      </c>
      <c r="Q39">
        <v>4813137</v>
      </c>
      <c r="R39">
        <v>10647388</v>
      </c>
      <c r="S39">
        <v>4.1399999999999997</v>
      </c>
      <c r="T39">
        <v>13.298</v>
      </c>
      <c r="U39">
        <v>13248669</v>
      </c>
      <c r="V39">
        <v>4377583</v>
      </c>
      <c r="W39">
        <v>8871086</v>
      </c>
      <c r="X39">
        <v>3.7650000000000001</v>
      </c>
      <c r="Y39">
        <v>11.396000000000001</v>
      </c>
      <c r="Z39">
        <v>2211856</v>
      </c>
      <c r="AA39">
        <v>1.903</v>
      </c>
      <c r="AB39">
        <v>22.792000000000002</v>
      </c>
      <c r="AC39">
        <v>371170</v>
      </c>
      <c r="AD39">
        <v>378869</v>
      </c>
      <c r="AE39">
        <v>2136461</v>
      </c>
    </row>
    <row r="40" spans="1:31" x14ac:dyDescent="0.35">
      <c r="A40" t="s">
        <v>62</v>
      </c>
      <c r="B40" t="s">
        <v>63</v>
      </c>
      <c r="C40">
        <v>0</v>
      </c>
      <c r="D40" t="s">
        <v>64</v>
      </c>
      <c r="E40">
        <v>1</v>
      </c>
      <c r="F40" t="s">
        <v>65</v>
      </c>
      <c r="G40">
        <v>2014</v>
      </c>
      <c r="H40">
        <v>5106259</v>
      </c>
      <c r="I40">
        <v>6825551</v>
      </c>
      <c r="J40">
        <v>120000949</v>
      </c>
      <c r="K40">
        <v>118634631</v>
      </c>
      <c r="L40">
        <v>668341</v>
      </c>
      <c r="M40">
        <v>9.8580000000000005</v>
      </c>
      <c r="N40">
        <v>576966</v>
      </c>
      <c r="O40">
        <v>8.51</v>
      </c>
      <c r="P40">
        <v>15535602</v>
      </c>
      <c r="Q40">
        <v>4997623</v>
      </c>
      <c r="R40">
        <v>10537979</v>
      </c>
      <c r="S40">
        <v>4.2130000000000001</v>
      </c>
      <c r="T40">
        <v>13.095000000000001</v>
      </c>
      <c r="U40">
        <v>12798936</v>
      </c>
      <c r="V40">
        <v>4017779</v>
      </c>
      <c r="W40">
        <v>8781157</v>
      </c>
      <c r="X40">
        <v>3.387</v>
      </c>
      <c r="Y40">
        <v>10.789</v>
      </c>
      <c r="Z40">
        <v>2736666</v>
      </c>
      <c r="AA40">
        <v>2.3069999999999999</v>
      </c>
      <c r="AB40">
        <v>21.577000000000002</v>
      </c>
      <c r="AC40">
        <v>373760</v>
      </c>
      <c r="AD40">
        <v>382192</v>
      </c>
      <c r="AE40">
        <v>2062560</v>
      </c>
    </row>
    <row r="41" spans="1:31" x14ac:dyDescent="0.35">
      <c r="A41" t="s">
        <v>62</v>
      </c>
      <c r="B41" t="s">
        <v>63</v>
      </c>
      <c r="C41">
        <v>0</v>
      </c>
      <c r="D41" t="s">
        <v>64</v>
      </c>
      <c r="E41">
        <v>1</v>
      </c>
      <c r="F41" t="s">
        <v>65</v>
      </c>
      <c r="G41">
        <v>2015</v>
      </c>
      <c r="H41">
        <v>5151953</v>
      </c>
      <c r="I41">
        <v>6909513</v>
      </c>
      <c r="J41">
        <v>123137424</v>
      </c>
      <c r="K41">
        <v>121541504</v>
      </c>
      <c r="L41">
        <v>681888</v>
      </c>
      <c r="M41">
        <v>9.9390000000000001</v>
      </c>
      <c r="N41">
        <v>583893</v>
      </c>
      <c r="O41">
        <v>8.5109999999999992</v>
      </c>
      <c r="P41">
        <v>16225649</v>
      </c>
      <c r="Q41">
        <v>5316721</v>
      </c>
      <c r="R41">
        <v>10908928</v>
      </c>
      <c r="S41">
        <v>4.3739999999999997</v>
      </c>
      <c r="T41">
        <v>13.35</v>
      </c>
      <c r="U41">
        <v>13023484</v>
      </c>
      <c r="V41">
        <v>4109989</v>
      </c>
      <c r="W41">
        <v>8913495</v>
      </c>
      <c r="X41">
        <v>3.3820000000000001</v>
      </c>
      <c r="Y41">
        <v>10.715</v>
      </c>
      <c r="Z41">
        <v>3202165</v>
      </c>
      <c r="AA41">
        <v>2.6349999999999998</v>
      </c>
      <c r="AB41">
        <v>21.431000000000001</v>
      </c>
      <c r="AC41">
        <v>376556</v>
      </c>
      <c r="AD41">
        <v>386335</v>
      </c>
      <c r="AE41">
        <v>2167639</v>
      </c>
    </row>
    <row r="42" spans="1:31" x14ac:dyDescent="0.35">
      <c r="A42" t="s">
        <v>62</v>
      </c>
      <c r="B42" t="s">
        <v>63</v>
      </c>
      <c r="C42">
        <v>0</v>
      </c>
      <c r="D42" t="s">
        <v>64</v>
      </c>
      <c r="E42">
        <v>1</v>
      </c>
      <c r="F42" t="s">
        <v>65</v>
      </c>
      <c r="G42">
        <v>2016</v>
      </c>
      <c r="H42">
        <v>5219520</v>
      </c>
      <c r="I42">
        <v>7037244</v>
      </c>
      <c r="J42">
        <v>125656688</v>
      </c>
      <c r="K42">
        <v>124365060</v>
      </c>
      <c r="L42">
        <v>704200</v>
      </c>
      <c r="M42">
        <v>10.106999999999999</v>
      </c>
      <c r="N42">
        <v>564315</v>
      </c>
      <c r="O42">
        <v>8.0990000000000002</v>
      </c>
      <c r="P42">
        <v>15985697</v>
      </c>
      <c r="Q42">
        <v>5194373</v>
      </c>
      <c r="R42">
        <v>10791324</v>
      </c>
      <c r="S42">
        <v>4.1769999999999996</v>
      </c>
      <c r="T42">
        <v>12.853999999999999</v>
      </c>
      <c r="U42">
        <v>13408380</v>
      </c>
      <c r="V42">
        <v>4173593</v>
      </c>
      <c r="W42">
        <v>9234787</v>
      </c>
      <c r="X42">
        <v>3.3559999999999999</v>
      </c>
      <c r="Y42">
        <v>10.781000000000001</v>
      </c>
      <c r="Z42">
        <v>2577317</v>
      </c>
      <c r="AA42">
        <v>2.0720000000000001</v>
      </c>
      <c r="AB42">
        <v>21.562999999999999</v>
      </c>
      <c r="AC42">
        <v>386147</v>
      </c>
      <c r="AD42">
        <v>396356</v>
      </c>
      <c r="AE42">
        <v>2277208</v>
      </c>
    </row>
    <row r="43" spans="1:31" x14ac:dyDescent="0.35">
      <c r="A43" t="s">
        <v>62</v>
      </c>
      <c r="B43" t="s">
        <v>63</v>
      </c>
      <c r="C43">
        <v>0</v>
      </c>
      <c r="D43" t="s">
        <v>64</v>
      </c>
      <c r="E43">
        <v>1</v>
      </c>
      <c r="F43" t="s">
        <v>65</v>
      </c>
      <c r="G43">
        <v>2017</v>
      </c>
      <c r="H43">
        <v>5252110</v>
      </c>
      <c r="I43">
        <v>7072108</v>
      </c>
      <c r="J43">
        <v>127308658</v>
      </c>
      <c r="K43">
        <v>126302765</v>
      </c>
      <c r="L43">
        <v>673134</v>
      </c>
      <c r="M43">
        <v>9.5519999999999996</v>
      </c>
      <c r="N43">
        <v>623388</v>
      </c>
      <c r="O43">
        <v>8.8460000000000001</v>
      </c>
      <c r="P43">
        <v>16908284</v>
      </c>
      <c r="Q43">
        <v>5111061</v>
      </c>
      <c r="R43">
        <v>11797223</v>
      </c>
      <c r="S43">
        <v>4.0469999999999997</v>
      </c>
      <c r="T43">
        <v>13.387</v>
      </c>
      <c r="U43">
        <v>14902144</v>
      </c>
      <c r="V43">
        <v>4925128</v>
      </c>
      <c r="W43">
        <v>9977016</v>
      </c>
      <c r="X43">
        <v>3.899</v>
      </c>
      <c r="Y43">
        <v>11.798999999999999</v>
      </c>
      <c r="Z43">
        <v>2006140</v>
      </c>
      <c r="AA43">
        <v>1.5880000000000001</v>
      </c>
      <c r="AB43">
        <v>23.597000000000001</v>
      </c>
      <c r="AC43">
        <v>407099</v>
      </c>
      <c r="AD43">
        <v>418490</v>
      </c>
      <c r="AE43">
        <v>2483530</v>
      </c>
    </row>
    <row r="44" spans="1:31" x14ac:dyDescent="0.35">
      <c r="A44" t="s">
        <v>62</v>
      </c>
      <c r="B44" t="s">
        <v>63</v>
      </c>
      <c r="C44">
        <v>0</v>
      </c>
      <c r="D44" t="s">
        <v>64</v>
      </c>
      <c r="E44">
        <v>1</v>
      </c>
      <c r="F44" t="s">
        <v>65</v>
      </c>
      <c r="G44">
        <v>2018</v>
      </c>
      <c r="H44">
        <v>5285307</v>
      </c>
      <c r="I44">
        <v>7097130</v>
      </c>
      <c r="J44">
        <v>129840639</v>
      </c>
      <c r="K44">
        <v>128567846</v>
      </c>
      <c r="L44">
        <v>646859</v>
      </c>
      <c r="M44">
        <v>9.1449999999999996</v>
      </c>
      <c r="N44">
        <v>598999</v>
      </c>
      <c r="O44">
        <v>8.4689999999999994</v>
      </c>
      <c r="P44">
        <v>16336798</v>
      </c>
      <c r="Q44">
        <v>5018114</v>
      </c>
      <c r="R44">
        <v>11318684</v>
      </c>
      <c r="S44">
        <v>3.903</v>
      </c>
      <c r="T44">
        <v>12.707000000000001</v>
      </c>
      <c r="U44">
        <v>13783136</v>
      </c>
      <c r="V44">
        <v>4309269</v>
      </c>
      <c r="W44">
        <v>9473867</v>
      </c>
      <c r="X44">
        <v>3.3519999999999999</v>
      </c>
      <c r="Y44">
        <v>10.721</v>
      </c>
      <c r="Z44">
        <v>2553662</v>
      </c>
      <c r="AA44">
        <v>1.986</v>
      </c>
      <c r="AB44">
        <v>21.440999999999999</v>
      </c>
      <c r="AC44">
        <v>432643</v>
      </c>
      <c r="AD44">
        <v>448507</v>
      </c>
      <c r="AE44">
        <v>2509059</v>
      </c>
    </row>
    <row r="45" spans="1:31" x14ac:dyDescent="0.35">
      <c r="A45" t="s">
        <v>62</v>
      </c>
      <c r="B45" t="s">
        <v>63</v>
      </c>
      <c r="C45">
        <v>0</v>
      </c>
      <c r="D45" t="s">
        <v>64</v>
      </c>
      <c r="E45">
        <v>10</v>
      </c>
      <c r="F45" t="s">
        <v>66</v>
      </c>
      <c r="G45">
        <v>1978</v>
      </c>
      <c r="H45">
        <v>484846</v>
      </c>
      <c r="I45">
        <v>493363</v>
      </c>
      <c r="J45">
        <v>2582124</v>
      </c>
      <c r="K45">
        <v>1291077</v>
      </c>
      <c r="L45">
        <v>493363</v>
      </c>
      <c r="M45">
        <v>199.99799999999999</v>
      </c>
      <c r="N45">
        <v>0</v>
      </c>
      <c r="O45">
        <v>0</v>
      </c>
      <c r="P45">
        <v>2582125</v>
      </c>
      <c r="Q45">
        <v>2582124</v>
      </c>
      <c r="R45">
        <v>0</v>
      </c>
      <c r="S45">
        <v>199.99799999999999</v>
      </c>
      <c r="T45">
        <v>199.99799999999999</v>
      </c>
      <c r="U45">
        <v>0</v>
      </c>
      <c r="V45">
        <v>0</v>
      </c>
      <c r="W45">
        <v>0</v>
      </c>
      <c r="X45">
        <v>0</v>
      </c>
      <c r="Y45">
        <v>0</v>
      </c>
      <c r="Z45">
        <v>2582096</v>
      </c>
      <c r="AA45">
        <v>199.99600000000001</v>
      </c>
      <c r="AB45">
        <v>0</v>
      </c>
      <c r="AC45">
        <v>0</v>
      </c>
      <c r="AD45">
        <v>0</v>
      </c>
      <c r="AE45">
        <v>0</v>
      </c>
    </row>
    <row r="46" spans="1:31" x14ac:dyDescent="0.35">
      <c r="A46" t="s">
        <v>62</v>
      </c>
      <c r="B46" t="s">
        <v>63</v>
      </c>
      <c r="C46">
        <v>0</v>
      </c>
      <c r="D46" t="s">
        <v>64</v>
      </c>
      <c r="E46">
        <v>10</v>
      </c>
      <c r="F46" t="s">
        <v>66</v>
      </c>
      <c r="G46">
        <v>1979</v>
      </c>
      <c r="H46">
        <v>469099</v>
      </c>
      <c r="I46">
        <v>473906</v>
      </c>
      <c r="J46">
        <v>2429409</v>
      </c>
      <c r="K46">
        <v>1214717</v>
      </c>
      <c r="L46">
        <v>473906</v>
      </c>
      <c r="M46">
        <v>199.99799999999999</v>
      </c>
      <c r="N46">
        <v>0</v>
      </c>
      <c r="O46">
        <v>0</v>
      </c>
      <c r="P46">
        <v>2429410</v>
      </c>
      <c r="Q46">
        <v>2429409</v>
      </c>
      <c r="R46">
        <v>0</v>
      </c>
      <c r="S46">
        <v>199.99799999999999</v>
      </c>
      <c r="T46">
        <v>199.99799999999999</v>
      </c>
      <c r="U46">
        <v>0</v>
      </c>
      <c r="V46">
        <v>0</v>
      </c>
      <c r="W46">
        <v>0</v>
      </c>
      <c r="X46">
        <v>0</v>
      </c>
      <c r="Y46">
        <v>0</v>
      </c>
      <c r="Z46">
        <v>2429385</v>
      </c>
      <c r="AA46">
        <v>199.99600000000001</v>
      </c>
      <c r="AB46">
        <v>0</v>
      </c>
      <c r="AC46">
        <v>0</v>
      </c>
      <c r="AD46">
        <v>0</v>
      </c>
      <c r="AE46">
        <v>0</v>
      </c>
    </row>
    <row r="47" spans="1:31" x14ac:dyDescent="0.35">
      <c r="A47" t="s">
        <v>62</v>
      </c>
      <c r="B47" t="s">
        <v>63</v>
      </c>
      <c r="C47">
        <v>0</v>
      </c>
      <c r="D47" t="s">
        <v>64</v>
      </c>
      <c r="E47">
        <v>10</v>
      </c>
      <c r="F47" t="s">
        <v>66</v>
      </c>
      <c r="G47">
        <v>1980</v>
      </c>
      <c r="H47">
        <v>428713</v>
      </c>
      <c r="I47">
        <v>434021</v>
      </c>
      <c r="J47">
        <v>2239359</v>
      </c>
      <c r="K47">
        <v>1119683</v>
      </c>
      <c r="L47">
        <v>434021</v>
      </c>
      <c r="M47">
        <v>199.999</v>
      </c>
      <c r="N47">
        <v>0</v>
      </c>
      <c r="O47">
        <v>0</v>
      </c>
      <c r="P47">
        <v>2239357</v>
      </c>
      <c r="Q47">
        <v>2239357</v>
      </c>
      <c r="R47">
        <v>0</v>
      </c>
      <c r="S47">
        <v>199.999</v>
      </c>
      <c r="T47">
        <v>199.999</v>
      </c>
      <c r="U47">
        <v>0</v>
      </c>
      <c r="V47">
        <v>0</v>
      </c>
      <c r="W47">
        <v>0</v>
      </c>
      <c r="X47">
        <v>0</v>
      </c>
      <c r="Y47">
        <v>0</v>
      </c>
      <c r="Z47">
        <v>2239347</v>
      </c>
      <c r="AA47">
        <v>199.99799999999999</v>
      </c>
      <c r="AB47">
        <v>0</v>
      </c>
      <c r="AC47">
        <v>0</v>
      </c>
      <c r="AD47">
        <v>0</v>
      </c>
      <c r="AE47">
        <v>0</v>
      </c>
    </row>
    <row r="48" spans="1:31" x14ac:dyDescent="0.35">
      <c r="A48" t="s">
        <v>62</v>
      </c>
      <c r="B48" t="s">
        <v>63</v>
      </c>
      <c r="C48">
        <v>0</v>
      </c>
      <c r="D48" t="s">
        <v>64</v>
      </c>
      <c r="E48">
        <v>10</v>
      </c>
      <c r="F48" t="s">
        <v>66</v>
      </c>
      <c r="G48">
        <v>1981</v>
      </c>
      <c r="H48">
        <v>410652</v>
      </c>
      <c r="I48">
        <v>414284</v>
      </c>
      <c r="J48">
        <v>2307817</v>
      </c>
      <c r="K48">
        <v>1153916</v>
      </c>
      <c r="L48">
        <v>414284</v>
      </c>
      <c r="M48">
        <v>199.99799999999999</v>
      </c>
      <c r="N48">
        <v>0</v>
      </c>
      <c r="O48">
        <v>0</v>
      </c>
      <c r="P48">
        <v>2307819</v>
      </c>
      <c r="Q48">
        <v>2307817</v>
      </c>
      <c r="R48">
        <v>0</v>
      </c>
      <c r="S48">
        <v>199.999</v>
      </c>
      <c r="T48">
        <v>199.999</v>
      </c>
      <c r="U48">
        <v>0</v>
      </c>
      <c r="V48">
        <v>0</v>
      </c>
      <c r="W48">
        <v>0</v>
      </c>
      <c r="X48">
        <v>0</v>
      </c>
      <c r="Y48">
        <v>0</v>
      </c>
      <c r="Z48">
        <v>2307806</v>
      </c>
      <c r="AA48">
        <v>199.99799999999999</v>
      </c>
      <c r="AB48">
        <v>0</v>
      </c>
      <c r="AC48">
        <v>0</v>
      </c>
      <c r="AD48">
        <v>0</v>
      </c>
      <c r="AE48">
        <v>0</v>
      </c>
    </row>
    <row r="49" spans="1:31" x14ac:dyDescent="0.35">
      <c r="A49" t="s">
        <v>62</v>
      </c>
      <c r="B49" t="s">
        <v>63</v>
      </c>
      <c r="C49">
        <v>0</v>
      </c>
      <c r="D49" t="s">
        <v>64</v>
      </c>
      <c r="E49">
        <v>10</v>
      </c>
      <c r="F49" t="s">
        <v>66</v>
      </c>
      <c r="G49">
        <v>1982</v>
      </c>
      <c r="H49">
        <v>398583</v>
      </c>
      <c r="I49">
        <v>406900</v>
      </c>
      <c r="J49">
        <v>2350261</v>
      </c>
      <c r="K49">
        <v>1175131</v>
      </c>
      <c r="L49">
        <v>406900</v>
      </c>
      <c r="M49">
        <v>200</v>
      </c>
      <c r="N49">
        <v>0</v>
      </c>
      <c r="O49">
        <v>0</v>
      </c>
      <c r="P49">
        <v>2350261</v>
      </c>
      <c r="Q49">
        <v>2350261</v>
      </c>
      <c r="R49">
        <v>0</v>
      </c>
      <c r="S49">
        <v>200</v>
      </c>
      <c r="T49">
        <v>200</v>
      </c>
      <c r="U49">
        <v>0</v>
      </c>
      <c r="V49">
        <v>0</v>
      </c>
      <c r="W49">
        <v>0</v>
      </c>
      <c r="X49">
        <v>0</v>
      </c>
      <c r="Y49">
        <v>0</v>
      </c>
      <c r="Z49">
        <v>2350261</v>
      </c>
      <c r="AA49">
        <v>200</v>
      </c>
      <c r="AB49">
        <v>0</v>
      </c>
      <c r="AC49">
        <v>0</v>
      </c>
      <c r="AD49">
        <v>0</v>
      </c>
      <c r="AE49">
        <v>0</v>
      </c>
    </row>
    <row r="50" spans="1:31" x14ac:dyDescent="0.35">
      <c r="A50" t="s">
        <v>62</v>
      </c>
      <c r="B50" t="s">
        <v>63</v>
      </c>
      <c r="C50">
        <v>0</v>
      </c>
      <c r="D50" t="s">
        <v>64</v>
      </c>
      <c r="E50">
        <v>10</v>
      </c>
      <c r="F50" t="s">
        <v>66</v>
      </c>
      <c r="G50">
        <v>1983</v>
      </c>
      <c r="H50">
        <v>445846</v>
      </c>
      <c r="I50">
        <v>451486</v>
      </c>
      <c r="J50">
        <v>2853127</v>
      </c>
      <c r="K50">
        <v>1426565</v>
      </c>
      <c r="L50">
        <v>451486</v>
      </c>
      <c r="M50">
        <v>199.999</v>
      </c>
      <c r="N50">
        <v>0</v>
      </c>
      <c r="O50">
        <v>0</v>
      </c>
      <c r="P50">
        <v>2853127</v>
      </c>
      <c r="Q50">
        <v>2853127</v>
      </c>
      <c r="R50">
        <v>0</v>
      </c>
      <c r="S50">
        <v>200</v>
      </c>
      <c r="T50">
        <v>200</v>
      </c>
      <c r="U50">
        <v>0</v>
      </c>
      <c r="V50">
        <v>0</v>
      </c>
      <c r="W50">
        <v>0</v>
      </c>
      <c r="X50">
        <v>0</v>
      </c>
      <c r="Y50">
        <v>0</v>
      </c>
      <c r="Z50">
        <v>2853123</v>
      </c>
      <c r="AA50">
        <v>200</v>
      </c>
      <c r="AB50">
        <v>0</v>
      </c>
      <c r="AC50">
        <v>0</v>
      </c>
      <c r="AD50">
        <v>0</v>
      </c>
      <c r="AE50">
        <v>0</v>
      </c>
    </row>
    <row r="51" spans="1:31" x14ac:dyDescent="0.35">
      <c r="A51" t="s">
        <v>62</v>
      </c>
      <c r="B51" t="s">
        <v>63</v>
      </c>
      <c r="C51">
        <v>0</v>
      </c>
      <c r="D51" t="s">
        <v>64</v>
      </c>
      <c r="E51">
        <v>10</v>
      </c>
      <c r="F51" t="s">
        <v>66</v>
      </c>
      <c r="G51">
        <v>1984</v>
      </c>
      <c r="H51">
        <v>524384</v>
      </c>
      <c r="I51">
        <v>530594</v>
      </c>
      <c r="J51">
        <v>2986578</v>
      </c>
      <c r="K51">
        <v>1493298</v>
      </c>
      <c r="L51">
        <v>530594</v>
      </c>
      <c r="M51">
        <v>199.999</v>
      </c>
      <c r="N51">
        <v>0</v>
      </c>
      <c r="O51">
        <v>0</v>
      </c>
      <c r="P51">
        <v>2986581</v>
      </c>
      <c r="Q51">
        <v>2986578</v>
      </c>
      <c r="R51">
        <v>0</v>
      </c>
      <c r="S51">
        <v>199.999</v>
      </c>
      <c r="T51">
        <v>199.999</v>
      </c>
      <c r="U51">
        <v>0</v>
      </c>
      <c r="V51">
        <v>0</v>
      </c>
      <c r="W51">
        <v>0</v>
      </c>
      <c r="X51">
        <v>0</v>
      </c>
      <c r="Y51">
        <v>0</v>
      </c>
      <c r="Z51">
        <v>2986565</v>
      </c>
      <c r="AA51">
        <v>199.99799999999999</v>
      </c>
      <c r="AB51">
        <v>0</v>
      </c>
      <c r="AC51">
        <v>0</v>
      </c>
      <c r="AD51">
        <v>0</v>
      </c>
      <c r="AE51">
        <v>0</v>
      </c>
    </row>
    <row r="52" spans="1:31" x14ac:dyDescent="0.35">
      <c r="A52" t="s">
        <v>62</v>
      </c>
      <c r="B52" t="s">
        <v>63</v>
      </c>
      <c r="C52">
        <v>0</v>
      </c>
      <c r="D52" t="s">
        <v>64</v>
      </c>
      <c r="E52">
        <v>10</v>
      </c>
      <c r="F52" t="s">
        <v>66</v>
      </c>
      <c r="G52">
        <v>1985</v>
      </c>
      <c r="H52">
        <v>514888</v>
      </c>
      <c r="I52">
        <v>522202</v>
      </c>
      <c r="J52">
        <v>3330799</v>
      </c>
      <c r="K52">
        <v>1665416</v>
      </c>
      <c r="L52">
        <v>522202</v>
      </c>
      <c r="M52">
        <v>199.999</v>
      </c>
      <c r="N52">
        <v>0</v>
      </c>
      <c r="O52">
        <v>0</v>
      </c>
      <c r="P52">
        <v>3330796</v>
      </c>
      <c r="Q52">
        <v>3330796</v>
      </c>
      <c r="R52">
        <v>0</v>
      </c>
      <c r="S52">
        <v>199.99799999999999</v>
      </c>
      <c r="T52">
        <v>199.99799999999999</v>
      </c>
      <c r="U52">
        <v>0</v>
      </c>
      <c r="V52">
        <v>0</v>
      </c>
      <c r="W52">
        <v>0</v>
      </c>
      <c r="X52">
        <v>0</v>
      </c>
      <c r="Y52">
        <v>0</v>
      </c>
      <c r="Z52">
        <v>3330759</v>
      </c>
      <c r="AA52">
        <v>199.99600000000001</v>
      </c>
      <c r="AB52">
        <v>0</v>
      </c>
      <c r="AC52">
        <v>0</v>
      </c>
      <c r="AD52">
        <v>0</v>
      </c>
      <c r="AE52">
        <v>0</v>
      </c>
    </row>
    <row r="53" spans="1:31" x14ac:dyDescent="0.35">
      <c r="A53" t="s">
        <v>62</v>
      </c>
      <c r="B53" t="s">
        <v>63</v>
      </c>
      <c r="C53">
        <v>0</v>
      </c>
      <c r="D53" t="s">
        <v>64</v>
      </c>
      <c r="E53">
        <v>10</v>
      </c>
      <c r="F53" t="s">
        <v>66</v>
      </c>
      <c r="G53">
        <v>1986</v>
      </c>
      <c r="H53">
        <v>496661</v>
      </c>
      <c r="I53">
        <v>501498</v>
      </c>
      <c r="J53">
        <v>3122407</v>
      </c>
      <c r="K53">
        <v>1561209</v>
      </c>
      <c r="L53">
        <v>501498</v>
      </c>
      <c r="M53">
        <v>199.99799999999999</v>
      </c>
      <c r="N53">
        <v>0</v>
      </c>
      <c r="O53">
        <v>0</v>
      </c>
      <c r="P53">
        <v>3122407</v>
      </c>
      <c r="Q53">
        <v>3122407</v>
      </c>
      <c r="R53">
        <v>0</v>
      </c>
      <c r="S53">
        <v>199.999</v>
      </c>
      <c r="T53">
        <v>199.999</v>
      </c>
      <c r="U53">
        <v>0</v>
      </c>
      <c r="V53">
        <v>0</v>
      </c>
      <c r="W53">
        <v>0</v>
      </c>
      <c r="X53">
        <v>0</v>
      </c>
      <c r="Y53">
        <v>0</v>
      </c>
      <c r="Z53">
        <v>3122396</v>
      </c>
      <c r="AA53">
        <v>199.999</v>
      </c>
      <c r="AB53">
        <v>0</v>
      </c>
      <c r="AC53">
        <v>0</v>
      </c>
      <c r="AD53">
        <v>0</v>
      </c>
      <c r="AE53">
        <v>0</v>
      </c>
    </row>
    <row r="54" spans="1:31" x14ac:dyDescent="0.35">
      <c r="A54" t="s">
        <v>62</v>
      </c>
      <c r="B54" t="s">
        <v>63</v>
      </c>
      <c r="C54">
        <v>0</v>
      </c>
      <c r="D54" t="s">
        <v>64</v>
      </c>
      <c r="E54">
        <v>10</v>
      </c>
      <c r="F54" t="s">
        <v>66</v>
      </c>
      <c r="G54">
        <v>1987</v>
      </c>
      <c r="H54">
        <v>509117</v>
      </c>
      <c r="I54">
        <v>519222</v>
      </c>
      <c r="J54">
        <v>3510935</v>
      </c>
      <c r="K54">
        <v>1755488</v>
      </c>
      <c r="L54">
        <v>519222</v>
      </c>
      <c r="M54">
        <v>199.999</v>
      </c>
      <c r="N54">
        <v>0</v>
      </c>
      <c r="O54">
        <v>0</v>
      </c>
      <c r="P54">
        <v>3510932</v>
      </c>
      <c r="Q54">
        <v>3510932</v>
      </c>
      <c r="R54">
        <v>0</v>
      </c>
      <c r="S54">
        <v>199.99799999999999</v>
      </c>
      <c r="T54">
        <v>199.99799999999999</v>
      </c>
      <c r="U54">
        <v>0</v>
      </c>
      <c r="V54">
        <v>0</v>
      </c>
      <c r="W54">
        <v>0</v>
      </c>
      <c r="X54">
        <v>0</v>
      </c>
      <c r="Y54">
        <v>0</v>
      </c>
      <c r="Z54">
        <v>3510888</v>
      </c>
      <c r="AA54">
        <v>199.995</v>
      </c>
      <c r="AB54">
        <v>0</v>
      </c>
      <c r="AC54">
        <v>0</v>
      </c>
      <c r="AD54">
        <v>0</v>
      </c>
      <c r="AE54">
        <v>0</v>
      </c>
    </row>
    <row r="55" spans="1:31" x14ac:dyDescent="0.35">
      <c r="A55" t="s">
        <v>62</v>
      </c>
      <c r="B55" t="s">
        <v>63</v>
      </c>
      <c r="C55">
        <v>0</v>
      </c>
      <c r="D55" t="s">
        <v>64</v>
      </c>
      <c r="E55">
        <v>10</v>
      </c>
      <c r="F55" t="s">
        <v>66</v>
      </c>
      <c r="G55">
        <v>1988</v>
      </c>
      <c r="H55">
        <v>507806</v>
      </c>
      <c r="I55">
        <v>516784</v>
      </c>
      <c r="J55">
        <v>3133819</v>
      </c>
      <c r="K55">
        <v>1566914</v>
      </c>
      <c r="L55">
        <v>516784</v>
      </c>
      <c r="M55">
        <v>199.999</v>
      </c>
      <c r="N55">
        <v>0</v>
      </c>
      <c r="O55">
        <v>0</v>
      </c>
      <c r="P55">
        <v>3133818</v>
      </c>
      <c r="Q55">
        <v>3133818</v>
      </c>
      <c r="R55">
        <v>0</v>
      </c>
      <c r="S55">
        <v>199.999</v>
      </c>
      <c r="T55">
        <v>199.999</v>
      </c>
      <c r="U55">
        <v>0</v>
      </c>
      <c r="V55">
        <v>0</v>
      </c>
      <c r="W55">
        <v>0</v>
      </c>
      <c r="X55">
        <v>0</v>
      </c>
      <c r="Y55">
        <v>0</v>
      </c>
      <c r="Z55">
        <v>3133807</v>
      </c>
      <c r="AA55">
        <v>199.999</v>
      </c>
      <c r="AB55">
        <v>0</v>
      </c>
      <c r="AC55">
        <v>0</v>
      </c>
      <c r="AD55">
        <v>0</v>
      </c>
      <c r="AE55">
        <v>0</v>
      </c>
    </row>
    <row r="56" spans="1:31" x14ac:dyDescent="0.35">
      <c r="A56" t="s">
        <v>62</v>
      </c>
      <c r="B56" t="s">
        <v>63</v>
      </c>
      <c r="C56">
        <v>0</v>
      </c>
      <c r="D56" t="s">
        <v>64</v>
      </c>
      <c r="E56">
        <v>10</v>
      </c>
      <c r="F56" t="s">
        <v>66</v>
      </c>
      <c r="G56">
        <v>1989</v>
      </c>
      <c r="H56">
        <v>503478</v>
      </c>
      <c r="I56">
        <v>511575</v>
      </c>
      <c r="J56">
        <v>3091677</v>
      </c>
      <c r="K56">
        <v>1545839</v>
      </c>
      <c r="L56">
        <v>511575</v>
      </c>
      <c r="M56">
        <v>200</v>
      </c>
      <c r="N56">
        <v>0</v>
      </c>
      <c r="O56">
        <v>0</v>
      </c>
      <c r="P56">
        <v>3091677</v>
      </c>
      <c r="Q56">
        <v>3091677</v>
      </c>
      <c r="R56">
        <v>0</v>
      </c>
      <c r="S56">
        <v>200</v>
      </c>
      <c r="T56">
        <v>200</v>
      </c>
      <c r="U56">
        <v>0</v>
      </c>
      <c r="V56">
        <v>0</v>
      </c>
      <c r="W56">
        <v>0</v>
      </c>
      <c r="X56">
        <v>0</v>
      </c>
      <c r="Y56">
        <v>0</v>
      </c>
      <c r="Z56">
        <v>3091677</v>
      </c>
      <c r="AA56">
        <v>200</v>
      </c>
      <c r="AB56">
        <v>0</v>
      </c>
      <c r="AC56">
        <v>0</v>
      </c>
      <c r="AD56">
        <v>0</v>
      </c>
      <c r="AE56">
        <v>0</v>
      </c>
    </row>
    <row r="57" spans="1:31" x14ac:dyDescent="0.35">
      <c r="A57" t="s">
        <v>62</v>
      </c>
      <c r="B57" t="s">
        <v>63</v>
      </c>
      <c r="C57">
        <v>0</v>
      </c>
      <c r="D57" t="s">
        <v>64</v>
      </c>
      <c r="E57">
        <v>10</v>
      </c>
      <c r="F57" t="s">
        <v>66</v>
      </c>
      <c r="G57">
        <v>1990</v>
      </c>
      <c r="H57">
        <v>494211</v>
      </c>
      <c r="I57">
        <v>501218</v>
      </c>
      <c r="J57">
        <v>2959829</v>
      </c>
      <c r="K57">
        <v>1479918</v>
      </c>
      <c r="L57">
        <v>501218</v>
      </c>
      <c r="M57">
        <v>199.999</v>
      </c>
      <c r="N57">
        <v>0</v>
      </c>
      <c r="O57">
        <v>0</v>
      </c>
      <c r="P57">
        <v>2959830</v>
      </c>
      <c r="Q57">
        <v>2959829</v>
      </c>
      <c r="R57">
        <v>0</v>
      </c>
      <c r="S57">
        <v>200</v>
      </c>
      <c r="T57">
        <v>200</v>
      </c>
      <c r="U57">
        <v>0</v>
      </c>
      <c r="V57">
        <v>0</v>
      </c>
      <c r="W57">
        <v>0</v>
      </c>
      <c r="X57">
        <v>0</v>
      </c>
      <c r="Y57">
        <v>0</v>
      </c>
      <c r="Z57">
        <v>2959824</v>
      </c>
      <c r="AA57">
        <v>199.999</v>
      </c>
      <c r="AB57">
        <v>0</v>
      </c>
      <c r="AC57">
        <v>0</v>
      </c>
      <c r="AD57">
        <v>0</v>
      </c>
      <c r="AE57">
        <v>0</v>
      </c>
    </row>
    <row r="58" spans="1:31" x14ac:dyDescent="0.35">
      <c r="A58" t="s">
        <v>62</v>
      </c>
      <c r="B58" t="s">
        <v>63</v>
      </c>
      <c r="C58">
        <v>0</v>
      </c>
      <c r="D58" t="s">
        <v>64</v>
      </c>
      <c r="E58">
        <v>10</v>
      </c>
      <c r="F58" t="s">
        <v>66</v>
      </c>
      <c r="G58">
        <v>1991</v>
      </c>
      <c r="H58">
        <v>451624</v>
      </c>
      <c r="I58">
        <v>457168</v>
      </c>
      <c r="J58">
        <v>2618099</v>
      </c>
      <c r="K58">
        <v>1309050</v>
      </c>
      <c r="L58">
        <v>457168</v>
      </c>
      <c r="M58">
        <v>200</v>
      </c>
      <c r="N58">
        <v>0</v>
      </c>
      <c r="O58">
        <v>0</v>
      </c>
      <c r="P58">
        <v>2618099</v>
      </c>
      <c r="Q58">
        <v>2618099</v>
      </c>
      <c r="R58">
        <v>0</v>
      </c>
      <c r="S58">
        <v>200</v>
      </c>
      <c r="T58">
        <v>200</v>
      </c>
      <c r="U58">
        <v>0</v>
      </c>
      <c r="V58">
        <v>0</v>
      </c>
      <c r="W58">
        <v>0</v>
      </c>
      <c r="X58">
        <v>0</v>
      </c>
      <c r="Y58">
        <v>0</v>
      </c>
      <c r="Z58">
        <v>2618097</v>
      </c>
      <c r="AA58">
        <v>200</v>
      </c>
      <c r="AB58">
        <v>0</v>
      </c>
      <c r="AC58">
        <v>0</v>
      </c>
      <c r="AD58">
        <v>0</v>
      </c>
      <c r="AE58">
        <v>0</v>
      </c>
    </row>
    <row r="59" spans="1:31" x14ac:dyDescent="0.35">
      <c r="A59" t="s">
        <v>62</v>
      </c>
      <c r="B59" t="s">
        <v>63</v>
      </c>
      <c r="C59">
        <v>0</v>
      </c>
      <c r="D59" t="s">
        <v>64</v>
      </c>
      <c r="E59">
        <v>10</v>
      </c>
      <c r="F59" t="s">
        <v>66</v>
      </c>
      <c r="G59">
        <v>1992</v>
      </c>
      <c r="H59">
        <v>440213</v>
      </c>
      <c r="I59">
        <v>449094</v>
      </c>
      <c r="J59">
        <v>2600868</v>
      </c>
      <c r="K59">
        <v>1300434</v>
      </c>
      <c r="L59">
        <v>449094</v>
      </c>
      <c r="M59">
        <v>200</v>
      </c>
      <c r="N59">
        <v>0</v>
      </c>
      <c r="O59">
        <v>0</v>
      </c>
      <c r="P59">
        <v>2600868</v>
      </c>
      <c r="Q59">
        <v>2600868</v>
      </c>
      <c r="R59">
        <v>0</v>
      </c>
      <c r="S59">
        <v>200</v>
      </c>
      <c r="T59">
        <v>200</v>
      </c>
      <c r="U59">
        <v>0</v>
      </c>
      <c r="V59">
        <v>0</v>
      </c>
      <c r="W59">
        <v>0</v>
      </c>
      <c r="X59">
        <v>0</v>
      </c>
      <c r="Y59">
        <v>0</v>
      </c>
      <c r="Z59">
        <v>2600868</v>
      </c>
      <c r="AA59">
        <v>200</v>
      </c>
      <c r="AB59">
        <v>0</v>
      </c>
      <c r="AC59">
        <v>0</v>
      </c>
      <c r="AD59">
        <v>0</v>
      </c>
      <c r="AE59">
        <v>0</v>
      </c>
    </row>
    <row r="60" spans="1:31" x14ac:dyDescent="0.35">
      <c r="A60" t="s">
        <v>62</v>
      </c>
      <c r="B60" t="s">
        <v>63</v>
      </c>
      <c r="C60">
        <v>0</v>
      </c>
      <c r="D60" t="s">
        <v>64</v>
      </c>
      <c r="E60">
        <v>10</v>
      </c>
      <c r="F60" t="s">
        <v>66</v>
      </c>
      <c r="G60">
        <v>1993</v>
      </c>
      <c r="H60">
        <v>462047</v>
      </c>
      <c r="I60">
        <v>469427</v>
      </c>
      <c r="J60">
        <v>2665454</v>
      </c>
      <c r="K60">
        <v>1332735</v>
      </c>
      <c r="L60">
        <v>469427</v>
      </c>
      <c r="M60">
        <v>200</v>
      </c>
      <c r="N60">
        <v>0</v>
      </c>
      <c r="O60">
        <v>0</v>
      </c>
      <c r="P60">
        <v>2665456</v>
      </c>
      <c r="Q60">
        <v>2665454</v>
      </c>
      <c r="R60">
        <v>0</v>
      </c>
      <c r="S60">
        <v>199.999</v>
      </c>
      <c r="T60">
        <v>199.999</v>
      </c>
      <c r="U60">
        <v>0</v>
      </c>
      <c r="V60">
        <v>0</v>
      </c>
      <c r="W60">
        <v>0</v>
      </c>
      <c r="X60">
        <v>0</v>
      </c>
      <c r="Y60">
        <v>0</v>
      </c>
      <c r="Z60">
        <v>2665442</v>
      </c>
      <c r="AA60">
        <v>199.99799999999999</v>
      </c>
      <c r="AB60">
        <v>0</v>
      </c>
      <c r="AC60">
        <v>0</v>
      </c>
      <c r="AD60">
        <v>0</v>
      </c>
      <c r="AE60">
        <v>0</v>
      </c>
    </row>
    <row r="61" spans="1:31" x14ac:dyDescent="0.35">
      <c r="A61" t="s">
        <v>62</v>
      </c>
      <c r="B61" t="s">
        <v>63</v>
      </c>
      <c r="C61">
        <v>0</v>
      </c>
      <c r="D61" t="s">
        <v>64</v>
      </c>
      <c r="E61">
        <v>10</v>
      </c>
      <c r="F61" t="s">
        <v>66</v>
      </c>
      <c r="G61">
        <v>1994</v>
      </c>
      <c r="H61">
        <v>476946</v>
      </c>
      <c r="I61">
        <v>484728</v>
      </c>
      <c r="J61">
        <v>2781932</v>
      </c>
      <c r="K61">
        <v>1390972</v>
      </c>
      <c r="L61">
        <v>484728</v>
      </c>
      <c r="M61">
        <v>199.99799999999999</v>
      </c>
      <c r="N61">
        <v>0</v>
      </c>
      <c r="O61">
        <v>0</v>
      </c>
      <c r="P61">
        <v>2781932</v>
      </c>
      <c r="Q61">
        <v>2781932</v>
      </c>
      <c r="R61">
        <v>0</v>
      </c>
      <c r="S61">
        <v>199.999</v>
      </c>
      <c r="T61">
        <v>199.999</v>
      </c>
      <c r="U61">
        <v>0</v>
      </c>
      <c r="V61">
        <v>0</v>
      </c>
      <c r="W61">
        <v>0</v>
      </c>
      <c r="X61">
        <v>0</v>
      </c>
      <c r="Y61">
        <v>0</v>
      </c>
      <c r="Z61">
        <v>2781919</v>
      </c>
      <c r="AA61">
        <v>199.99799999999999</v>
      </c>
      <c r="AB61">
        <v>0</v>
      </c>
      <c r="AC61">
        <v>0</v>
      </c>
      <c r="AD61">
        <v>0</v>
      </c>
      <c r="AE61">
        <v>0</v>
      </c>
    </row>
    <row r="62" spans="1:31" x14ac:dyDescent="0.35">
      <c r="A62" t="s">
        <v>62</v>
      </c>
      <c r="B62" t="s">
        <v>63</v>
      </c>
      <c r="C62">
        <v>0</v>
      </c>
      <c r="D62" t="s">
        <v>64</v>
      </c>
      <c r="E62">
        <v>10</v>
      </c>
      <c r="F62" t="s">
        <v>66</v>
      </c>
      <c r="G62">
        <v>1995</v>
      </c>
      <c r="H62">
        <v>495775</v>
      </c>
      <c r="I62">
        <v>503307</v>
      </c>
      <c r="J62">
        <v>2930505</v>
      </c>
      <c r="K62">
        <v>1465265</v>
      </c>
      <c r="L62">
        <v>503307</v>
      </c>
      <c r="M62">
        <v>199.999</v>
      </c>
      <c r="N62">
        <v>0</v>
      </c>
      <c r="O62">
        <v>0</v>
      </c>
      <c r="P62">
        <v>2930507</v>
      </c>
      <c r="Q62">
        <v>2930505</v>
      </c>
      <c r="R62">
        <v>0</v>
      </c>
      <c r="S62">
        <v>199.99799999999999</v>
      </c>
      <c r="T62">
        <v>199.99799999999999</v>
      </c>
      <c r="U62">
        <v>0</v>
      </c>
      <c r="V62">
        <v>0</v>
      </c>
      <c r="W62">
        <v>0</v>
      </c>
      <c r="X62">
        <v>0</v>
      </c>
      <c r="Y62">
        <v>0</v>
      </c>
      <c r="Z62">
        <v>2930483</v>
      </c>
      <c r="AA62">
        <v>199.99700000000001</v>
      </c>
      <c r="AB62">
        <v>0</v>
      </c>
      <c r="AC62">
        <v>0</v>
      </c>
      <c r="AD62">
        <v>0</v>
      </c>
      <c r="AE62">
        <v>0</v>
      </c>
    </row>
    <row r="63" spans="1:31" x14ac:dyDescent="0.35">
      <c r="A63" t="s">
        <v>62</v>
      </c>
      <c r="B63" t="s">
        <v>63</v>
      </c>
      <c r="C63">
        <v>0</v>
      </c>
      <c r="D63" t="s">
        <v>64</v>
      </c>
      <c r="E63">
        <v>10</v>
      </c>
      <c r="F63" t="s">
        <v>66</v>
      </c>
      <c r="G63">
        <v>1996</v>
      </c>
      <c r="H63">
        <v>494101</v>
      </c>
      <c r="I63">
        <v>496923</v>
      </c>
      <c r="J63">
        <v>2832321</v>
      </c>
      <c r="K63">
        <v>1416163</v>
      </c>
      <c r="L63">
        <v>496923</v>
      </c>
      <c r="M63">
        <v>199.999</v>
      </c>
      <c r="N63">
        <v>0</v>
      </c>
      <c r="O63">
        <v>0</v>
      </c>
      <c r="P63">
        <v>2832321</v>
      </c>
      <c r="Q63">
        <v>2832321</v>
      </c>
      <c r="R63">
        <v>0</v>
      </c>
      <c r="S63">
        <v>200</v>
      </c>
      <c r="T63">
        <v>200</v>
      </c>
      <c r="U63">
        <v>0</v>
      </c>
      <c r="V63">
        <v>0</v>
      </c>
      <c r="W63">
        <v>0</v>
      </c>
      <c r="X63">
        <v>0</v>
      </c>
      <c r="Y63">
        <v>0</v>
      </c>
      <c r="Z63">
        <v>2832317</v>
      </c>
      <c r="AA63">
        <v>199.999</v>
      </c>
      <c r="AB63">
        <v>0</v>
      </c>
      <c r="AC63">
        <v>0</v>
      </c>
      <c r="AD63">
        <v>0</v>
      </c>
      <c r="AE63">
        <v>0</v>
      </c>
    </row>
    <row r="64" spans="1:31" x14ac:dyDescent="0.35">
      <c r="A64" t="s">
        <v>62</v>
      </c>
      <c r="B64" t="s">
        <v>63</v>
      </c>
      <c r="C64">
        <v>0</v>
      </c>
      <c r="D64" t="s">
        <v>64</v>
      </c>
      <c r="E64">
        <v>10</v>
      </c>
      <c r="F64" t="s">
        <v>66</v>
      </c>
      <c r="G64">
        <v>1997</v>
      </c>
      <c r="H64">
        <v>495182</v>
      </c>
      <c r="I64">
        <v>504601</v>
      </c>
      <c r="J64">
        <v>2883298</v>
      </c>
      <c r="K64">
        <v>1441653</v>
      </c>
      <c r="L64">
        <v>504601</v>
      </c>
      <c r="M64">
        <v>199.999</v>
      </c>
      <c r="N64">
        <v>0</v>
      </c>
      <c r="O64">
        <v>0</v>
      </c>
      <c r="P64">
        <v>2883298</v>
      </c>
      <c r="Q64">
        <v>2883298</v>
      </c>
      <c r="R64">
        <v>0</v>
      </c>
      <c r="S64">
        <v>200</v>
      </c>
      <c r="T64">
        <v>200</v>
      </c>
      <c r="U64">
        <v>0</v>
      </c>
      <c r="V64">
        <v>0</v>
      </c>
      <c r="W64">
        <v>0</v>
      </c>
      <c r="X64">
        <v>0</v>
      </c>
      <c r="Y64">
        <v>0</v>
      </c>
      <c r="Z64">
        <v>2883290</v>
      </c>
      <c r="AA64">
        <v>199.999</v>
      </c>
      <c r="AB64">
        <v>0</v>
      </c>
      <c r="AC64">
        <v>0</v>
      </c>
      <c r="AD64">
        <v>0</v>
      </c>
      <c r="AE64">
        <v>0</v>
      </c>
    </row>
    <row r="65" spans="1:31" x14ac:dyDescent="0.35">
      <c r="A65" t="s">
        <v>62</v>
      </c>
      <c r="B65" t="s">
        <v>63</v>
      </c>
      <c r="C65">
        <v>0</v>
      </c>
      <c r="D65" t="s">
        <v>64</v>
      </c>
      <c r="E65">
        <v>10</v>
      </c>
      <c r="F65" t="s">
        <v>66</v>
      </c>
      <c r="G65">
        <v>1998</v>
      </c>
      <c r="H65">
        <v>478100</v>
      </c>
      <c r="I65">
        <v>481526</v>
      </c>
      <c r="J65">
        <v>2861071</v>
      </c>
      <c r="K65">
        <v>1430548</v>
      </c>
      <c r="L65">
        <v>481526</v>
      </c>
      <c r="M65">
        <v>199.99799999999999</v>
      </c>
      <c r="N65">
        <v>0</v>
      </c>
      <c r="O65">
        <v>0</v>
      </c>
      <c r="P65">
        <v>2861072</v>
      </c>
      <c r="Q65">
        <v>2861071</v>
      </c>
      <c r="R65">
        <v>0</v>
      </c>
      <c r="S65">
        <v>199.99799999999999</v>
      </c>
      <c r="T65">
        <v>199.99799999999999</v>
      </c>
      <c r="U65">
        <v>0</v>
      </c>
      <c r="V65">
        <v>0</v>
      </c>
      <c r="W65">
        <v>0</v>
      </c>
      <c r="X65">
        <v>0</v>
      </c>
      <c r="Y65">
        <v>0</v>
      </c>
      <c r="Z65">
        <v>2861048</v>
      </c>
      <c r="AA65">
        <v>199.99700000000001</v>
      </c>
      <c r="AB65">
        <v>0</v>
      </c>
      <c r="AC65">
        <v>0</v>
      </c>
      <c r="AD65">
        <v>0</v>
      </c>
      <c r="AE65">
        <v>0</v>
      </c>
    </row>
    <row r="66" spans="1:31" x14ac:dyDescent="0.35">
      <c r="A66" t="s">
        <v>62</v>
      </c>
      <c r="B66" t="s">
        <v>63</v>
      </c>
      <c r="C66">
        <v>0</v>
      </c>
      <c r="D66" t="s">
        <v>64</v>
      </c>
      <c r="E66">
        <v>10</v>
      </c>
      <c r="F66" t="s">
        <v>66</v>
      </c>
      <c r="G66">
        <v>1999</v>
      </c>
      <c r="H66">
        <v>452201</v>
      </c>
      <c r="I66">
        <v>457412</v>
      </c>
      <c r="J66">
        <v>2588174</v>
      </c>
      <c r="K66">
        <v>1294087</v>
      </c>
      <c r="L66">
        <v>457412</v>
      </c>
      <c r="M66">
        <v>200</v>
      </c>
      <c r="N66">
        <v>0</v>
      </c>
      <c r="O66">
        <v>0</v>
      </c>
      <c r="P66">
        <v>2588174</v>
      </c>
      <c r="Q66">
        <v>2588174</v>
      </c>
      <c r="R66">
        <v>0</v>
      </c>
      <c r="S66">
        <v>200</v>
      </c>
      <c r="T66">
        <v>200</v>
      </c>
      <c r="U66">
        <v>0</v>
      </c>
      <c r="V66">
        <v>0</v>
      </c>
      <c r="W66">
        <v>0</v>
      </c>
      <c r="X66">
        <v>0</v>
      </c>
      <c r="Y66">
        <v>0</v>
      </c>
      <c r="Z66">
        <v>2588174</v>
      </c>
      <c r="AA66">
        <v>200</v>
      </c>
      <c r="AB66">
        <v>0</v>
      </c>
      <c r="AC66">
        <v>0</v>
      </c>
      <c r="AD66">
        <v>0</v>
      </c>
      <c r="AE66">
        <v>0</v>
      </c>
    </row>
    <row r="67" spans="1:31" x14ac:dyDescent="0.35">
      <c r="A67" t="s">
        <v>62</v>
      </c>
      <c r="B67" t="s">
        <v>63</v>
      </c>
      <c r="C67">
        <v>0</v>
      </c>
      <c r="D67" t="s">
        <v>64</v>
      </c>
      <c r="E67">
        <v>10</v>
      </c>
      <c r="F67" t="s">
        <v>66</v>
      </c>
      <c r="G67">
        <v>2000</v>
      </c>
      <c r="H67">
        <v>447447</v>
      </c>
      <c r="I67">
        <v>453716</v>
      </c>
      <c r="J67">
        <v>2673766</v>
      </c>
      <c r="K67">
        <v>1336889</v>
      </c>
      <c r="L67">
        <v>453716</v>
      </c>
      <c r="M67">
        <v>200</v>
      </c>
      <c r="N67">
        <v>0</v>
      </c>
      <c r="O67">
        <v>0</v>
      </c>
      <c r="P67">
        <v>2673765</v>
      </c>
      <c r="Q67">
        <v>2673765</v>
      </c>
      <c r="R67">
        <v>0</v>
      </c>
      <c r="S67">
        <v>199.999</v>
      </c>
      <c r="T67">
        <v>199.999</v>
      </c>
      <c r="U67">
        <v>0</v>
      </c>
      <c r="V67">
        <v>0</v>
      </c>
      <c r="W67">
        <v>0</v>
      </c>
      <c r="X67">
        <v>0</v>
      </c>
      <c r="Y67">
        <v>0</v>
      </c>
      <c r="Z67">
        <v>2673751</v>
      </c>
      <c r="AA67">
        <v>199.99799999999999</v>
      </c>
      <c r="AB67">
        <v>0</v>
      </c>
      <c r="AC67">
        <v>0</v>
      </c>
      <c r="AD67">
        <v>0</v>
      </c>
      <c r="AE67">
        <v>0</v>
      </c>
    </row>
    <row r="68" spans="1:31" x14ac:dyDescent="0.35">
      <c r="A68" t="s">
        <v>62</v>
      </c>
      <c r="B68" t="s">
        <v>63</v>
      </c>
      <c r="C68">
        <v>0</v>
      </c>
      <c r="D68" t="s">
        <v>64</v>
      </c>
      <c r="E68">
        <v>10</v>
      </c>
      <c r="F68" t="s">
        <v>66</v>
      </c>
      <c r="G68">
        <v>2001</v>
      </c>
      <c r="H68">
        <v>437946</v>
      </c>
      <c r="I68">
        <v>442325</v>
      </c>
      <c r="J68">
        <v>2474293</v>
      </c>
      <c r="K68">
        <v>1237149</v>
      </c>
      <c r="L68">
        <v>442325</v>
      </c>
      <c r="M68">
        <v>200</v>
      </c>
      <c r="N68">
        <v>0</v>
      </c>
      <c r="O68">
        <v>0</v>
      </c>
      <c r="P68">
        <v>2474293</v>
      </c>
      <c r="Q68">
        <v>2474293</v>
      </c>
      <c r="R68">
        <v>0</v>
      </c>
      <c r="S68">
        <v>200</v>
      </c>
      <c r="T68">
        <v>200</v>
      </c>
      <c r="U68">
        <v>0</v>
      </c>
      <c r="V68">
        <v>0</v>
      </c>
      <c r="W68">
        <v>0</v>
      </c>
      <c r="X68">
        <v>0</v>
      </c>
      <c r="Y68">
        <v>0</v>
      </c>
      <c r="Z68">
        <v>2474288</v>
      </c>
      <c r="AA68">
        <v>199.999</v>
      </c>
      <c r="AB68">
        <v>0</v>
      </c>
      <c r="AC68">
        <v>0</v>
      </c>
      <c r="AD68">
        <v>0</v>
      </c>
      <c r="AE68">
        <v>0</v>
      </c>
    </row>
    <row r="69" spans="1:31" x14ac:dyDescent="0.35">
      <c r="A69" t="s">
        <v>62</v>
      </c>
      <c r="B69" t="s">
        <v>63</v>
      </c>
      <c r="C69">
        <v>0</v>
      </c>
      <c r="D69" t="s">
        <v>64</v>
      </c>
      <c r="E69">
        <v>10</v>
      </c>
      <c r="F69" t="s">
        <v>66</v>
      </c>
      <c r="G69">
        <v>2002</v>
      </c>
      <c r="H69">
        <v>455034</v>
      </c>
      <c r="I69">
        <v>460742</v>
      </c>
      <c r="J69">
        <v>3027582</v>
      </c>
      <c r="K69">
        <v>1513797</v>
      </c>
      <c r="L69">
        <v>460742</v>
      </c>
      <c r="M69">
        <v>200</v>
      </c>
      <c r="N69">
        <v>0</v>
      </c>
      <c r="O69">
        <v>0</v>
      </c>
      <c r="P69">
        <v>3027581</v>
      </c>
      <c r="Q69">
        <v>3027581</v>
      </c>
      <c r="R69">
        <v>0</v>
      </c>
      <c r="S69">
        <v>199.999</v>
      </c>
      <c r="T69">
        <v>199.999</v>
      </c>
      <c r="U69">
        <v>0</v>
      </c>
      <c r="V69">
        <v>0</v>
      </c>
      <c r="W69">
        <v>0</v>
      </c>
      <c r="X69">
        <v>0</v>
      </c>
      <c r="Y69">
        <v>0</v>
      </c>
      <c r="Z69">
        <v>3027568</v>
      </c>
      <c r="AA69">
        <v>199.99799999999999</v>
      </c>
      <c r="AB69">
        <v>0</v>
      </c>
      <c r="AC69">
        <v>0</v>
      </c>
      <c r="AD69">
        <v>0</v>
      </c>
      <c r="AE69">
        <v>0</v>
      </c>
    </row>
    <row r="70" spans="1:31" x14ac:dyDescent="0.35">
      <c r="A70" t="s">
        <v>62</v>
      </c>
      <c r="B70" t="s">
        <v>63</v>
      </c>
      <c r="C70">
        <v>0</v>
      </c>
      <c r="D70" t="s">
        <v>64</v>
      </c>
      <c r="E70">
        <v>10</v>
      </c>
      <c r="F70" t="s">
        <v>66</v>
      </c>
      <c r="G70">
        <v>2003</v>
      </c>
      <c r="H70">
        <v>470033</v>
      </c>
      <c r="I70">
        <v>472883</v>
      </c>
      <c r="J70">
        <v>2608143</v>
      </c>
      <c r="K70">
        <v>1304074</v>
      </c>
      <c r="L70">
        <v>472883</v>
      </c>
      <c r="M70">
        <v>200</v>
      </c>
      <c r="N70">
        <v>0</v>
      </c>
      <c r="O70">
        <v>0</v>
      </c>
      <c r="P70">
        <v>2608143</v>
      </c>
      <c r="Q70">
        <v>2608143</v>
      </c>
      <c r="R70">
        <v>0</v>
      </c>
      <c r="S70">
        <v>200</v>
      </c>
      <c r="T70">
        <v>200</v>
      </c>
      <c r="U70">
        <v>0</v>
      </c>
      <c r="V70">
        <v>0</v>
      </c>
      <c r="W70">
        <v>0</v>
      </c>
      <c r="X70">
        <v>0</v>
      </c>
      <c r="Y70">
        <v>0</v>
      </c>
      <c r="Z70">
        <v>2608138</v>
      </c>
      <c r="AA70">
        <v>199.999</v>
      </c>
      <c r="AB70">
        <v>0</v>
      </c>
      <c r="AC70">
        <v>0</v>
      </c>
      <c r="AD70">
        <v>0</v>
      </c>
      <c r="AE70">
        <v>0</v>
      </c>
    </row>
    <row r="71" spans="1:31" x14ac:dyDescent="0.35">
      <c r="A71" t="s">
        <v>62</v>
      </c>
      <c r="B71" t="s">
        <v>63</v>
      </c>
      <c r="C71">
        <v>0</v>
      </c>
      <c r="D71" t="s">
        <v>64</v>
      </c>
      <c r="E71">
        <v>10</v>
      </c>
      <c r="F71" t="s">
        <v>66</v>
      </c>
      <c r="G71">
        <v>2004</v>
      </c>
      <c r="H71">
        <v>496036</v>
      </c>
      <c r="I71">
        <v>498849</v>
      </c>
      <c r="J71">
        <v>2725907</v>
      </c>
      <c r="K71">
        <v>1362957</v>
      </c>
      <c r="L71">
        <v>498849</v>
      </c>
      <c r="M71">
        <v>199.999</v>
      </c>
      <c r="N71">
        <v>0</v>
      </c>
      <c r="O71">
        <v>0</v>
      </c>
      <c r="P71">
        <v>2725908</v>
      </c>
      <c r="Q71">
        <v>2725907</v>
      </c>
      <c r="R71">
        <v>0</v>
      </c>
      <c r="S71">
        <v>200</v>
      </c>
      <c r="T71">
        <v>200</v>
      </c>
      <c r="U71">
        <v>0</v>
      </c>
      <c r="V71">
        <v>0</v>
      </c>
      <c r="W71">
        <v>0</v>
      </c>
      <c r="X71">
        <v>0</v>
      </c>
      <c r="Y71">
        <v>0</v>
      </c>
      <c r="Z71">
        <v>2725903</v>
      </c>
      <c r="AA71">
        <v>199.999</v>
      </c>
      <c r="AB71">
        <v>0</v>
      </c>
      <c r="AC71">
        <v>0</v>
      </c>
      <c r="AD71">
        <v>0</v>
      </c>
      <c r="AE71">
        <v>0</v>
      </c>
    </row>
    <row r="72" spans="1:31" x14ac:dyDescent="0.35">
      <c r="A72" t="s">
        <v>62</v>
      </c>
      <c r="B72" t="s">
        <v>63</v>
      </c>
      <c r="C72">
        <v>0</v>
      </c>
      <c r="D72" t="s">
        <v>64</v>
      </c>
      <c r="E72">
        <v>10</v>
      </c>
      <c r="F72" t="s">
        <v>66</v>
      </c>
      <c r="G72">
        <v>2005</v>
      </c>
      <c r="H72">
        <v>519532</v>
      </c>
      <c r="I72">
        <v>524826</v>
      </c>
      <c r="J72">
        <v>2919477</v>
      </c>
      <c r="K72">
        <v>1459747</v>
      </c>
      <c r="L72">
        <v>524826</v>
      </c>
      <c r="M72">
        <v>200</v>
      </c>
      <c r="N72">
        <v>0</v>
      </c>
      <c r="O72">
        <v>0</v>
      </c>
      <c r="P72">
        <v>2919478</v>
      </c>
      <c r="Q72">
        <v>2919477</v>
      </c>
      <c r="R72">
        <v>0</v>
      </c>
      <c r="S72">
        <v>199.999</v>
      </c>
      <c r="T72">
        <v>199.999</v>
      </c>
      <c r="U72">
        <v>0</v>
      </c>
      <c r="V72">
        <v>0</v>
      </c>
      <c r="W72">
        <v>0</v>
      </c>
      <c r="X72">
        <v>0</v>
      </c>
      <c r="Y72">
        <v>0</v>
      </c>
      <c r="Z72">
        <v>2919462</v>
      </c>
      <c r="AA72">
        <v>199.99799999999999</v>
      </c>
      <c r="AB72">
        <v>0</v>
      </c>
      <c r="AC72">
        <v>0</v>
      </c>
      <c r="AD72">
        <v>0</v>
      </c>
      <c r="AE72">
        <v>0</v>
      </c>
    </row>
    <row r="73" spans="1:31" x14ac:dyDescent="0.35">
      <c r="A73" t="s">
        <v>62</v>
      </c>
      <c r="B73" t="s">
        <v>63</v>
      </c>
      <c r="C73">
        <v>0</v>
      </c>
      <c r="D73" t="s">
        <v>64</v>
      </c>
      <c r="E73">
        <v>10</v>
      </c>
      <c r="F73" t="s">
        <v>66</v>
      </c>
      <c r="G73">
        <v>2006</v>
      </c>
      <c r="H73">
        <v>566888</v>
      </c>
      <c r="I73">
        <v>569220</v>
      </c>
      <c r="J73">
        <v>3153508</v>
      </c>
      <c r="K73">
        <v>1576758</v>
      </c>
      <c r="L73">
        <v>569220</v>
      </c>
      <c r="M73">
        <v>199.999</v>
      </c>
      <c r="N73">
        <v>0</v>
      </c>
      <c r="O73">
        <v>0</v>
      </c>
      <c r="P73">
        <v>3153508</v>
      </c>
      <c r="Q73">
        <v>3153508</v>
      </c>
      <c r="R73">
        <v>0</v>
      </c>
      <c r="S73">
        <v>199.999</v>
      </c>
      <c r="T73">
        <v>199.999</v>
      </c>
      <c r="U73">
        <v>0</v>
      </c>
      <c r="V73">
        <v>0</v>
      </c>
      <c r="W73">
        <v>0</v>
      </c>
      <c r="X73">
        <v>0</v>
      </c>
      <c r="Y73">
        <v>0</v>
      </c>
      <c r="Z73">
        <v>3153499</v>
      </c>
      <c r="AA73">
        <v>199.999</v>
      </c>
      <c r="AB73">
        <v>0</v>
      </c>
      <c r="AC73">
        <v>0</v>
      </c>
      <c r="AD73">
        <v>0</v>
      </c>
      <c r="AE73">
        <v>0</v>
      </c>
    </row>
    <row r="74" spans="1:31" x14ac:dyDescent="0.35">
      <c r="A74" t="s">
        <v>62</v>
      </c>
      <c r="B74" t="s">
        <v>63</v>
      </c>
      <c r="C74">
        <v>0</v>
      </c>
      <c r="D74" t="s">
        <v>64</v>
      </c>
      <c r="E74">
        <v>10</v>
      </c>
      <c r="F74" t="s">
        <v>66</v>
      </c>
      <c r="G74">
        <v>2007</v>
      </c>
      <c r="H74">
        <v>504884</v>
      </c>
      <c r="I74">
        <v>509738</v>
      </c>
      <c r="J74">
        <v>2638994</v>
      </c>
      <c r="K74">
        <v>1319554</v>
      </c>
      <c r="L74">
        <v>509738</v>
      </c>
      <c r="M74">
        <v>199.99799999999999</v>
      </c>
      <c r="N74">
        <v>0</v>
      </c>
      <c r="O74">
        <v>0</v>
      </c>
      <c r="P74">
        <v>2639002</v>
      </c>
      <c r="Q74">
        <v>2638994</v>
      </c>
      <c r="R74">
        <v>0</v>
      </c>
      <c r="S74">
        <v>199.99100000000001</v>
      </c>
      <c r="T74">
        <v>199.99199999999999</v>
      </c>
      <c r="U74">
        <v>0</v>
      </c>
      <c r="V74">
        <v>0</v>
      </c>
      <c r="W74">
        <v>0</v>
      </c>
      <c r="X74">
        <v>0</v>
      </c>
      <c r="Y74">
        <v>0</v>
      </c>
      <c r="Z74">
        <v>2638896</v>
      </c>
      <c r="AA74">
        <v>199.98400000000001</v>
      </c>
      <c r="AB74">
        <v>0</v>
      </c>
      <c r="AC74">
        <v>0</v>
      </c>
      <c r="AD74">
        <v>0</v>
      </c>
      <c r="AE74">
        <v>0</v>
      </c>
    </row>
    <row r="75" spans="1:31" x14ac:dyDescent="0.35">
      <c r="A75" t="s">
        <v>62</v>
      </c>
      <c r="B75" t="s">
        <v>63</v>
      </c>
      <c r="C75">
        <v>0</v>
      </c>
      <c r="D75" t="s">
        <v>64</v>
      </c>
      <c r="E75">
        <v>10</v>
      </c>
      <c r="F75" t="s">
        <v>66</v>
      </c>
      <c r="G75">
        <v>2008</v>
      </c>
      <c r="H75">
        <v>463757</v>
      </c>
      <c r="I75">
        <v>469338</v>
      </c>
      <c r="J75">
        <v>2454459</v>
      </c>
      <c r="K75">
        <v>1227305</v>
      </c>
      <c r="L75">
        <v>469338</v>
      </c>
      <c r="M75">
        <v>200</v>
      </c>
      <c r="N75">
        <v>0</v>
      </c>
      <c r="O75">
        <v>0</v>
      </c>
      <c r="P75">
        <v>2454468</v>
      </c>
      <c r="Q75">
        <v>2454459</v>
      </c>
      <c r="R75">
        <v>0</v>
      </c>
      <c r="S75">
        <v>199.988</v>
      </c>
      <c r="T75">
        <v>199.988</v>
      </c>
      <c r="U75">
        <v>0</v>
      </c>
      <c r="V75">
        <v>0</v>
      </c>
      <c r="W75">
        <v>0</v>
      </c>
      <c r="X75">
        <v>0</v>
      </c>
      <c r="Y75">
        <v>0</v>
      </c>
      <c r="Z75">
        <v>2454326</v>
      </c>
      <c r="AA75">
        <v>199.977</v>
      </c>
      <c r="AB75">
        <v>0</v>
      </c>
      <c r="AC75">
        <v>0</v>
      </c>
      <c r="AD75">
        <v>0</v>
      </c>
      <c r="AE75">
        <v>0</v>
      </c>
    </row>
    <row r="76" spans="1:31" x14ac:dyDescent="0.35">
      <c r="A76" t="s">
        <v>62</v>
      </c>
      <c r="B76" t="s">
        <v>63</v>
      </c>
      <c r="C76">
        <v>0</v>
      </c>
      <c r="D76" t="s">
        <v>64</v>
      </c>
      <c r="E76">
        <v>10</v>
      </c>
      <c r="F76" t="s">
        <v>66</v>
      </c>
      <c r="G76">
        <v>2009</v>
      </c>
      <c r="H76">
        <v>389009</v>
      </c>
      <c r="I76">
        <v>394436</v>
      </c>
      <c r="J76">
        <v>2140981</v>
      </c>
      <c r="K76">
        <v>1070502</v>
      </c>
      <c r="L76">
        <v>394436</v>
      </c>
      <c r="M76">
        <v>199.99799999999999</v>
      </c>
      <c r="N76">
        <v>0</v>
      </c>
      <c r="O76">
        <v>0</v>
      </c>
      <c r="P76">
        <v>2140983</v>
      </c>
      <c r="Q76">
        <v>2140981</v>
      </c>
      <c r="R76">
        <v>0</v>
      </c>
      <c r="S76">
        <v>199.99799999999999</v>
      </c>
      <c r="T76">
        <v>199.99799999999999</v>
      </c>
      <c r="U76">
        <v>0</v>
      </c>
      <c r="V76">
        <v>0</v>
      </c>
      <c r="W76">
        <v>0</v>
      </c>
      <c r="X76">
        <v>0</v>
      </c>
      <c r="Y76">
        <v>0</v>
      </c>
      <c r="Z76">
        <v>2140961</v>
      </c>
      <c r="AA76">
        <v>199.99600000000001</v>
      </c>
      <c r="AB76">
        <v>0</v>
      </c>
      <c r="AC76">
        <v>0</v>
      </c>
      <c r="AD76">
        <v>0</v>
      </c>
      <c r="AE76">
        <v>0</v>
      </c>
    </row>
    <row r="77" spans="1:31" x14ac:dyDescent="0.35">
      <c r="A77" t="s">
        <v>62</v>
      </c>
      <c r="B77" t="s">
        <v>63</v>
      </c>
      <c r="C77">
        <v>0</v>
      </c>
      <c r="D77" t="s">
        <v>64</v>
      </c>
      <c r="E77">
        <v>10</v>
      </c>
      <c r="F77" t="s">
        <v>66</v>
      </c>
      <c r="G77">
        <v>2010</v>
      </c>
      <c r="H77">
        <v>372915</v>
      </c>
      <c r="I77">
        <v>381608</v>
      </c>
      <c r="J77">
        <v>2198021</v>
      </c>
      <c r="K77">
        <v>1099011</v>
      </c>
      <c r="L77">
        <v>381608</v>
      </c>
      <c r="M77">
        <v>200</v>
      </c>
      <c r="N77">
        <v>0</v>
      </c>
      <c r="O77">
        <v>0</v>
      </c>
      <c r="P77">
        <v>2198021</v>
      </c>
      <c r="Q77">
        <v>2198021</v>
      </c>
      <c r="R77">
        <v>0</v>
      </c>
      <c r="S77">
        <v>200</v>
      </c>
      <c r="T77">
        <v>200</v>
      </c>
      <c r="U77">
        <v>0</v>
      </c>
      <c r="V77">
        <v>0</v>
      </c>
      <c r="W77">
        <v>0</v>
      </c>
      <c r="X77">
        <v>0</v>
      </c>
      <c r="Y77">
        <v>0</v>
      </c>
      <c r="Z77">
        <v>2198021</v>
      </c>
      <c r="AA77">
        <v>200</v>
      </c>
      <c r="AB77">
        <v>0</v>
      </c>
      <c r="AC77">
        <v>0</v>
      </c>
      <c r="AD77">
        <v>0</v>
      </c>
      <c r="AE77">
        <v>0</v>
      </c>
    </row>
    <row r="78" spans="1:31" x14ac:dyDescent="0.35">
      <c r="A78" t="s">
        <v>62</v>
      </c>
      <c r="B78" t="s">
        <v>63</v>
      </c>
      <c r="C78">
        <v>0</v>
      </c>
      <c r="D78" t="s">
        <v>64</v>
      </c>
      <c r="E78">
        <v>10</v>
      </c>
      <c r="F78" t="s">
        <v>66</v>
      </c>
      <c r="G78">
        <v>2011</v>
      </c>
      <c r="H78">
        <v>389610</v>
      </c>
      <c r="I78">
        <v>391957</v>
      </c>
      <c r="J78">
        <v>2035948</v>
      </c>
      <c r="K78">
        <v>1017974</v>
      </c>
      <c r="L78">
        <v>391957</v>
      </c>
      <c r="M78">
        <v>200</v>
      </c>
      <c r="N78">
        <v>0</v>
      </c>
      <c r="O78">
        <v>0</v>
      </c>
      <c r="P78">
        <v>2035948</v>
      </c>
      <c r="Q78">
        <v>2035948</v>
      </c>
      <c r="R78">
        <v>0</v>
      </c>
      <c r="S78">
        <v>200</v>
      </c>
      <c r="T78">
        <v>200</v>
      </c>
      <c r="U78">
        <v>0</v>
      </c>
      <c r="V78">
        <v>0</v>
      </c>
      <c r="W78">
        <v>0</v>
      </c>
      <c r="X78">
        <v>0</v>
      </c>
      <c r="Y78">
        <v>0</v>
      </c>
      <c r="Z78">
        <v>2035948</v>
      </c>
      <c r="AA78">
        <v>200</v>
      </c>
      <c r="AB78">
        <v>0</v>
      </c>
      <c r="AC78">
        <v>0</v>
      </c>
      <c r="AD78">
        <v>0</v>
      </c>
      <c r="AE78">
        <v>0</v>
      </c>
    </row>
    <row r="79" spans="1:31" x14ac:dyDescent="0.35">
      <c r="A79" t="s">
        <v>62</v>
      </c>
      <c r="B79" t="s">
        <v>63</v>
      </c>
      <c r="C79">
        <v>0</v>
      </c>
      <c r="D79" t="s">
        <v>64</v>
      </c>
      <c r="E79">
        <v>10</v>
      </c>
      <c r="F79" t="s">
        <v>66</v>
      </c>
      <c r="G79">
        <v>2012</v>
      </c>
      <c r="H79">
        <v>402146</v>
      </c>
      <c r="I79">
        <v>406675</v>
      </c>
      <c r="J79">
        <v>2193060</v>
      </c>
      <c r="K79">
        <v>1096540</v>
      </c>
      <c r="L79">
        <v>406675</v>
      </c>
      <c r="M79">
        <v>200</v>
      </c>
      <c r="N79">
        <v>0</v>
      </c>
      <c r="O79">
        <v>0</v>
      </c>
      <c r="P79">
        <v>2193058</v>
      </c>
      <c r="Q79">
        <v>2193058</v>
      </c>
      <c r="R79">
        <v>0</v>
      </c>
      <c r="S79">
        <v>199.99799999999999</v>
      </c>
      <c r="T79">
        <v>199.99799999999999</v>
      </c>
      <c r="U79">
        <v>0</v>
      </c>
      <c r="V79">
        <v>0</v>
      </c>
      <c r="W79">
        <v>0</v>
      </c>
      <c r="X79">
        <v>0</v>
      </c>
      <c r="Y79">
        <v>0</v>
      </c>
      <c r="Z79">
        <v>2193035</v>
      </c>
      <c r="AA79">
        <v>199.99600000000001</v>
      </c>
      <c r="AB79">
        <v>0</v>
      </c>
      <c r="AC79">
        <v>0</v>
      </c>
      <c r="AD79">
        <v>0</v>
      </c>
      <c r="AE79">
        <v>0</v>
      </c>
    </row>
    <row r="80" spans="1:31" x14ac:dyDescent="0.35">
      <c r="A80" t="s">
        <v>62</v>
      </c>
      <c r="B80" t="s">
        <v>63</v>
      </c>
      <c r="C80">
        <v>0</v>
      </c>
      <c r="D80" t="s">
        <v>64</v>
      </c>
      <c r="E80">
        <v>10</v>
      </c>
      <c r="F80" t="s">
        <v>66</v>
      </c>
      <c r="G80">
        <v>2013</v>
      </c>
      <c r="H80">
        <v>400766</v>
      </c>
      <c r="I80">
        <v>403789</v>
      </c>
      <c r="J80">
        <v>2112546</v>
      </c>
      <c r="K80">
        <v>1056273</v>
      </c>
      <c r="L80">
        <v>403789</v>
      </c>
      <c r="M80">
        <v>200</v>
      </c>
      <c r="N80">
        <v>0</v>
      </c>
      <c r="O80">
        <v>0</v>
      </c>
      <c r="P80">
        <v>2112546</v>
      </c>
      <c r="Q80">
        <v>2112546</v>
      </c>
      <c r="R80">
        <v>0</v>
      </c>
      <c r="S80">
        <v>200</v>
      </c>
      <c r="T80">
        <v>200</v>
      </c>
      <c r="U80">
        <v>0</v>
      </c>
      <c r="V80">
        <v>0</v>
      </c>
      <c r="W80">
        <v>0</v>
      </c>
      <c r="X80">
        <v>0</v>
      </c>
      <c r="Y80">
        <v>0</v>
      </c>
      <c r="Z80">
        <v>2112546</v>
      </c>
      <c r="AA80">
        <v>200</v>
      </c>
      <c r="AB80">
        <v>0</v>
      </c>
      <c r="AC80">
        <v>0</v>
      </c>
      <c r="AD80">
        <v>0</v>
      </c>
      <c r="AE80">
        <v>0</v>
      </c>
    </row>
    <row r="81" spans="1:31" x14ac:dyDescent="0.35">
      <c r="A81" t="s">
        <v>62</v>
      </c>
      <c r="B81" t="s">
        <v>63</v>
      </c>
      <c r="C81">
        <v>0</v>
      </c>
      <c r="D81" t="s">
        <v>64</v>
      </c>
      <c r="E81">
        <v>10</v>
      </c>
      <c r="F81" t="s">
        <v>66</v>
      </c>
      <c r="G81">
        <v>2014</v>
      </c>
      <c r="H81">
        <v>407244</v>
      </c>
      <c r="I81">
        <v>412776</v>
      </c>
      <c r="J81">
        <v>2245467</v>
      </c>
      <c r="K81">
        <v>1122734</v>
      </c>
      <c r="L81">
        <v>412776</v>
      </c>
      <c r="M81">
        <v>200</v>
      </c>
      <c r="N81">
        <v>0</v>
      </c>
      <c r="O81">
        <v>0</v>
      </c>
      <c r="P81">
        <v>2245467</v>
      </c>
      <c r="Q81">
        <v>2245467</v>
      </c>
      <c r="R81">
        <v>0</v>
      </c>
      <c r="S81">
        <v>200</v>
      </c>
      <c r="T81">
        <v>200</v>
      </c>
      <c r="U81">
        <v>0</v>
      </c>
      <c r="V81">
        <v>0</v>
      </c>
      <c r="W81">
        <v>0</v>
      </c>
      <c r="X81">
        <v>0</v>
      </c>
      <c r="Y81">
        <v>0</v>
      </c>
      <c r="Z81">
        <v>2245467</v>
      </c>
      <c r="AA81">
        <v>200</v>
      </c>
      <c r="AB81">
        <v>0</v>
      </c>
      <c r="AC81">
        <v>0</v>
      </c>
      <c r="AD81">
        <v>0</v>
      </c>
      <c r="AE81">
        <v>0</v>
      </c>
    </row>
    <row r="82" spans="1:31" x14ac:dyDescent="0.35">
      <c r="A82" t="s">
        <v>62</v>
      </c>
      <c r="B82" t="s">
        <v>63</v>
      </c>
      <c r="C82">
        <v>0</v>
      </c>
      <c r="D82" t="s">
        <v>64</v>
      </c>
      <c r="E82">
        <v>10</v>
      </c>
      <c r="F82" t="s">
        <v>66</v>
      </c>
      <c r="G82">
        <v>2015</v>
      </c>
      <c r="H82">
        <v>413468</v>
      </c>
      <c r="I82">
        <v>418242</v>
      </c>
      <c r="J82">
        <v>2244958</v>
      </c>
      <c r="K82">
        <v>1122480</v>
      </c>
      <c r="L82">
        <v>418242</v>
      </c>
      <c r="M82">
        <v>200</v>
      </c>
      <c r="N82">
        <v>0</v>
      </c>
      <c r="O82">
        <v>0</v>
      </c>
      <c r="P82">
        <v>2244957</v>
      </c>
      <c r="Q82">
        <v>2244957</v>
      </c>
      <c r="R82">
        <v>0</v>
      </c>
      <c r="S82">
        <v>200</v>
      </c>
      <c r="T82">
        <v>200</v>
      </c>
      <c r="U82">
        <v>0</v>
      </c>
      <c r="V82">
        <v>0</v>
      </c>
      <c r="W82">
        <v>0</v>
      </c>
      <c r="X82">
        <v>0</v>
      </c>
      <c r="Y82">
        <v>0</v>
      </c>
      <c r="Z82">
        <v>2244954</v>
      </c>
      <c r="AA82">
        <v>200</v>
      </c>
      <c r="AB82">
        <v>0</v>
      </c>
      <c r="AC82">
        <v>0</v>
      </c>
      <c r="AD82">
        <v>0</v>
      </c>
      <c r="AE82">
        <v>0</v>
      </c>
    </row>
    <row r="83" spans="1:31" x14ac:dyDescent="0.35">
      <c r="A83" t="s">
        <v>62</v>
      </c>
      <c r="B83" t="s">
        <v>63</v>
      </c>
      <c r="C83">
        <v>0</v>
      </c>
      <c r="D83" t="s">
        <v>64</v>
      </c>
      <c r="E83">
        <v>10</v>
      </c>
      <c r="F83" t="s">
        <v>66</v>
      </c>
      <c r="G83">
        <v>2016</v>
      </c>
      <c r="H83">
        <v>433961</v>
      </c>
      <c r="I83">
        <v>437512</v>
      </c>
      <c r="J83">
        <v>2258063</v>
      </c>
      <c r="K83">
        <v>1129032</v>
      </c>
      <c r="L83">
        <v>437512</v>
      </c>
      <c r="M83">
        <v>200</v>
      </c>
      <c r="N83">
        <v>0</v>
      </c>
      <c r="O83">
        <v>0</v>
      </c>
      <c r="P83">
        <v>2258063</v>
      </c>
      <c r="Q83">
        <v>2258063</v>
      </c>
      <c r="R83">
        <v>0</v>
      </c>
      <c r="S83">
        <v>200</v>
      </c>
      <c r="T83">
        <v>200</v>
      </c>
      <c r="U83">
        <v>0</v>
      </c>
      <c r="V83">
        <v>0</v>
      </c>
      <c r="W83">
        <v>0</v>
      </c>
      <c r="X83">
        <v>0</v>
      </c>
      <c r="Y83">
        <v>0</v>
      </c>
      <c r="Z83">
        <v>2258063</v>
      </c>
      <c r="AA83">
        <v>200</v>
      </c>
      <c r="AB83">
        <v>0</v>
      </c>
      <c r="AC83">
        <v>0</v>
      </c>
      <c r="AD83">
        <v>0</v>
      </c>
      <c r="AE83">
        <v>0</v>
      </c>
    </row>
    <row r="84" spans="1:31" x14ac:dyDescent="0.35">
      <c r="A84" t="s">
        <v>62</v>
      </c>
      <c r="B84" t="s">
        <v>63</v>
      </c>
      <c r="C84">
        <v>0</v>
      </c>
      <c r="D84" t="s">
        <v>64</v>
      </c>
      <c r="E84">
        <v>10</v>
      </c>
      <c r="F84" t="s">
        <v>66</v>
      </c>
      <c r="G84">
        <v>2017</v>
      </c>
      <c r="H84">
        <v>430437</v>
      </c>
      <c r="I84">
        <v>435106</v>
      </c>
      <c r="J84">
        <v>2247807</v>
      </c>
      <c r="K84">
        <v>1123904</v>
      </c>
      <c r="L84">
        <v>435106</v>
      </c>
      <c r="M84">
        <v>200</v>
      </c>
      <c r="N84">
        <v>0</v>
      </c>
      <c r="O84">
        <v>0</v>
      </c>
      <c r="P84">
        <v>2247807</v>
      </c>
      <c r="Q84">
        <v>2247807</v>
      </c>
      <c r="R84">
        <v>0</v>
      </c>
      <c r="S84">
        <v>200</v>
      </c>
      <c r="T84">
        <v>200</v>
      </c>
      <c r="U84">
        <v>0</v>
      </c>
      <c r="V84">
        <v>0</v>
      </c>
      <c r="W84">
        <v>0</v>
      </c>
      <c r="X84">
        <v>0</v>
      </c>
      <c r="Y84">
        <v>0</v>
      </c>
      <c r="Z84">
        <v>2247807</v>
      </c>
      <c r="AA84">
        <v>200</v>
      </c>
      <c r="AB84">
        <v>0</v>
      </c>
      <c r="AC84">
        <v>0</v>
      </c>
      <c r="AD84">
        <v>0</v>
      </c>
      <c r="AE84">
        <v>0</v>
      </c>
    </row>
    <row r="85" spans="1:31" x14ac:dyDescent="0.35">
      <c r="A85" t="s">
        <v>62</v>
      </c>
      <c r="B85" t="s">
        <v>63</v>
      </c>
      <c r="C85">
        <v>0</v>
      </c>
      <c r="D85" t="s">
        <v>64</v>
      </c>
      <c r="E85">
        <v>10</v>
      </c>
      <c r="F85" t="s">
        <v>66</v>
      </c>
      <c r="G85">
        <v>2018</v>
      </c>
      <c r="H85">
        <v>430630</v>
      </c>
      <c r="I85">
        <v>433206</v>
      </c>
      <c r="J85">
        <v>2429963</v>
      </c>
      <c r="K85">
        <v>1214982</v>
      </c>
      <c r="L85">
        <v>433206</v>
      </c>
      <c r="M85">
        <v>200</v>
      </c>
      <c r="N85">
        <v>0</v>
      </c>
      <c r="O85">
        <v>0</v>
      </c>
      <c r="P85">
        <v>2429963</v>
      </c>
      <c r="Q85">
        <v>2429963</v>
      </c>
      <c r="R85">
        <v>0</v>
      </c>
      <c r="S85">
        <v>200</v>
      </c>
      <c r="T85">
        <v>200</v>
      </c>
      <c r="U85">
        <v>0</v>
      </c>
      <c r="V85">
        <v>0</v>
      </c>
      <c r="W85">
        <v>0</v>
      </c>
      <c r="X85">
        <v>0</v>
      </c>
      <c r="Y85">
        <v>0</v>
      </c>
      <c r="Z85">
        <v>2429963</v>
      </c>
      <c r="AA85">
        <v>200</v>
      </c>
      <c r="AB85">
        <v>0</v>
      </c>
      <c r="AC85">
        <v>0</v>
      </c>
      <c r="AD85">
        <v>0</v>
      </c>
      <c r="AE85">
        <v>0</v>
      </c>
    </row>
    <row r="86" spans="1:31" x14ac:dyDescent="0.35">
      <c r="A86" t="s">
        <v>62</v>
      </c>
      <c r="B86" t="s">
        <v>63</v>
      </c>
      <c r="C86">
        <v>0</v>
      </c>
      <c r="D86" t="s">
        <v>64</v>
      </c>
      <c r="E86">
        <v>20</v>
      </c>
      <c r="F86" t="s">
        <v>67</v>
      </c>
      <c r="G86">
        <v>1978</v>
      </c>
      <c r="H86">
        <v>355355</v>
      </c>
      <c r="I86">
        <v>367163</v>
      </c>
      <c r="J86">
        <v>2398256</v>
      </c>
      <c r="K86">
        <v>2383354</v>
      </c>
      <c r="L86">
        <v>4751</v>
      </c>
      <c r="M86">
        <v>1.113</v>
      </c>
      <c r="N86">
        <v>124537</v>
      </c>
      <c r="O86">
        <v>29.161999999999999</v>
      </c>
      <c r="P86">
        <v>822897</v>
      </c>
      <c r="Q86">
        <v>56139</v>
      </c>
      <c r="R86">
        <v>766758</v>
      </c>
      <c r="S86">
        <v>2.355</v>
      </c>
      <c r="T86">
        <v>34.527000000000001</v>
      </c>
      <c r="U86">
        <v>781176</v>
      </c>
      <c r="V86">
        <v>525552</v>
      </c>
      <c r="W86">
        <v>255624</v>
      </c>
      <c r="X86">
        <v>22.050999999999998</v>
      </c>
      <c r="Y86">
        <v>32.776000000000003</v>
      </c>
      <c r="Z86">
        <v>41721</v>
      </c>
      <c r="AA86">
        <v>1.7509999999999999</v>
      </c>
      <c r="AB86">
        <v>65.552999999999997</v>
      </c>
      <c r="AC86">
        <v>98607</v>
      </c>
      <c r="AD86">
        <v>99418</v>
      </c>
      <c r="AE86">
        <v>421213</v>
      </c>
    </row>
    <row r="87" spans="1:31" x14ac:dyDescent="0.35">
      <c r="A87" t="s">
        <v>62</v>
      </c>
      <c r="B87" t="s">
        <v>63</v>
      </c>
      <c r="C87">
        <v>0</v>
      </c>
      <c r="D87" t="s">
        <v>64</v>
      </c>
      <c r="E87">
        <v>20</v>
      </c>
      <c r="F87" t="s">
        <v>67</v>
      </c>
      <c r="G87">
        <v>1979</v>
      </c>
      <c r="H87">
        <v>358543</v>
      </c>
      <c r="I87">
        <v>368041</v>
      </c>
      <c r="J87">
        <v>2465216</v>
      </c>
      <c r="K87">
        <v>2493761</v>
      </c>
      <c r="L87">
        <v>2120</v>
      </c>
      <c r="M87">
        <v>0.499</v>
      </c>
      <c r="N87">
        <v>116539</v>
      </c>
      <c r="O87">
        <v>27.405000000000001</v>
      </c>
      <c r="P87">
        <v>794754</v>
      </c>
      <c r="Q87">
        <v>32675</v>
      </c>
      <c r="R87">
        <v>762079</v>
      </c>
      <c r="S87">
        <v>1.31</v>
      </c>
      <c r="T87">
        <v>31.87</v>
      </c>
      <c r="U87">
        <v>842868</v>
      </c>
      <c r="V87">
        <v>509763</v>
      </c>
      <c r="W87">
        <v>333105</v>
      </c>
      <c r="X87">
        <v>20.442</v>
      </c>
      <c r="Y87">
        <v>33.798999999999999</v>
      </c>
      <c r="Z87">
        <v>-48114</v>
      </c>
      <c r="AA87">
        <v>-1.929</v>
      </c>
      <c r="AB87">
        <v>63.738999999999997</v>
      </c>
      <c r="AC87">
        <v>92109</v>
      </c>
      <c r="AD87">
        <v>92428</v>
      </c>
      <c r="AE87">
        <v>400105</v>
      </c>
    </row>
    <row r="88" spans="1:31" x14ac:dyDescent="0.35">
      <c r="A88" t="s">
        <v>62</v>
      </c>
      <c r="B88" t="s">
        <v>63</v>
      </c>
      <c r="C88">
        <v>0</v>
      </c>
      <c r="D88" t="s">
        <v>64</v>
      </c>
      <c r="E88">
        <v>20</v>
      </c>
      <c r="F88" t="s">
        <v>67</v>
      </c>
      <c r="G88">
        <v>1980</v>
      </c>
      <c r="H88">
        <v>336309</v>
      </c>
      <c r="I88">
        <v>342195</v>
      </c>
      <c r="J88">
        <v>2171157</v>
      </c>
      <c r="K88">
        <v>2282931</v>
      </c>
      <c r="L88">
        <v>1588</v>
      </c>
      <c r="M88">
        <v>0.39400000000000002</v>
      </c>
      <c r="N88">
        <v>123518</v>
      </c>
      <c r="O88">
        <v>30.637</v>
      </c>
      <c r="P88">
        <v>628749</v>
      </c>
      <c r="Q88">
        <v>25599</v>
      </c>
      <c r="R88">
        <v>603150</v>
      </c>
      <c r="S88">
        <v>1.121</v>
      </c>
      <c r="T88">
        <v>27.541</v>
      </c>
      <c r="U88">
        <v>844486</v>
      </c>
      <c r="V88">
        <v>497336</v>
      </c>
      <c r="W88">
        <v>347150</v>
      </c>
      <c r="X88">
        <v>21.785</v>
      </c>
      <c r="Y88">
        <v>36.991</v>
      </c>
      <c r="Z88">
        <v>-215737</v>
      </c>
      <c r="AA88">
        <v>-9.4499999999999993</v>
      </c>
      <c r="AB88">
        <v>55.082999999999998</v>
      </c>
      <c r="AC88">
        <v>99522</v>
      </c>
      <c r="AD88">
        <v>99694</v>
      </c>
      <c r="AE88">
        <v>399013</v>
      </c>
    </row>
    <row r="89" spans="1:31" x14ac:dyDescent="0.35">
      <c r="A89" t="s">
        <v>62</v>
      </c>
      <c r="B89" t="s">
        <v>63</v>
      </c>
      <c r="C89">
        <v>0</v>
      </c>
      <c r="D89" t="s">
        <v>64</v>
      </c>
      <c r="E89">
        <v>20</v>
      </c>
      <c r="F89" t="s">
        <v>67</v>
      </c>
      <c r="G89">
        <v>1981</v>
      </c>
      <c r="H89">
        <v>318216</v>
      </c>
      <c r="I89">
        <v>325387</v>
      </c>
      <c r="J89">
        <v>2151188</v>
      </c>
      <c r="K89">
        <v>2187179</v>
      </c>
      <c r="L89">
        <v>2392</v>
      </c>
      <c r="M89">
        <v>0.63700000000000001</v>
      </c>
      <c r="N89">
        <v>102249</v>
      </c>
      <c r="O89">
        <v>27.242999999999999</v>
      </c>
      <c r="P89">
        <v>652112</v>
      </c>
      <c r="Q89">
        <v>29614</v>
      </c>
      <c r="R89">
        <v>622498</v>
      </c>
      <c r="S89">
        <v>1.3540000000000001</v>
      </c>
      <c r="T89">
        <v>29.815000000000001</v>
      </c>
      <c r="U89">
        <v>715750</v>
      </c>
      <c r="V89">
        <v>399713</v>
      </c>
      <c r="W89">
        <v>316037</v>
      </c>
      <c r="X89">
        <v>18.274999999999999</v>
      </c>
      <c r="Y89">
        <v>32.725000000000001</v>
      </c>
      <c r="Z89">
        <v>-63638</v>
      </c>
      <c r="AA89">
        <v>-2.91</v>
      </c>
      <c r="AB89">
        <v>59.63</v>
      </c>
      <c r="AC89">
        <v>78070</v>
      </c>
      <c r="AD89">
        <v>78316</v>
      </c>
      <c r="AE89">
        <v>303086</v>
      </c>
    </row>
    <row r="90" spans="1:31" x14ac:dyDescent="0.35">
      <c r="A90" t="s">
        <v>62</v>
      </c>
      <c r="B90" t="s">
        <v>63</v>
      </c>
      <c r="C90">
        <v>0</v>
      </c>
      <c r="D90" t="s">
        <v>64</v>
      </c>
      <c r="E90">
        <v>20</v>
      </c>
      <c r="F90" t="s">
        <v>67</v>
      </c>
      <c r="G90">
        <v>1982</v>
      </c>
      <c r="H90">
        <v>293139</v>
      </c>
      <c r="I90">
        <v>300884</v>
      </c>
      <c r="J90">
        <v>2099233</v>
      </c>
      <c r="K90">
        <v>2185783</v>
      </c>
      <c r="L90">
        <v>4529</v>
      </c>
      <c r="M90">
        <v>1.2849999999999999</v>
      </c>
      <c r="N90">
        <v>107455</v>
      </c>
      <c r="O90">
        <v>30.497</v>
      </c>
      <c r="P90">
        <v>622490</v>
      </c>
      <c r="Q90">
        <v>53804</v>
      </c>
      <c r="R90">
        <v>568686</v>
      </c>
      <c r="S90">
        <v>2.4620000000000002</v>
      </c>
      <c r="T90">
        <v>28.478999999999999</v>
      </c>
      <c r="U90">
        <v>787496</v>
      </c>
      <c r="V90">
        <v>455110</v>
      </c>
      <c r="W90">
        <v>332386</v>
      </c>
      <c r="X90">
        <v>20.821000000000002</v>
      </c>
      <c r="Y90">
        <v>36.027999999999999</v>
      </c>
      <c r="Z90">
        <v>-165006</v>
      </c>
      <c r="AA90">
        <v>-7.5490000000000004</v>
      </c>
      <c r="AB90">
        <v>56.957999999999998</v>
      </c>
      <c r="AC90">
        <v>88011</v>
      </c>
      <c r="AD90">
        <v>88145</v>
      </c>
      <c r="AE90">
        <v>375331</v>
      </c>
    </row>
    <row r="91" spans="1:31" x14ac:dyDescent="0.35">
      <c r="A91" t="s">
        <v>62</v>
      </c>
      <c r="B91" t="s">
        <v>63</v>
      </c>
      <c r="C91">
        <v>0</v>
      </c>
      <c r="D91" t="s">
        <v>64</v>
      </c>
      <c r="E91">
        <v>20</v>
      </c>
      <c r="F91" t="s">
        <v>67</v>
      </c>
      <c r="G91">
        <v>1983</v>
      </c>
      <c r="H91">
        <v>303452</v>
      </c>
      <c r="I91">
        <v>314294</v>
      </c>
      <c r="J91">
        <v>2215616</v>
      </c>
      <c r="K91">
        <v>2282080</v>
      </c>
      <c r="L91">
        <v>2609</v>
      </c>
      <c r="M91">
        <v>0.73699999999999999</v>
      </c>
      <c r="N91">
        <v>82287</v>
      </c>
      <c r="O91">
        <v>23.236000000000001</v>
      </c>
      <c r="P91">
        <v>612409</v>
      </c>
      <c r="Q91">
        <v>43211</v>
      </c>
      <c r="R91">
        <v>569198</v>
      </c>
      <c r="S91">
        <v>1.893</v>
      </c>
      <c r="T91">
        <v>26.835999999999999</v>
      </c>
      <c r="U91">
        <v>738081</v>
      </c>
      <c r="V91">
        <v>376087</v>
      </c>
      <c r="W91">
        <v>361994</v>
      </c>
      <c r="X91">
        <v>16.48</v>
      </c>
      <c r="Y91">
        <v>32.341999999999999</v>
      </c>
      <c r="Z91">
        <v>-125672</v>
      </c>
      <c r="AA91">
        <v>-5.5069999999999997</v>
      </c>
      <c r="AB91">
        <v>53.670999999999999</v>
      </c>
      <c r="AC91">
        <v>65855</v>
      </c>
      <c r="AD91">
        <v>66227</v>
      </c>
      <c r="AE91">
        <v>309268</v>
      </c>
    </row>
    <row r="92" spans="1:31" x14ac:dyDescent="0.35">
      <c r="A92" t="s">
        <v>62</v>
      </c>
      <c r="B92" t="s">
        <v>63</v>
      </c>
      <c r="C92">
        <v>0</v>
      </c>
      <c r="D92" t="s">
        <v>64</v>
      </c>
      <c r="E92">
        <v>20</v>
      </c>
      <c r="F92" t="s">
        <v>67</v>
      </c>
      <c r="G92">
        <v>1984</v>
      </c>
      <c r="H92">
        <v>332792</v>
      </c>
      <c r="I92">
        <v>339343</v>
      </c>
      <c r="J92">
        <v>2755351</v>
      </c>
      <c r="K92">
        <v>2800213</v>
      </c>
      <c r="L92">
        <v>1261</v>
      </c>
      <c r="M92">
        <v>0.32400000000000001</v>
      </c>
      <c r="N92">
        <v>99787</v>
      </c>
      <c r="O92">
        <v>25.678000000000001</v>
      </c>
      <c r="P92">
        <v>812818</v>
      </c>
      <c r="Q92">
        <v>29487</v>
      </c>
      <c r="R92">
        <v>783331</v>
      </c>
      <c r="S92">
        <v>1.0529999999999999</v>
      </c>
      <c r="T92">
        <v>29.027000000000001</v>
      </c>
      <c r="U92">
        <v>897889</v>
      </c>
      <c r="V92">
        <v>444991</v>
      </c>
      <c r="W92">
        <v>452898</v>
      </c>
      <c r="X92">
        <v>15.891</v>
      </c>
      <c r="Y92">
        <v>32.064999999999998</v>
      </c>
      <c r="Z92">
        <v>-85071</v>
      </c>
      <c r="AA92">
        <v>-3.0379999999999998</v>
      </c>
      <c r="AB92">
        <v>58.054000000000002</v>
      </c>
      <c r="AC92">
        <v>81376</v>
      </c>
      <c r="AD92">
        <v>81519</v>
      </c>
      <c r="AE92">
        <v>367259</v>
      </c>
    </row>
    <row r="93" spans="1:31" x14ac:dyDescent="0.35">
      <c r="A93" t="s">
        <v>62</v>
      </c>
      <c r="B93" t="s">
        <v>63</v>
      </c>
      <c r="C93">
        <v>0</v>
      </c>
      <c r="D93" t="s">
        <v>64</v>
      </c>
      <c r="E93">
        <v>20</v>
      </c>
      <c r="F93" t="s">
        <v>67</v>
      </c>
      <c r="G93">
        <v>1985</v>
      </c>
      <c r="H93">
        <v>388240</v>
      </c>
      <c r="I93">
        <v>396135</v>
      </c>
      <c r="J93">
        <v>2899950</v>
      </c>
      <c r="K93">
        <v>2935751</v>
      </c>
      <c r="L93">
        <v>1548</v>
      </c>
      <c r="M93">
        <v>0.33900000000000002</v>
      </c>
      <c r="N93">
        <v>122151</v>
      </c>
      <c r="O93">
        <v>26.762</v>
      </c>
      <c r="P93">
        <v>893030</v>
      </c>
      <c r="Q93">
        <v>33013</v>
      </c>
      <c r="R93">
        <v>860017</v>
      </c>
      <c r="S93">
        <v>1.125</v>
      </c>
      <c r="T93">
        <v>30.419</v>
      </c>
      <c r="U93">
        <v>956206</v>
      </c>
      <c r="V93">
        <v>537870</v>
      </c>
      <c r="W93">
        <v>418336</v>
      </c>
      <c r="X93">
        <v>18.321000000000002</v>
      </c>
      <c r="Y93">
        <v>32.570999999999998</v>
      </c>
      <c r="Z93">
        <v>-63176</v>
      </c>
      <c r="AA93">
        <v>-2.1520000000000001</v>
      </c>
      <c r="AB93">
        <v>60.838000000000001</v>
      </c>
      <c r="AC93">
        <v>100201</v>
      </c>
      <c r="AD93">
        <v>100333</v>
      </c>
      <c r="AE93">
        <v>450774</v>
      </c>
    </row>
    <row r="94" spans="1:31" x14ac:dyDescent="0.35">
      <c r="A94" t="s">
        <v>62</v>
      </c>
      <c r="B94" t="s">
        <v>63</v>
      </c>
      <c r="C94">
        <v>0</v>
      </c>
      <c r="D94" t="s">
        <v>64</v>
      </c>
      <c r="E94">
        <v>20</v>
      </c>
      <c r="F94" t="s">
        <v>67</v>
      </c>
      <c r="G94">
        <v>1986</v>
      </c>
      <c r="H94">
        <v>371599</v>
      </c>
      <c r="I94">
        <v>385422</v>
      </c>
      <c r="J94">
        <v>3244755</v>
      </c>
      <c r="K94">
        <v>3306061</v>
      </c>
      <c r="L94">
        <v>5008</v>
      </c>
      <c r="M94">
        <v>1.129</v>
      </c>
      <c r="N94">
        <v>121394</v>
      </c>
      <c r="O94">
        <v>27.364999999999998</v>
      </c>
      <c r="P94">
        <v>903871</v>
      </c>
      <c r="Q94">
        <v>86251</v>
      </c>
      <c r="R94">
        <v>817620</v>
      </c>
      <c r="S94">
        <v>2.609</v>
      </c>
      <c r="T94">
        <v>27.34</v>
      </c>
      <c r="U94">
        <v>1018667</v>
      </c>
      <c r="V94">
        <v>588079</v>
      </c>
      <c r="W94">
        <v>430588</v>
      </c>
      <c r="X94">
        <v>17.788</v>
      </c>
      <c r="Y94">
        <v>30.812000000000001</v>
      </c>
      <c r="Z94">
        <v>-114796</v>
      </c>
      <c r="AA94">
        <v>-3.472</v>
      </c>
      <c r="AB94">
        <v>54.68</v>
      </c>
      <c r="AC94">
        <v>98210</v>
      </c>
      <c r="AD94">
        <v>98516</v>
      </c>
      <c r="AE94">
        <v>487664</v>
      </c>
    </row>
    <row r="95" spans="1:31" x14ac:dyDescent="0.35">
      <c r="A95" t="s">
        <v>62</v>
      </c>
      <c r="B95" t="s">
        <v>63</v>
      </c>
      <c r="C95">
        <v>0</v>
      </c>
      <c r="D95" t="s">
        <v>64</v>
      </c>
      <c r="E95">
        <v>20</v>
      </c>
      <c r="F95" t="s">
        <v>67</v>
      </c>
      <c r="G95">
        <v>1987</v>
      </c>
      <c r="H95">
        <v>378839</v>
      </c>
      <c r="I95">
        <v>391913</v>
      </c>
      <c r="J95">
        <v>3120990</v>
      </c>
      <c r="K95">
        <v>3189741</v>
      </c>
      <c r="L95">
        <v>8633</v>
      </c>
      <c r="M95">
        <v>1.9279999999999999</v>
      </c>
      <c r="N95">
        <v>120507</v>
      </c>
      <c r="O95">
        <v>26.908000000000001</v>
      </c>
      <c r="P95">
        <v>978020</v>
      </c>
      <c r="Q95">
        <v>123510</v>
      </c>
      <c r="R95">
        <v>854510</v>
      </c>
      <c r="S95">
        <v>3.8719999999999999</v>
      </c>
      <c r="T95">
        <v>30.661000000000001</v>
      </c>
      <c r="U95">
        <v>1102561</v>
      </c>
      <c r="V95">
        <v>604447</v>
      </c>
      <c r="W95">
        <v>498114</v>
      </c>
      <c r="X95">
        <v>18.95</v>
      </c>
      <c r="Y95">
        <v>34.566000000000003</v>
      </c>
      <c r="Z95">
        <v>-124541</v>
      </c>
      <c r="AA95">
        <v>-3.9039999999999999</v>
      </c>
      <c r="AB95">
        <v>61.323</v>
      </c>
      <c r="AC95">
        <v>98378</v>
      </c>
      <c r="AD95">
        <v>98505</v>
      </c>
      <c r="AE95">
        <v>481523</v>
      </c>
    </row>
    <row r="96" spans="1:31" x14ac:dyDescent="0.35">
      <c r="A96" t="s">
        <v>62</v>
      </c>
      <c r="B96" t="s">
        <v>63</v>
      </c>
      <c r="C96">
        <v>0</v>
      </c>
      <c r="D96" t="s">
        <v>64</v>
      </c>
      <c r="E96">
        <v>20</v>
      </c>
      <c r="F96" t="s">
        <v>67</v>
      </c>
      <c r="G96">
        <v>1988</v>
      </c>
      <c r="H96">
        <v>380901</v>
      </c>
      <c r="I96">
        <v>393551</v>
      </c>
      <c r="J96">
        <v>3398233</v>
      </c>
      <c r="K96">
        <v>3439343</v>
      </c>
      <c r="L96">
        <v>2891</v>
      </c>
      <c r="M96">
        <v>0.64100000000000001</v>
      </c>
      <c r="N96">
        <v>118320</v>
      </c>
      <c r="O96">
        <v>26.22</v>
      </c>
      <c r="P96">
        <v>905577</v>
      </c>
      <c r="Q96">
        <v>47810</v>
      </c>
      <c r="R96">
        <v>857767</v>
      </c>
      <c r="S96">
        <v>1.39</v>
      </c>
      <c r="T96">
        <v>26.33</v>
      </c>
      <c r="U96">
        <v>980310</v>
      </c>
      <c r="V96">
        <v>561212</v>
      </c>
      <c r="W96">
        <v>419098</v>
      </c>
      <c r="X96">
        <v>16.317</v>
      </c>
      <c r="Y96">
        <v>28.503</v>
      </c>
      <c r="Z96">
        <v>-74733</v>
      </c>
      <c r="AA96">
        <v>-2.173</v>
      </c>
      <c r="AB96">
        <v>52.66</v>
      </c>
      <c r="AC96">
        <v>96547</v>
      </c>
      <c r="AD96">
        <v>97014</v>
      </c>
      <c r="AE96">
        <v>473233</v>
      </c>
    </row>
    <row r="97" spans="1:31" x14ac:dyDescent="0.35">
      <c r="A97" t="s">
        <v>62</v>
      </c>
      <c r="B97" t="s">
        <v>63</v>
      </c>
      <c r="C97">
        <v>0</v>
      </c>
      <c r="D97" t="s">
        <v>64</v>
      </c>
      <c r="E97">
        <v>20</v>
      </c>
      <c r="F97" t="s">
        <v>67</v>
      </c>
      <c r="G97">
        <v>1989</v>
      </c>
      <c r="H97">
        <v>380736</v>
      </c>
      <c r="I97">
        <v>393057</v>
      </c>
      <c r="J97">
        <v>3179952</v>
      </c>
      <c r="K97">
        <v>3178887</v>
      </c>
      <c r="L97">
        <v>2898</v>
      </c>
      <c r="M97">
        <v>0.64300000000000002</v>
      </c>
      <c r="N97">
        <v>118146</v>
      </c>
      <c r="O97">
        <v>26.215</v>
      </c>
      <c r="P97">
        <v>972670</v>
      </c>
      <c r="Q97">
        <v>57263</v>
      </c>
      <c r="R97">
        <v>915407</v>
      </c>
      <c r="S97">
        <v>1.8009999999999999</v>
      </c>
      <c r="T97">
        <v>30.597999999999999</v>
      </c>
      <c r="U97">
        <v>961597</v>
      </c>
      <c r="V97">
        <v>566418</v>
      </c>
      <c r="W97">
        <v>395179</v>
      </c>
      <c r="X97">
        <v>17.818000000000001</v>
      </c>
      <c r="Y97">
        <v>30.248999999999999</v>
      </c>
      <c r="Z97">
        <v>11073</v>
      </c>
      <c r="AA97">
        <v>0.34799999999999998</v>
      </c>
      <c r="AB97">
        <v>60.499000000000002</v>
      </c>
      <c r="AC97">
        <v>96847</v>
      </c>
      <c r="AD97">
        <v>97333</v>
      </c>
      <c r="AE97">
        <v>465228</v>
      </c>
    </row>
    <row r="98" spans="1:31" x14ac:dyDescent="0.35">
      <c r="A98" t="s">
        <v>62</v>
      </c>
      <c r="B98" t="s">
        <v>63</v>
      </c>
      <c r="C98">
        <v>0</v>
      </c>
      <c r="D98" t="s">
        <v>64</v>
      </c>
      <c r="E98">
        <v>20</v>
      </c>
      <c r="F98" t="s">
        <v>67</v>
      </c>
      <c r="G98">
        <v>1990</v>
      </c>
      <c r="H98">
        <v>376777</v>
      </c>
      <c r="I98">
        <v>387014</v>
      </c>
      <c r="J98">
        <v>3086008</v>
      </c>
      <c r="K98">
        <v>3124041</v>
      </c>
      <c r="L98">
        <v>2239</v>
      </c>
      <c r="M98">
        <v>0.503</v>
      </c>
      <c r="N98">
        <v>118596</v>
      </c>
      <c r="O98">
        <v>26.638999999999999</v>
      </c>
      <c r="P98">
        <v>913675</v>
      </c>
      <c r="Q98">
        <v>49068</v>
      </c>
      <c r="R98">
        <v>864607</v>
      </c>
      <c r="S98">
        <v>1.571</v>
      </c>
      <c r="T98">
        <v>29.247</v>
      </c>
      <c r="U98">
        <v>981513</v>
      </c>
      <c r="V98">
        <v>554952</v>
      </c>
      <c r="W98">
        <v>426561</v>
      </c>
      <c r="X98">
        <v>17.763999999999999</v>
      </c>
      <c r="Y98">
        <v>31.417999999999999</v>
      </c>
      <c r="Z98">
        <v>-67838</v>
      </c>
      <c r="AA98">
        <v>-2.1709999999999998</v>
      </c>
      <c r="AB98">
        <v>58.493000000000002</v>
      </c>
      <c r="AC98">
        <v>98189</v>
      </c>
      <c r="AD98">
        <v>98488</v>
      </c>
      <c r="AE98">
        <v>479666</v>
      </c>
    </row>
    <row r="99" spans="1:31" x14ac:dyDescent="0.35">
      <c r="A99" t="s">
        <v>62</v>
      </c>
      <c r="B99" t="s">
        <v>63</v>
      </c>
      <c r="C99">
        <v>0</v>
      </c>
      <c r="D99" t="s">
        <v>64</v>
      </c>
      <c r="E99">
        <v>20</v>
      </c>
      <c r="F99" t="s">
        <v>67</v>
      </c>
      <c r="G99">
        <v>1991</v>
      </c>
      <c r="H99">
        <v>364527</v>
      </c>
      <c r="I99">
        <v>375676</v>
      </c>
      <c r="J99">
        <v>2672798</v>
      </c>
      <c r="K99">
        <v>2799970</v>
      </c>
      <c r="L99">
        <v>4441</v>
      </c>
      <c r="M99">
        <v>1.024</v>
      </c>
      <c r="N99">
        <v>120845</v>
      </c>
      <c r="O99">
        <v>27.852</v>
      </c>
      <c r="P99">
        <v>765127</v>
      </c>
      <c r="Q99">
        <v>57427</v>
      </c>
      <c r="R99">
        <v>707700</v>
      </c>
      <c r="S99">
        <v>2.0510000000000002</v>
      </c>
      <c r="T99">
        <v>27.326000000000001</v>
      </c>
      <c r="U99">
        <v>1014552</v>
      </c>
      <c r="V99">
        <v>565447</v>
      </c>
      <c r="W99">
        <v>449105</v>
      </c>
      <c r="X99">
        <v>20.195</v>
      </c>
      <c r="Y99">
        <v>36.234000000000002</v>
      </c>
      <c r="Z99">
        <v>-249425</v>
      </c>
      <c r="AA99">
        <v>-8.9079999999999995</v>
      </c>
      <c r="AB99">
        <v>54.652999999999999</v>
      </c>
      <c r="AC99">
        <v>98180</v>
      </c>
      <c r="AD99">
        <v>98350</v>
      </c>
      <c r="AE99">
        <v>474593</v>
      </c>
    </row>
    <row r="100" spans="1:31" x14ac:dyDescent="0.35">
      <c r="A100" t="s">
        <v>62</v>
      </c>
      <c r="B100" t="s">
        <v>63</v>
      </c>
      <c r="C100">
        <v>0</v>
      </c>
      <c r="D100" t="s">
        <v>64</v>
      </c>
      <c r="E100">
        <v>20</v>
      </c>
      <c r="F100" t="s">
        <v>67</v>
      </c>
      <c r="G100">
        <v>1992</v>
      </c>
      <c r="H100">
        <v>338328</v>
      </c>
      <c r="I100">
        <v>349943</v>
      </c>
      <c r="J100">
        <v>2478009</v>
      </c>
      <c r="K100">
        <v>2518080</v>
      </c>
      <c r="L100">
        <v>6795</v>
      </c>
      <c r="M100">
        <v>1.708</v>
      </c>
      <c r="N100">
        <v>102521</v>
      </c>
      <c r="O100">
        <v>25.771999999999998</v>
      </c>
      <c r="P100">
        <v>751684</v>
      </c>
      <c r="Q100">
        <v>84722</v>
      </c>
      <c r="R100">
        <v>666962</v>
      </c>
      <c r="S100">
        <v>3.3650000000000002</v>
      </c>
      <c r="T100">
        <v>29.850999999999999</v>
      </c>
      <c r="U100">
        <v>825809</v>
      </c>
      <c r="V100">
        <v>469474</v>
      </c>
      <c r="W100">
        <v>356335</v>
      </c>
      <c r="X100">
        <v>18.643999999999998</v>
      </c>
      <c r="Y100">
        <v>32.795000000000002</v>
      </c>
      <c r="Z100">
        <v>-74125</v>
      </c>
      <c r="AA100">
        <v>-2.944</v>
      </c>
      <c r="AB100">
        <v>59.703000000000003</v>
      </c>
      <c r="AC100">
        <v>82571</v>
      </c>
      <c r="AD100">
        <v>82732</v>
      </c>
      <c r="AE100">
        <v>398870</v>
      </c>
    </row>
    <row r="101" spans="1:31" x14ac:dyDescent="0.35">
      <c r="A101" t="s">
        <v>62</v>
      </c>
      <c r="B101" t="s">
        <v>63</v>
      </c>
      <c r="C101">
        <v>0</v>
      </c>
      <c r="D101" t="s">
        <v>64</v>
      </c>
      <c r="E101">
        <v>20</v>
      </c>
      <c r="F101" t="s">
        <v>67</v>
      </c>
      <c r="G101">
        <v>1993</v>
      </c>
      <c r="H101">
        <v>337154</v>
      </c>
      <c r="I101">
        <v>347563</v>
      </c>
      <c r="J101">
        <v>2726186</v>
      </c>
      <c r="K101">
        <v>2727518</v>
      </c>
      <c r="L101">
        <v>2007</v>
      </c>
      <c r="M101">
        <v>0.50600000000000001</v>
      </c>
      <c r="N101">
        <v>100150</v>
      </c>
      <c r="O101">
        <v>25.25</v>
      </c>
      <c r="P101">
        <v>793661</v>
      </c>
      <c r="Q101">
        <v>39611</v>
      </c>
      <c r="R101">
        <v>754050</v>
      </c>
      <c r="S101">
        <v>1.452</v>
      </c>
      <c r="T101">
        <v>29.097999999999999</v>
      </c>
      <c r="U101">
        <v>790908</v>
      </c>
      <c r="V101">
        <v>432181</v>
      </c>
      <c r="W101">
        <v>358727</v>
      </c>
      <c r="X101">
        <v>15.845000000000001</v>
      </c>
      <c r="Y101">
        <v>28.997</v>
      </c>
      <c r="Z101">
        <v>2753</v>
      </c>
      <c r="AA101">
        <v>0.10100000000000001</v>
      </c>
      <c r="AB101">
        <v>57.994999999999997</v>
      </c>
      <c r="AC101">
        <v>81091</v>
      </c>
      <c r="AD101">
        <v>81322</v>
      </c>
      <c r="AE101">
        <v>363455</v>
      </c>
    </row>
    <row r="102" spans="1:31" x14ac:dyDescent="0.35">
      <c r="A102" t="s">
        <v>62</v>
      </c>
      <c r="B102" t="s">
        <v>63</v>
      </c>
      <c r="C102">
        <v>0</v>
      </c>
      <c r="D102" t="s">
        <v>64</v>
      </c>
      <c r="E102">
        <v>20</v>
      </c>
      <c r="F102" t="s">
        <v>67</v>
      </c>
      <c r="G102">
        <v>1994</v>
      </c>
      <c r="H102">
        <v>350608</v>
      </c>
      <c r="I102">
        <v>360298</v>
      </c>
      <c r="J102">
        <v>2650968</v>
      </c>
      <c r="K102">
        <v>2663506</v>
      </c>
      <c r="L102">
        <v>2164</v>
      </c>
      <c r="M102">
        <v>0.52300000000000002</v>
      </c>
      <c r="N102">
        <v>108382</v>
      </c>
      <c r="O102">
        <v>26.216999999999999</v>
      </c>
      <c r="P102">
        <v>780777</v>
      </c>
      <c r="Q102">
        <v>47475</v>
      </c>
      <c r="R102">
        <v>733302</v>
      </c>
      <c r="S102">
        <v>1.782</v>
      </c>
      <c r="T102">
        <v>29.314</v>
      </c>
      <c r="U102">
        <v>798099</v>
      </c>
      <c r="V102">
        <v>480046</v>
      </c>
      <c r="W102">
        <v>318053</v>
      </c>
      <c r="X102">
        <v>18.023</v>
      </c>
      <c r="Y102">
        <v>29.963999999999999</v>
      </c>
      <c r="Z102">
        <v>-17322</v>
      </c>
      <c r="AA102">
        <v>-0.65</v>
      </c>
      <c r="AB102">
        <v>58.628</v>
      </c>
      <c r="AC102">
        <v>89018</v>
      </c>
      <c r="AD102">
        <v>89140</v>
      </c>
      <c r="AE102">
        <v>403671</v>
      </c>
    </row>
    <row r="103" spans="1:31" x14ac:dyDescent="0.35">
      <c r="A103" t="s">
        <v>62</v>
      </c>
      <c r="B103" t="s">
        <v>63</v>
      </c>
      <c r="C103">
        <v>0</v>
      </c>
      <c r="D103" t="s">
        <v>64</v>
      </c>
      <c r="E103">
        <v>20</v>
      </c>
      <c r="F103" t="s">
        <v>67</v>
      </c>
      <c r="G103">
        <v>1995</v>
      </c>
      <c r="H103">
        <v>365783</v>
      </c>
      <c r="I103">
        <v>375470</v>
      </c>
      <c r="J103">
        <v>2781971</v>
      </c>
      <c r="K103">
        <v>2778586</v>
      </c>
      <c r="L103">
        <v>2025</v>
      </c>
      <c r="M103">
        <v>0.47299999999999998</v>
      </c>
      <c r="N103">
        <v>107065</v>
      </c>
      <c r="O103">
        <v>25.015999999999998</v>
      </c>
      <c r="P103">
        <v>824529</v>
      </c>
      <c r="Q103">
        <v>49787</v>
      </c>
      <c r="R103">
        <v>774742</v>
      </c>
      <c r="S103">
        <v>1.792</v>
      </c>
      <c r="T103">
        <v>29.673999999999999</v>
      </c>
      <c r="U103">
        <v>812663</v>
      </c>
      <c r="V103">
        <v>453519</v>
      </c>
      <c r="W103">
        <v>359144</v>
      </c>
      <c r="X103">
        <v>16.321999999999999</v>
      </c>
      <c r="Y103">
        <v>29.247</v>
      </c>
      <c r="Z103">
        <v>11866</v>
      </c>
      <c r="AA103">
        <v>0.42699999999999999</v>
      </c>
      <c r="AB103">
        <v>58.494999999999997</v>
      </c>
      <c r="AC103">
        <v>87554</v>
      </c>
      <c r="AD103">
        <v>87669</v>
      </c>
      <c r="AE103">
        <v>387716</v>
      </c>
    </row>
    <row r="104" spans="1:31" x14ac:dyDescent="0.35">
      <c r="A104" t="s">
        <v>62</v>
      </c>
      <c r="B104" t="s">
        <v>63</v>
      </c>
      <c r="C104">
        <v>0</v>
      </c>
      <c r="D104" t="s">
        <v>64</v>
      </c>
      <c r="E104">
        <v>20</v>
      </c>
      <c r="F104" t="s">
        <v>67</v>
      </c>
      <c r="G104">
        <v>1996</v>
      </c>
      <c r="H104">
        <v>379000</v>
      </c>
      <c r="I104">
        <v>389526</v>
      </c>
      <c r="J104">
        <v>2862717</v>
      </c>
      <c r="K104">
        <v>2879817</v>
      </c>
      <c r="L104">
        <v>3222</v>
      </c>
      <c r="M104">
        <v>0.72499999999999998</v>
      </c>
      <c r="N104">
        <v>112769</v>
      </c>
      <c r="O104">
        <v>25.381</v>
      </c>
      <c r="P104">
        <v>830575</v>
      </c>
      <c r="Q104">
        <v>59327</v>
      </c>
      <c r="R104">
        <v>771248</v>
      </c>
      <c r="S104">
        <v>2.06</v>
      </c>
      <c r="T104">
        <v>28.841000000000001</v>
      </c>
      <c r="U104">
        <v>855273</v>
      </c>
      <c r="V104">
        <v>465684</v>
      </c>
      <c r="W104">
        <v>389589</v>
      </c>
      <c r="X104">
        <v>16.170999999999999</v>
      </c>
      <c r="Y104">
        <v>29.699000000000002</v>
      </c>
      <c r="Z104">
        <v>-24698</v>
      </c>
      <c r="AA104">
        <v>-0.85799999999999998</v>
      </c>
      <c r="AB104">
        <v>57.682000000000002</v>
      </c>
      <c r="AC104">
        <v>92334</v>
      </c>
      <c r="AD104">
        <v>92547</v>
      </c>
      <c r="AE104">
        <v>398452</v>
      </c>
    </row>
    <row r="105" spans="1:31" x14ac:dyDescent="0.35">
      <c r="A105" t="s">
        <v>62</v>
      </c>
      <c r="B105" t="s">
        <v>63</v>
      </c>
      <c r="C105">
        <v>0</v>
      </c>
      <c r="D105" t="s">
        <v>64</v>
      </c>
      <c r="E105">
        <v>20</v>
      </c>
      <c r="F105" t="s">
        <v>67</v>
      </c>
      <c r="G105">
        <v>1997</v>
      </c>
      <c r="H105">
        <v>376022</v>
      </c>
      <c r="I105">
        <v>386334</v>
      </c>
      <c r="J105">
        <v>2795191</v>
      </c>
      <c r="K105">
        <v>2785689</v>
      </c>
      <c r="L105">
        <v>7834</v>
      </c>
      <c r="M105">
        <v>1.7829999999999999</v>
      </c>
      <c r="N105">
        <v>113815</v>
      </c>
      <c r="O105">
        <v>25.907</v>
      </c>
      <c r="P105">
        <v>887072</v>
      </c>
      <c r="Q105">
        <v>117401</v>
      </c>
      <c r="R105">
        <v>769671</v>
      </c>
      <c r="S105">
        <v>4.2140000000000004</v>
      </c>
      <c r="T105">
        <v>31.844000000000001</v>
      </c>
      <c r="U105">
        <v>857115</v>
      </c>
      <c r="V105">
        <v>491953</v>
      </c>
      <c r="W105">
        <v>365162</v>
      </c>
      <c r="X105">
        <v>17.66</v>
      </c>
      <c r="Y105">
        <v>30.768999999999998</v>
      </c>
      <c r="Z105">
        <v>29957</v>
      </c>
      <c r="AA105">
        <v>1.075</v>
      </c>
      <c r="AB105">
        <v>61.536999999999999</v>
      </c>
      <c r="AC105">
        <v>93846</v>
      </c>
      <c r="AD105">
        <v>93969</v>
      </c>
      <c r="AE105">
        <v>424054</v>
      </c>
    </row>
    <row r="106" spans="1:31" x14ac:dyDescent="0.35">
      <c r="A106" t="s">
        <v>62</v>
      </c>
      <c r="B106" t="s">
        <v>63</v>
      </c>
      <c r="C106">
        <v>0</v>
      </c>
      <c r="D106" t="s">
        <v>64</v>
      </c>
      <c r="E106">
        <v>20</v>
      </c>
      <c r="F106" t="s">
        <v>67</v>
      </c>
      <c r="G106">
        <v>1998</v>
      </c>
      <c r="H106">
        <v>383497</v>
      </c>
      <c r="I106">
        <v>395216</v>
      </c>
      <c r="J106">
        <v>3075322</v>
      </c>
      <c r="K106">
        <v>3035407</v>
      </c>
      <c r="L106">
        <v>1454</v>
      </c>
      <c r="M106">
        <v>0.32400000000000001</v>
      </c>
      <c r="N106">
        <v>107882</v>
      </c>
      <c r="O106">
        <v>24.058</v>
      </c>
      <c r="P106">
        <v>884126</v>
      </c>
      <c r="Q106">
        <v>40015</v>
      </c>
      <c r="R106">
        <v>844111</v>
      </c>
      <c r="S106">
        <v>1.3180000000000001</v>
      </c>
      <c r="T106">
        <v>29.126999999999999</v>
      </c>
      <c r="U106">
        <v>796073</v>
      </c>
      <c r="V106">
        <v>431023</v>
      </c>
      <c r="W106">
        <v>365050</v>
      </c>
      <c r="X106">
        <v>14.2</v>
      </c>
      <c r="Y106">
        <v>26.225999999999999</v>
      </c>
      <c r="Z106">
        <v>88053</v>
      </c>
      <c r="AA106">
        <v>2.9009999999999998</v>
      </c>
      <c r="AB106">
        <v>52.451999999999998</v>
      </c>
      <c r="AC106">
        <v>85695</v>
      </c>
      <c r="AD106">
        <v>85987</v>
      </c>
      <c r="AE106">
        <v>352759</v>
      </c>
    </row>
    <row r="107" spans="1:31" x14ac:dyDescent="0.35">
      <c r="A107" t="s">
        <v>62</v>
      </c>
      <c r="B107" t="s">
        <v>63</v>
      </c>
      <c r="C107">
        <v>0</v>
      </c>
      <c r="D107" t="s">
        <v>64</v>
      </c>
      <c r="E107">
        <v>20</v>
      </c>
      <c r="F107" t="s">
        <v>67</v>
      </c>
      <c r="G107">
        <v>1999</v>
      </c>
      <c r="H107">
        <v>369221</v>
      </c>
      <c r="I107">
        <v>374602</v>
      </c>
      <c r="J107">
        <v>2896332</v>
      </c>
      <c r="K107">
        <v>2890714</v>
      </c>
      <c r="L107">
        <v>2250</v>
      </c>
      <c r="M107">
        <v>0.52800000000000002</v>
      </c>
      <c r="N107">
        <v>105928</v>
      </c>
      <c r="O107">
        <v>24.84</v>
      </c>
      <c r="P107">
        <v>808833</v>
      </c>
      <c r="Q107">
        <v>58165</v>
      </c>
      <c r="R107">
        <v>750668</v>
      </c>
      <c r="S107">
        <v>2.012</v>
      </c>
      <c r="T107">
        <v>27.98</v>
      </c>
      <c r="U107">
        <v>789164</v>
      </c>
      <c r="V107">
        <v>438633</v>
      </c>
      <c r="W107">
        <v>350531</v>
      </c>
      <c r="X107">
        <v>15.173999999999999</v>
      </c>
      <c r="Y107">
        <v>27.3</v>
      </c>
      <c r="Z107">
        <v>19669</v>
      </c>
      <c r="AA107">
        <v>0.68</v>
      </c>
      <c r="AB107">
        <v>54.6</v>
      </c>
      <c r="AC107">
        <v>83640</v>
      </c>
      <c r="AD107">
        <v>83711</v>
      </c>
      <c r="AE107">
        <v>358776</v>
      </c>
    </row>
    <row r="108" spans="1:31" x14ac:dyDescent="0.35">
      <c r="A108" t="s">
        <v>62</v>
      </c>
      <c r="B108" t="s">
        <v>63</v>
      </c>
      <c r="C108">
        <v>0</v>
      </c>
      <c r="D108" t="s">
        <v>64</v>
      </c>
      <c r="E108">
        <v>20</v>
      </c>
      <c r="F108" t="s">
        <v>67</v>
      </c>
      <c r="G108">
        <v>2000</v>
      </c>
      <c r="H108">
        <v>347753</v>
      </c>
      <c r="I108">
        <v>354033</v>
      </c>
      <c r="J108">
        <v>2753765</v>
      </c>
      <c r="K108">
        <v>2684578</v>
      </c>
      <c r="L108">
        <v>1293</v>
      </c>
      <c r="M108">
        <v>0.32</v>
      </c>
      <c r="N108">
        <v>101006</v>
      </c>
      <c r="O108">
        <v>25.007999999999999</v>
      </c>
      <c r="P108">
        <v>840761</v>
      </c>
      <c r="Q108">
        <v>44367</v>
      </c>
      <c r="R108">
        <v>796394</v>
      </c>
      <c r="S108">
        <v>1.653</v>
      </c>
      <c r="T108">
        <v>31.318000000000001</v>
      </c>
      <c r="U108">
        <v>692588</v>
      </c>
      <c r="V108">
        <v>388112</v>
      </c>
      <c r="W108">
        <v>304476</v>
      </c>
      <c r="X108">
        <v>14.457000000000001</v>
      </c>
      <c r="Y108">
        <v>25.798999999999999</v>
      </c>
      <c r="Z108">
        <v>148173</v>
      </c>
      <c r="AA108">
        <v>5.5190000000000001</v>
      </c>
      <c r="AB108">
        <v>51.597999999999999</v>
      </c>
      <c r="AC108">
        <v>79445</v>
      </c>
      <c r="AD108">
        <v>79622</v>
      </c>
      <c r="AE108">
        <v>313006</v>
      </c>
    </row>
    <row r="109" spans="1:31" x14ac:dyDescent="0.35">
      <c r="A109" t="s">
        <v>62</v>
      </c>
      <c r="B109" t="s">
        <v>63</v>
      </c>
      <c r="C109">
        <v>0</v>
      </c>
      <c r="D109" t="s">
        <v>64</v>
      </c>
      <c r="E109">
        <v>20</v>
      </c>
      <c r="F109" t="s">
        <v>67</v>
      </c>
      <c r="G109">
        <v>2001</v>
      </c>
      <c r="H109">
        <v>341455</v>
      </c>
      <c r="I109">
        <v>349190</v>
      </c>
      <c r="J109">
        <v>2692037</v>
      </c>
      <c r="K109">
        <v>2683612</v>
      </c>
      <c r="L109">
        <v>1808</v>
      </c>
      <c r="M109">
        <v>0.45300000000000001</v>
      </c>
      <c r="N109">
        <v>102103</v>
      </c>
      <c r="O109">
        <v>25.568000000000001</v>
      </c>
      <c r="P109">
        <v>790179</v>
      </c>
      <c r="Q109">
        <v>42580</v>
      </c>
      <c r="R109">
        <v>747599</v>
      </c>
      <c r="S109">
        <v>1.587</v>
      </c>
      <c r="T109">
        <v>29.445</v>
      </c>
      <c r="U109">
        <v>766396</v>
      </c>
      <c r="V109">
        <v>422101</v>
      </c>
      <c r="W109">
        <v>344295</v>
      </c>
      <c r="X109">
        <v>15.728999999999999</v>
      </c>
      <c r="Y109">
        <v>28.558</v>
      </c>
      <c r="Z109">
        <v>23783</v>
      </c>
      <c r="AA109">
        <v>0.88600000000000001</v>
      </c>
      <c r="AB109">
        <v>57.116999999999997</v>
      </c>
      <c r="AC109">
        <v>79913</v>
      </c>
      <c r="AD109">
        <v>80107</v>
      </c>
      <c r="AE109">
        <v>340859</v>
      </c>
    </row>
    <row r="110" spans="1:31" x14ac:dyDescent="0.35">
      <c r="A110" t="s">
        <v>62</v>
      </c>
      <c r="B110" t="s">
        <v>63</v>
      </c>
      <c r="C110">
        <v>0</v>
      </c>
      <c r="D110" t="s">
        <v>64</v>
      </c>
      <c r="E110">
        <v>20</v>
      </c>
      <c r="F110" t="s">
        <v>67</v>
      </c>
      <c r="G110">
        <v>2002</v>
      </c>
      <c r="H110">
        <v>331719</v>
      </c>
      <c r="I110">
        <v>339396</v>
      </c>
      <c r="J110">
        <v>2327754</v>
      </c>
      <c r="K110">
        <v>2399905</v>
      </c>
      <c r="L110">
        <v>3926</v>
      </c>
      <c r="M110">
        <v>1.0089999999999999</v>
      </c>
      <c r="N110">
        <v>103206</v>
      </c>
      <c r="O110">
        <v>26.529</v>
      </c>
      <c r="P110">
        <v>644619</v>
      </c>
      <c r="Q110">
        <v>62370</v>
      </c>
      <c r="R110">
        <v>582249</v>
      </c>
      <c r="S110">
        <v>2.5990000000000002</v>
      </c>
      <c r="T110">
        <v>26.86</v>
      </c>
      <c r="U110">
        <v>783671</v>
      </c>
      <c r="V110">
        <v>420047</v>
      </c>
      <c r="W110">
        <v>363624</v>
      </c>
      <c r="X110">
        <v>17.503</v>
      </c>
      <c r="Y110">
        <v>32.654000000000003</v>
      </c>
      <c r="Z110">
        <v>-139052</v>
      </c>
      <c r="AA110">
        <v>-5.7939999999999996</v>
      </c>
      <c r="AB110">
        <v>53.72</v>
      </c>
      <c r="AC110">
        <v>79876</v>
      </c>
      <c r="AD110">
        <v>80031</v>
      </c>
      <c r="AE110">
        <v>343511</v>
      </c>
    </row>
    <row r="111" spans="1:31" x14ac:dyDescent="0.35">
      <c r="A111" t="s">
        <v>62</v>
      </c>
      <c r="B111" t="s">
        <v>63</v>
      </c>
      <c r="C111">
        <v>0</v>
      </c>
      <c r="D111" t="s">
        <v>64</v>
      </c>
      <c r="E111">
        <v>20</v>
      </c>
      <c r="F111" t="s">
        <v>67</v>
      </c>
      <c r="G111">
        <v>2003</v>
      </c>
      <c r="H111">
        <v>350229</v>
      </c>
      <c r="I111">
        <v>357282</v>
      </c>
      <c r="J111">
        <v>2956440</v>
      </c>
      <c r="K111">
        <v>2976015</v>
      </c>
      <c r="L111">
        <v>2072</v>
      </c>
      <c r="M111">
        <v>0.50900000000000001</v>
      </c>
      <c r="N111">
        <v>102286</v>
      </c>
      <c r="O111">
        <v>25.108000000000001</v>
      </c>
      <c r="P111">
        <v>713084</v>
      </c>
      <c r="Q111">
        <v>35287</v>
      </c>
      <c r="R111">
        <v>677797</v>
      </c>
      <c r="S111">
        <v>1.1859999999999999</v>
      </c>
      <c r="T111">
        <v>23.960999999999999</v>
      </c>
      <c r="U111">
        <v>744413</v>
      </c>
      <c r="V111">
        <v>408143</v>
      </c>
      <c r="W111">
        <v>336270</v>
      </c>
      <c r="X111">
        <v>13.714</v>
      </c>
      <c r="Y111">
        <v>25.013999999999999</v>
      </c>
      <c r="Z111">
        <v>-31329</v>
      </c>
      <c r="AA111">
        <v>-1.0529999999999999</v>
      </c>
      <c r="AB111">
        <v>47.921999999999997</v>
      </c>
      <c r="AC111">
        <v>79048</v>
      </c>
      <c r="AD111">
        <v>79246</v>
      </c>
      <c r="AE111">
        <v>336196</v>
      </c>
    </row>
    <row r="112" spans="1:31" x14ac:dyDescent="0.35">
      <c r="A112" t="s">
        <v>62</v>
      </c>
      <c r="B112" t="s">
        <v>63</v>
      </c>
      <c r="C112">
        <v>0</v>
      </c>
      <c r="D112" t="s">
        <v>64</v>
      </c>
      <c r="E112">
        <v>20</v>
      </c>
      <c r="F112" t="s">
        <v>67</v>
      </c>
      <c r="G112">
        <v>2004</v>
      </c>
      <c r="H112">
        <v>361413</v>
      </c>
      <c r="I112">
        <v>364996</v>
      </c>
      <c r="J112">
        <v>2633149</v>
      </c>
      <c r="K112">
        <v>2639763</v>
      </c>
      <c r="L112">
        <v>693</v>
      </c>
      <c r="M112">
        <v>0.16600000000000001</v>
      </c>
      <c r="N112">
        <v>106774</v>
      </c>
      <c r="O112">
        <v>25.542000000000002</v>
      </c>
      <c r="P112">
        <v>727872</v>
      </c>
      <c r="Q112">
        <v>16652</v>
      </c>
      <c r="R112">
        <v>711220</v>
      </c>
      <c r="S112">
        <v>0.63100000000000001</v>
      </c>
      <c r="T112">
        <v>27.573</v>
      </c>
      <c r="U112">
        <v>734135</v>
      </c>
      <c r="V112">
        <v>415904</v>
      </c>
      <c r="W112">
        <v>318231</v>
      </c>
      <c r="X112">
        <v>15.755000000000001</v>
      </c>
      <c r="Y112">
        <v>27.811</v>
      </c>
      <c r="Z112">
        <v>-6263</v>
      </c>
      <c r="AA112">
        <v>-0.23699999999999999</v>
      </c>
      <c r="AB112">
        <v>55.146999999999998</v>
      </c>
      <c r="AC112">
        <v>83482</v>
      </c>
      <c r="AD112">
        <v>83528</v>
      </c>
      <c r="AE112">
        <v>343566</v>
      </c>
    </row>
    <row r="113" spans="1:31" x14ac:dyDescent="0.35">
      <c r="A113" t="s">
        <v>62</v>
      </c>
      <c r="B113" t="s">
        <v>63</v>
      </c>
      <c r="C113">
        <v>0</v>
      </c>
      <c r="D113" t="s">
        <v>64</v>
      </c>
      <c r="E113">
        <v>20</v>
      </c>
      <c r="F113" t="s">
        <v>67</v>
      </c>
      <c r="G113">
        <v>2005</v>
      </c>
      <c r="H113">
        <v>380099</v>
      </c>
      <c r="I113">
        <v>384215</v>
      </c>
      <c r="J113">
        <v>2689467</v>
      </c>
      <c r="K113">
        <v>2703129</v>
      </c>
      <c r="L113">
        <v>1486</v>
      </c>
      <c r="M113">
        <v>0.33700000000000002</v>
      </c>
      <c r="N113">
        <v>113731</v>
      </c>
      <c r="O113">
        <v>25.827999999999999</v>
      </c>
      <c r="P113">
        <v>757306</v>
      </c>
      <c r="Q113">
        <v>38771</v>
      </c>
      <c r="R113">
        <v>718535</v>
      </c>
      <c r="S113">
        <v>1.4339999999999999</v>
      </c>
      <c r="T113">
        <v>28.015999999999998</v>
      </c>
      <c r="U113">
        <v>775690</v>
      </c>
      <c r="V113">
        <v>424844</v>
      </c>
      <c r="W113">
        <v>350846</v>
      </c>
      <c r="X113">
        <v>15.717000000000001</v>
      </c>
      <c r="Y113">
        <v>28.696000000000002</v>
      </c>
      <c r="Z113">
        <v>-18384</v>
      </c>
      <c r="AA113">
        <v>-0.68</v>
      </c>
      <c r="AB113">
        <v>56.031999999999996</v>
      </c>
      <c r="AC113">
        <v>87747</v>
      </c>
      <c r="AD113">
        <v>87777</v>
      </c>
      <c r="AE113">
        <v>346558</v>
      </c>
    </row>
    <row r="114" spans="1:31" x14ac:dyDescent="0.35">
      <c r="A114" t="s">
        <v>62</v>
      </c>
      <c r="B114" t="s">
        <v>63</v>
      </c>
      <c r="C114">
        <v>0</v>
      </c>
      <c r="D114" t="s">
        <v>64</v>
      </c>
      <c r="E114">
        <v>20</v>
      </c>
      <c r="F114" t="s">
        <v>67</v>
      </c>
      <c r="G114">
        <v>2006</v>
      </c>
      <c r="H114">
        <v>397531</v>
      </c>
      <c r="I114">
        <v>405384</v>
      </c>
      <c r="J114">
        <v>2946385</v>
      </c>
      <c r="K114">
        <v>2923072</v>
      </c>
      <c r="L114">
        <v>2981</v>
      </c>
      <c r="M114">
        <v>0.64300000000000002</v>
      </c>
      <c r="N114">
        <v>118975</v>
      </c>
      <c r="O114">
        <v>25.675000000000001</v>
      </c>
      <c r="P114">
        <v>827455</v>
      </c>
      <c r="Q114">
        <v>51735</v>
      </c>
      <c r="R114">
        <v>775720</v>
      </c>
      <c r="S114">
        <v>1.77</v>
      </c>
      <c r="T114">
        <v>28.308</v>
      </c>
      <c r="U114">
        <v>772125</v>
      </c>
      <c r="V114">
        <v>432739</v>
      </c>
      <c r="W114">
        <v>339386</v>
      </c>
      <c r="X114">
        <v>14.804</v>
      </c>
      <c r="Y114">
        <v>26.414999999999999</v>
      </c>
      <c r="Z114">
        <v>55330</v>
      </c>
      <c r="AA114">
        <v>1.893</v>
      </c>
      <c r="AB114">
        <v>52.83</v>
      </c>
      <c r="AC114">
        <v>96476</v>
      </c>
      <c r="AD114">
        <v>96704</v>
      </c>
      <c r="AE114">
        <v>367358</v>
      </c>
    </row>
    <row r="115" spans="1:31" x14ac:dyDescent="0.35">
      <c r="A115" t="s">
        <v>62</v>
      </c>
      <c r="B115" t="s">
        <v>63</v>
      </c>
      <c r="C115">
        <v>0</v>
      </c>
      <c r="D115" t="s">
        <v>64</v>
      </c>
      <c r="E115">
        <v>20</v>
      </c>
      <c r="F115" t="s">
        <v>67</v>
      </c>
      <c r="G115">
        <v>2007</v>
      </c>
      <c r="H115">
        <v>434180</v>
      </c>
      <c r="I115">
        <v>440626</v>
      </c>
      <c r="J115">
        <v>2956895</v>
      </c>
      <c r="K115">
        <v>3029462</v>
      </c>
      <c r="L115">
        <v>4686</v>
      </c>
      <c r="M115">
        <v>0.93400000000000005</v>
      </c>
      <c r="N115">
        <v>126684</v>
      </c>
      <c r="O115">
        <v>25.254999999999999</v>
      </c>
      <c r="P115">
        <v>786861</v>
      </c>
      <c r="Q115">
        <v>64542</v>
      </c>
      <c r="R115">
        <v>722319</v>
      </c>
      <c r="S115">
        <v>2.13</v>
      </c>
      <c r="T115">
        <v>25.974</v>
      </c>
      <c r="U115">
        <v>922495</v>
      </c>
      <c r="V115">
        <v>470072</v>
      </c>
      <c r="W115">
        <v>452423</v>
      </c>
      <c r="X115">
        <v>15.516999999999999</v>
      </c>
      <c r="Y115">
        <v>30.451000000000001</v>
      </c>
      <c r="Z115">
        <v>-135634</v>
      </c>
      <c r="AA115">
        <v>-4.4770000000000003</v>
      </c>
      <c r="AB115">
        <v>51.947000000000003</v>
      </c>
      <c r="AC115">
        <v>101258</v>
      </c>
      <c r="AD115">
        <v>101329</v>
      </c>
      <c r="AE115">
        <v>384451</v>
      </c>
    </row>
    <row r="116" spans="1:31" x14ac:dyDescent="0.35">
      <c r="A116" t="s">
        <v>62</v>
      </c>
      <c r="B116" t="s">
        <v>63</v>
      </c>
      <c r="C116">
        <v>0</v>
      </c>
      <c r="D116" t="s">
        <v>64</v>
      </c>
      <c r="E116">
        <v>20</v>
      </c>
      <c r="F116" t="s">
        <v>67</v>
      </c>
      <c r="G116">
        <v>2008</v>
      </c>
      <c r="H116">
        <v>378488</v>
      </c>
      <c r="I116">
        <v>384802</v>
      </c>
      <c r="J116">
        <v>2503892</v>
      </c>
      <c r="K116">
        <v>2565300</v>
      </c>
      <c r="L116">
        <v>1886</v>
      </c>
      <c r="M116">
        <v>0.42299999999999999</v>
      </c>
      <c r="N116">
        <v>123934</v>
      </c>
      <c r="O116">
        <v>27.798999999999999</v>
      </c>
      <c r="P116">
        <v>656645</v>
      </c>
      <c r="Q116">
        <v>23962</v>
      </c>
      <c r="R116">
        <v>632683</v>
      </c>
      <c r="S116">
        <v>0.93400000000000005</v>
      </c>
      <c r="T116">
        <v>25.597000000000001</v>
      </c>
      <c r="U116">
        <v>769882</v>
      </c>
      <c r="V116">
        <v>418599</v>
      </c>
      <c r="W116">
        <v>351283</v>
      </c>
      <c r="X116">
        <v>16.318000000000001</v>
      </c>
      <c r="Y116">
        <v>30.010999999999999</v>
      </c>
      <c r="Z116">
        <v>-113237</v>
      </c>
      <c r="AA116">
        <v>-4.4139999999999997</v>
      </c>
      <c r="AB116">
        <v>51.194000000000003</v>
      </c>
      <c r="AC116">
        <v>98426</v>
      </c>
      <c r="AD116">
        <v>98569</v>
      </c>
      <c r="AE116">
        <v>348147</v>
      </c>
    </row>
    <row r="117" spans="1:31" x14ac:dyDescent="0.35">
      <c r="A117" t="s">
        <v>62</v>
      </c>
      <c r="B117" t="s">
        <v>63</v>
      </c>
      <c r="C117">
        <v>0</v>
      </c>
      <c r="D117" t="s">
        <v>64</v>
      </c>
      <c r="E117">
        <v>20</v>
      </c>
      <c r="F117" t="s">
        <v>67</v>
      </c>
      <c r="G117">
        <v>2009</v>
      </c>
      <c r="H117">
        <v>345252</v>
      </c>
      <c r="I117">
        <v>351819</v>
      </c>
      <c r="J117">
        <v>2202090</v>
      </c>
      <c r="K117">
        <v>2339293</v>
      </c>
      <c r="L117">
        <v>1342</v>
      </c>
      <c r="M117">
        <v>0.32600000000000001</v>
      </c>
      <c r="N117">
        <v>120168</v>
      </c>
      <c r="O117">
        <v>29.221</v>
      </c>
      <c r="P117">
        <v>535899</v>
      </c>
      <c r="Q117">
        <v>21526</v>
      </c>
      <c r="R117">
        <v>514373</v>
      </c>
      <c r="S117">
        <v>0.92</v>
      </c>
      <c r="T117">
        <v>22.908999999999999</v>
      </c>
      <c r="U117">
        <v>800576</v>
      </c>
      <c r="V117">
        <v>423253</v>
      </c>
      <c r="W117">
        <v>377323</v>
      </c>
      <c r="X117">
        <v>18.093</v>
      </c>
      <c r="Y117">
        <v>34.222999999999999</v>
      </c>
      <c r="Z117">
        <v>-264677</v>
      </c>
      <c r="AA117">
        <v>-11.314</v>
      </c>
      <c r="AB117">
        <v>45.817</v>
      </c>
      <c r="AC117">
        <v>93565</v>
      </c>
      <c r="AD117">
        <v>93746</v>
      </c>
      <c r="AE117">
        <v>346569</v>
      </c>
    </row>
    <row r="118" spans="1:31" x14ac:dyDescent="0.35">
      <c r="A118" t="s">
        <v>62</v>
      </c>
      <c r="B118" t="s">
        <v>63</v>
      </c>
      <c r="C118">
        <v>0</v>
      </c>
      <c r="D118" t="s">
        <v>64</v>
      </c>
      <c r="E118">
        <v>20</v>
      </c>
      <c r="F118" t="s">
        <v>67</v>
      </c>
      <c r="G118">
        <v>2010</v>
      </c>
      <c r="H118">
        <v>293783</v>
      </c>
      <c r="I118">
        <v>300329</v>
      </c>
      <c r="J118">
        <v>1991116</v>
      </c>
      <c r="K118">
        <v>2057061</v>
      </c>
      <c r="L118">
        <v>1395</v>
      </c>
      <c r="M118">
        <v>0.40300000000000002</v>
      </c>
      <c r="N118">
        <v>92583</v>
      </c>
      <c r="O118">
        <v>26.763999999999999</v>
      </c>
      <c r="P118">
        <v>484032</v>
      </c>
      <c r="Q118">
        <v>19566</v>
      </c>
      <c r="R118">
        <v>464466</v>
      </c>
      <c r="S118">
        <v>0.95099999999999996</v>
      </c>
      <c r="T118">
        <v>23.53</v>
      </c>
      <c r="U118">
        <v>608373</v>
      </c>
      <c r="V118">
        <v>320349</v>
      </c>
      <c r="W118">
        <v>288024</v>
      </c>
      <c r="X118">
        <v>15.573</v>
      </c>
      <c r="Y118">
        <v>29.574999999999999</v>
      </c>
      <c r="Z118">
        <v>-124341</v>
      </c>
      <c r="AA118">
        <v>-6.0449999999999999</v>
      </c>
      <c r="AB118">
        <v>47.061</v>
      </c>
      <c r="AC118">
        <v>70264</v>
      </c>
      <c r="AD118">
        <v>70363</v>
      </c>
      <c r="AE118">
        <v>262083</v>
      </c>
    </row>
    <row r="119" spans="1:31" x14ac:dyDescent="0.35">
      <c r="A119" t="s">
        <v>62</v>
      </c>
      <c r="B119" t="s">
        <v>63</v>
      </c>
      <c r="C119">
        <v>0</v>
      </c>
      <c r="D119" t="s">
        <v>64</v>
      </c>
      <c r="E119">
        <v>20</v>
      </c>
      <c r="F119" t="s">
        <v>67</v>
      </c>
      <c r="G119">
        <v>2011</v>
      </c>
      <c r="H119">
        <v>282717</v>
      </c>
      <c r="I119">
        <v>292381</v>
      </c>
      <c r="J119">
        <v>2117373</v>
      </c>
      <c r="K119">
        <v>2160298</v>
      </c>
      <c r="L119">
        <v>1635</v>
      </c>
      <c r="M119">
        <v>0.48699999999999999</v>
      </c>
      <c r="N119">
        <v>87851</v>
      </c>
      <c r="O119">
        <v>26.186</v>
      </c>
      <c r="P119">
        <v>534441</v>
      </c>
      <c r="Q119">
        <v>28401</v>
      </c>
      <c r="R119">
        <v>506040</v>
      </c>
      <c r="S119">
        <v>1.3149999999999999</v>
      </c>
      <c r="T119">
        <v>24.739000000000001</v>
      </c>
      <c r="U119">
        <v>615772</v>
      </c>
      <c r="V119">
        <v>309624</v>
      </c>
      <c r="W119">
        <v>306148</v>
      </c>
      <c r="X119">
        <v>14.332000000000001</v>
      </c>
      <c r="Y119">
        <v>28.504000000000001</v>
      </c>
      <c r="Z119">
        <v>-81331</v>
      </c>
      <c r="AA119">
        <v>-3.7650000000000001</v>
      </c>
      <c r="AB119">
        <v>49.478000000000002</v>
      </c>
      <c r="AC119">
        <v>67201</v>
      </c>
      <c r="AD119">
        <v>67295</v>
      </c>
      <c r="AE119">
        <v>248414</v>
      </c>
    </row>
    <row r="120" spans="1:31" x14ac:dyDescent="0.35">
      <c r="A120" t="s">
        <v>62</v>
      </c>
      <c r="B120" t="s">
        <v>63</v>
      </c>
      <c r="C120">
        <v>0</v>
      </c>
      <c r="D120" t="s">
        <v>64</v>
      </c>
      <c r="E120">
        <v>20</v>
      </c>
      <c r="F120" t="s">
        <v>67</v>
      </c>
      <c r="G120">
        <v>2012</v>
      </c>
      <c r="H120">
        <v>302625</v>
      </c>
      <c r="I120">
        <v>307414</v>
      </c>
      <c r="J120">
        <v>2007853</v>
      </c>
      <c r="K120">
        <v>2006215</v>
      </c>
      <c r="L120">
        <v>2731</v>
      </c>
      <c r="M120">
        <v>0.78500000000000003</v>
      </c>
      <c r="N120">
        <v>83753</v>
      </c>
      <c r="O120">
        <v>24.071999999999999</v>
      </c>
      <c r="P120">
        <v>552618</v>
      </c>
      <c r="Q120">
        <v>37768</v>
      </c>
      <c r="R120">
        <v>514850</v>
      </c>
      <c r="S120">
        <v>1.883</v>
      </c>
      <c r="T120">
        <v>27.545000000000002</v>
      </c>
      <c r="U120">
        <v>543877</v>
      </c>
      <c r="V120">
        <v>297767</v>
      </c>
      <c r="W120">
        <v>246110</v>
      </c>
      <c r="X120">
        <v>14.842000000000001</v>
      </c>
      <c r="Y120">
        <v>27.11</v>
      </c>
      <c r="Z120">
        <v>8741</v>
      </c>
      <c r="AA120">
        <v>0.436</v>
      </c>
      <c r="AB120">
        <v>54.219000000000001</v>
      </c>
      <c r="AC120">
        <v>64327</v>
      </c>
      <c r="AD120">
        <v>64394</v>
      </c>
      <c r="AE120">
        <v>240918</v>
      </c>
    </row>
    <row r="121" spans="1:31" x14ac:dyDescent="0.35">
      <c r="A121" t="s">
        <v>62</v>
      </c>
      <c r="B121" t="s">
        <v>63</v>
      </c>
      <c r="C121">
        <v>0</v>
      </c>
      <c r="D121" t="s">
        <v>64</v>
      </c>
      <c r="E121">
        <v>20</v>
      </c>
      <c r="F121" t="s">
        <v>67</v>
      </c>
      <c r="G121">
        <v>2013</v>
      </c>
      <c r="H121">
        <v>312683</v>
      </c>
      <c r="I121">
        <v>318305</v>
      </c>
      <c r="J121">
        <v>2182628</v>
      </c>
      <c r="K121">
        <v>2177952</v>
      </c>
      <c r="L121">
        <v>1591</v>
      </c>
      <c r="M121">
        <v>0.441</v>
      </c>
      <c r="N121">
        <v>86718</v>
      </c>
      <c r="O121">
        <v>24.03</v>
      </c>
      <c r="P121">
        <v>554072</v>
      </c>
      <c r="Q121">
        <v>20767</v>
      </c>
      <c r="R121">
        <v>533305</v>
      </c>
      <c r="S121">
        <v>0.95399999999999996</v>
      </c>
      <c r="T121">
        <v>25.44</v>
      </c>
      <c r="U121">
        <v>537367</v>
      </c>
      <c r="V121">
        <v>301159</v>
      </c>
      <c r="W121">
        <v>236208</v>
      </c>
      <c r="X121">
        <v>13.827999999999999</v>
      </c>
      <c r="Y121">
        <v>24.672999999999998</v>
      </c>
      <c r="Z121">
        <v>16705</v>
      </c>
      <c r="AA121">
        <v>0.76700000000000002</v>
      </c>
      <c r="AB121">
        <v>49.345999999999997</v>
      </c>
      <c r="AC121">
        <v>66559</v>
      </c>
      <c r="AD121">
        <v>66635</v>
      </c>
      <c r="AE121">
        <v>244118</v>
      </c>
    </row>
    <row r="122" spans="1:31" x14ac:dyDescent="0.35">
      <c r="A122" t="s">
        <v>62</v>
      </c>
      <c r="B122" t="s">
        <v>63</v>
      </c>
      <c r="C122">
        <v>0</v>
      </c>
      <c r="D122" t="s">
        <v>64</v>
      </c>
      <c r="E122">
        <v>20</v>
      </c>
      <c r="F122" t="s">
        <v>67</v>
      </c>
      <c r="G122">
        <v>2014</v>
      </c>
      <c r="H122">
        <v>311836</v>
      </c>
      <c r="I122">
        <v>315972</v>
      </c>
      <c r="J122">
        <v>2106721</v>
      </c>
      <c r="K122">
        <v>2107452</v>
      </c>
      <c r="L122">
        <v>1245</v>
      </c>
      <c r="M122">
        <v>0.34699999999999998</v>
      </c>
      <c r="N122">
        <v>86713</v>
      </c>
      <c r="O122">
        <v>24.173999999999999</v>
      </c>
      <c r="P122">
        <v>566788</v>
      </c>
      <c r="Q122">
        <v>23775</v>
      </c>
      <c r="R122">
        <v>543013</v>
      </c>
      <c r="S122">
        <v>1.1279999999999999</v>
      </c>
      <c r="T122">
        <v>26.893999999999998</v>
      </c>
      <c r="U122">
        <v>561006</v>
      </c>
      <c r="V122">
        <v>305373</v>
      </c>
      <c r="W122">
        <v>255633</v>
      </c>
      <c r="X122">
        <v>14.49</v>
      </c>
      <c r="Y122">
        <v>26.62</v>
      </c>
      <c r="Z122">
        <v>5782</v>
      </c>
      <c r="AA122">
        <v>0.27400000000000002</v>
      </c>
      <c r="AB122">
        <v>53.24</v>
      </c>
      <c r="AC122">
        <v>67213</v>
      </c>
      <c r="AD122">
        <v>67296</v>
      </c>
      <c r="AE122">
        <v>252099</v>
      </c>
    </row>
    <row r="123" spans="1:31" x14ac:dyDescent="0.35">
      <c r="A123" t="s">
        <v>62</v>
      </c>
      <c r="B123" t="s">
        <v>63</v>
      </c>
      <c r="C123">
        <v>0</v>
      </c>
      <c r="D123" t="s">
        <v>64</v>
      </c>
      <c r="E123">
        <v>20</v>
      </c>
      <c r="F123" t="s">
        <v>67</v>
      </c>
      <c r="G123">
        <v>2015</v>
      </c>
      <c r="H123">
        <v>319880</v>
      </c>
      <c r="I123">
        <v>326682</v>
      </c>
      <c r="J123">
        <v>2264925</v>
      </c>
      <c r="K123">
        <v>2238950</v>
      </c>
      <c r="L123">
        <v>1636</v>
      </c>
      <c r="M123">
        <v>0.44400000000000001</v>
      </c>
      <c r="N123">
        <v>84912</v>
      </c>
      <c r="O123">
        <v>23.053999999999998</v>
      </c>
      <c r="P123">
        <v>591822</v>
      </c>
      <c r="Q123">
        <v>28002</v>
      </c>
      <c r="R123">
        <v>563820</v>
      </c>
      <c r="S123">
        <v>1.2509999999999999</v>
      </c>
      <c r="T123">
        <v>26.433</v>
      </c>
      <c r="U123">
        <v>533530</v>
      </c>
      <c r="V123">
        <v>289534</v>
      </c>
      <c r="W123">
        <v>243996</v>
      </c>
      <c r="X123">
        <v>12.932</v>
      </c>
      <c r="Y123">
        <v>23.829000000000001</v>
      </c>
      <c r="Z123">
        <v>58292</v>
      </c>
      <c r="AA123">
        <v>2.6040000000000001</v>
      </c>
      <c r="AB123">
        <v>47.658999999999999</v>
      </c>
      <c r="AC123">
        <v>66169</v>
      </c>
      <c r="AD123">
        <v>66283</v>
      </c>
      <c r="AE123">
        <v>237636</v>
      </c>
    </row>
    <row r="124" spans="1:31" x14ac:dyDescent="0.35">
      <c r="A124" t="s">
        <v>62</v>
      </c>
      <c r="B124" t="s">
        <v>63</v>
      </c>
      <c r="C124">
        <v>0</v>
      </c>
      <c r="D124" t="s">
        <v>64</v>
      </c>
      <c r="E124">
        <v>20</v>
      </c>
      <c r="F124" t="s">
        <v>67</v>
      </c>
      <c r="G124">
        <v>2016</v>
      </c>
      <c r="H124">
        <v>324224</v>
      </c>
      <c r="I124">
        <v>330305</v>
      </c>
      <c r="J124">
        <v>2259953</v>
      </c>
      <c r="K124">
        <v>2239969</v>
      </c>
      <c r="L124">
        <v>1666</v>
      </c>
      <c r="M124">
        <v>0.44600000000000001</v>
      </c>
      <c r="N124">
        <v>87377</v>
      </c>
      <c r="O124">
        <v>23.414999999999999</v>
      </c>
      <c r="P124">
        <v>591256</v>
      </c>
      <c r="Q124">
        <v>26507</v>
      </c>
      <c r="R124">
        <v>564749</v>
      </c>
      <c r="S124">
        <v>1.1830000000000001</v>
      </c>
      <c r="T124">
        <v>26.396000000000001</v>
      </c>
      <c r="U124">
        <v>543660</v>
      </c>
      <c r="V124">
        <v>293313</v>
      </c>
      <c r="W124">
        <v>250347</v>
      </c>
      <c r="X124">
        <v>13.095000000000001</v>
      </c>
      <c r="Y124">
        <v>24.271000000000001</v>
      </c>
      <c r="Z124">
        <v>47596</v>
      </c>
      <c r="AA124">
        <v>2.125</v>
      </c>
      <c r="AB124">
        <v>48.542000000000002</v>
      </c>
      <c r="AC124">
        <v>69898</v>
      </c>
      <c r="AD124">
        <v>69958</v>
      </c>
      <c r="AE124">
        <v>246796</v>
      </c>
    </row>
    <row r="125" spans="1:31" x14ac:dyDescent="0.35">
      <c r="A125" t="s">
        <v>62</v>
      </c>
      <c r="B125" t="s">
        <v>63</v>
      </c>
      <c r="C125">
        <v>0</v>
      </c>
      <c r="D125" t="s">
        <v>64</v>
      </c>
      <c r="E125">
        <v>20</v>
      </c>
      <c r="F125" t="s">
        <v>67</v>
      </c>
      <c r="G125">
        <v>2017</v>
      </c>
      <c r="H125">
        <v>338877</v>
      </c>
      <c r="I125">
        <v>345020</v>
      </c>
      <c r="J125">
        <v>2268805</v>
      </c>
      <c r="K125">
        <v>2245391</v>
      </c>
      <c r="L125">
        <v>2796</v>
      </c>
      <c r="M125">
        <v>0.71699999999999997</v>
      </c>
      <c r="N125">
        <v>92281</v>
      </c>
      <c r="O125">
        <v>23.675999999999998</v>
      </c>
      <c r="P125">
        <v>624876</v>
      </c>
      <c r="Q125">
        <v>48040</v>
      </c>
      <c r="R125">
        <v>576836</v>
      </c>
      <c r="S125">
        <v>2.1389999999999998</v>
      </c>
      <c r="T125">
        <v>27.829000000000001</v>
      </c>
      <c r="U125">
        <v>570739</v>
      </c>
      <c r="V125">
        <v>312672</v>
      </c>
      <c r="W125">
        <v>258067</v>
      </c>
      <c r="X125">
        <v>13.925000000000001</v>
      </c>
      <c r="Y125">
        <v>25.417999999999999</v>
      </c>
      <c r="Z125">
        <v>54137</v>
      </c>
      <c r="AA125">
        <v>2.411</v>
      </c>
      <c r="AB125">
        <v>50.835999999999999</v>
      </c>
      <c r="AC125">
        <v>75985</v>
      </c>
      <c r="AD125">
        <v>76072</v>
      </c>
      <c r="AE125">
        <v>264737</v>
      </c>
    </row>
    <row r="126" spans="1:31" x14ac:dyDescent="0.35">
      <c r="A126" t="s">
        <v>62</v>
      </c>
      <c r="B126" t="s">
        <v>63</v>
      </c>
      <c r="C126">
        <v>0</v>
      </c>
      <c r="D126" t="s">
        <v>64</v>
      </c>
      <c r="E126">
        <v>20</v>
      </c>
      <c r="F126" t="s">
        <v>67</v>
      </c>
      <c r="G126">
        <v>2018</v>
      </c>
      <c r="H126">
        <v>336153</v>
      </c>
      <c r="I126">
        <v>341106</v>
      </c>
      <c r="J126">
        <v>2297557</v>
      </c>
      <c r="K126">
        <v>2262093</v>
      </c>
      <c r="L126">
        <v>610</v>
      </c>
      <c r="M126">
        <v>0.158</v>
      </c>
      <c r="N126">
        <v>90298</v>
      </c>
      <c r="O126">
        <v>23.396000000000001</v>
      </c>
      <c r="P126">
        <v>622774</v>
      </c>
      <c r="Q126">
        <v>14347</v>
      </c>
      <c r="R126">
        <v>608427</v>
      </c>
      <c r="S126">
        <v>0.63400000000000001</v>
      </c>
      <c r="T126">
        <v>27.530999999999999</v>
      </c>
      <c r="U126">
        <v>543579</v>
      </c>
      <c r="V126">
        <v>301497</v>
      </c>
      <c r="W126">
        <v>242082</v>
      </c>
      <c r="X126">
        <v>13.327999999999999</v>
      </c>
      <c r="Y126">
        <v>24.03</v>
      </c>
      <c r="Z126">
        <v>79195</v>
      </c>
      <c r="AA126">
        <v>3.5009999999999999</v>
      </c>
      <c r="AB126">
        <v>48.06</v>
      </c>
      <c r="AC126">
        <v>78724</v>
      </c>
      <c r="AD126">
        <v>78965</v>
      </c>
      <c r="AE126">
        <v>266202</v>
      </c>
    </row>
    <row r="127" spans="1:31" x14ac:dyDescent="0.35">
      <c r="A127" t="s">
        <v>62</v>
      </c>
      <c r="B127" t="s">
        <v>63</v>
      </c>
      <c r="C127">
        <v>0</v>
      </c>
      <c r="D127" t="s">
        <v>64</v>
      </c>
      <c r="E127">
        <v>30</v>
      </c>
      <c r="F127" t="s">
        <v>68</v>
      </c>
      <c r="G127">
        <v>1978</v>
      </c>
      <c r="H127" t="s">
        <v>69</v>
      </c>
      <c r="I127" t="s">
        <v>69</v>
      </c>
      <c r="J127" t="s">
        <v>69</v>
      </c>
      <c r="K127" t="s">
        <v>69</v>
      </c>
      <c r="L127" t="s">
        <v>69</v>
      </c>
      <c r="M127" t="s">
        <v>69</v>
      </c>
      <c r="N127" t="s">
        <v>69</v>
      </c>
      <c r="O127" t="s">
        <v>69</v>
      </c>
      <c r="P127" t="s">
        <v>69</v>
      </c>
      <c r="Q127">
        <v>0</v>
      </c>
      <c r="R127" t="s">
        <v>69</v>
      </c>
      <c r="S127" t="s">
        <v>70</v>
      </c>
      <c r="T127" t="s">
        <v>69</v>
      </c>
      <c r="U127" t="s">
        <v>69</v>
      </c>
      <c r="V127" t="s">
        <v>69</v>
      </c>
      <c r="W127" t="s">
        <v>69</v>
      </c>
      <c r="X127" t="s">
        <v>69</v>
      </c>
      <c r="Y127" t="s">
        <v>69</v>
      </c>
      <c r="Z127">
        <v>0</v>
      </c>
      <c r="AA127" t="s">
        <v>70</v>
      </c>
      <c r="AB127" t="s">
        <v>69</v>
      </c>
      <c r="AC127" t="s">
        <v>69</v>
      </c>
      <c r="AD127" t="s">
        <v>69</v>
      </c>
      <c r="AE127" t="s">
        <v>69</v>
      </c>
    </row>
    <row r="128" spans="1:31" x14ac:dyDescent="0.35">
      <c r="A128" t="s">
        <v>62</v>
      </c>
      <c r="B128" t="s">
        <v>63</v>
      </c>
      <c r="C128">
        <v>0</v>
      </c>
      <c r="D128" t="s">
        <v>64</v>
      </c>
      <c r="E128">
        <v>30</v>
      </c>
      <c r="F128" t="s">
        <v>68</v>
      </c>
      <c r="G128">
        <v>1979</v>
      </c>
      <c r="H128">
        <v>306628</v>
      </c>
      <c r="I128">
        <v>319399</v>
      </c>
      <c r="J128">
        <v>2357085</v>
      </c>
      <c r="K128">
        <v>2373507</v>
      </c>
      <c r="L128">
        <v>15412</v>
      </c>
      <c r="M128">
        <v>4.5190000000000001</v>
      </c>
      <c r="N128">
        <v>58746</v>
      </c>
      <c r="O128">
        <v>17.224</v>
      </c>
      <c r="P128">
        <v>606572</v>
      </c>
      <c r="Q128">
        <v>94106</v>
      </c>
      <c r="R128">
        <v>512466</v>
      </c>
      <c r="S128">
        <v>3.9649999999999999</v>
      </c>
      <c r="T128">
        <v>25.556000000000001</v>
      </c>
      <c r="U128">
        <v>638377</v>
      </c>
      <c r="V128">
        <v>305544</v>
      </c>
      <c r="W128">
        <v>332833</v>
      </c>
      <c r="X128">
        <v>12.872999999999999</v>
      </c>
      <c r="Y128">
        <v>26.896000000000001</v>
      </c>
      <c r="Z128">
        <v>-31805</v>
      </c>
      <c r="AA128">
        <v>-1.34</v>
      </c>
      <c r="AB128">
        <v>51.112000000000002</v>
      </c>
      <c r="AC128">
        <v>45534</v>
      </c>
      <c r="AD128">
        <v>45865</v>
      </c>
      <c r="AE128">
        <v>233850</v>
      </c>
    </row>
    <row r="129" spans="1:31" x14ac:dyDescent="0.35">
      <c r="A129" t="s">
        <v>62</v>
      </c>
      <c r="B129" t="s">
        <v>63</v>
      </c>
      <c r="C129">
        <v>0</v>
      </c>
      <c r="D129" t="s">
        <v>64</v>
      </c>
      <c r="E129">
        <v>30</v>
      </c>
      <c r="F129" t="s">
        <v>68</v>
      </c>
      <c r="G129">
        <v>1980</v>
      </c>
      <c r="H129">
        <v>296826</v>
      </c>
      <c r="I129">
        <v>307037</v>
      </c>
      <c r="J129">
        <v>2170388</v>
      </c>
      <c r="K129">
        <v>2305619</v>
      </c>
      <c r="L129">
        <v>13734</v>
      </c>
      <c r="M129">
        <v>4.1070000000000002</v>
      </c>
      <c r="N129">
        <v>68544</v>
      </c>
      <c r="O129">
        <v>20.495000000000001</v>
      </c>
      <c r="P129">
        <v>485166</v>
      </c>
      <c r="Q129">
        <v>77289</v>
      </c>
      <c r="R129">
        <v>407877</v>
      </c>
      <c r="S129">
        <v>3.3519999999999999</v>
      </c>
      <c r="T129">
        <v>21.042999999999999</v>
      </c>
      <c r="U129">
        <v>755434</v>
      </c>
      <c r="V129">
        <v>356069</v>
      </c>
      <c r="W129">
        <v>399365</v>
      </c>
      <c r="X129">
        <v>15.444000000000001</v>
      </c>
      <c r="Y129">
        <v>32.765000000000001</v>
      </c>
      <c r="Z129">
        <v>-270268</v>
      </c>
      <c r="AA129">
        <v>-11.722</v>
      </c>
      <c r="AB129">
        <v>42.085999999999999</v>
      </c>
      <c r="AC129">
        <v>53169</v>
      </c>
      <c r="AD129">
        <v>53499</v>
      </c>
      <c r="AE129">
        <v>271684</v>
      </c>
    </row>
    <row r="130" spans="1:31" x14ac:dyDescent="0.35">
      <c r="A130" t="s">
        <v>62</v>
      </c>
      <c r="B130" t="s">
        <v>63</v>
      </c>
      <c r="C130">
        <v>0</v>
      </c>
      <c r="D130" t="s">
        <v>64</v>
      </c>
      <c r="E130">
        <v>30</v>
      </c>
      <c r="F130" t="s">
        <v>68</v>
      </c>
      <c r="G130">
        <v>1981</v>
      </c>
      <c r="H130">
        <v>285894</v>
      </c>
      <c r="I130">
        <v>293029</v>
      </c>
      <c r="J130">
        <v>2049345</v>
      </c>
      <c r="K130">
        <v>2103531</v>
      </c>
      <c r="L130">
        <v>14622</v>
      </c>
      <c r="M130">
        <v>4.6420000000000003</v>
      </c>
      <c r="N130">
        <v>58560</v>
      </c>
      <c r="O130">
        <v>18.591000000000001</v>
      </c>
      <c r="P130">
        <v>508579</v>
      </c>
      <c r="Q130">
        <v>92280</v>
      </c>
      <c r="R130">
        <v>416299</v>
      </c>
      <c r="S130">
        <v>4.3869999999999996</v>
      </c>
      <c r="T130">
        <v>24.177</v>
      </c>
      <c r="U130">
        <v>614520</v>
      </c>
      <c r="V130">
        <v>277347</v>
      </c>
      <c r="W130">
        <v>337173</v>
      </c>
      <c r="X130">
        <v>13.185</v>
      </c>
      <c r="Y130">
        <v>29.213999999999999</v>
      </c>
      <c r="Z130">
        <v>-105941</v>
      </c>
      <c r="AA130">
        <v>-5.0359999999999996</v>
      </c>
      <c r="AB130">
        <v>48.354999999999997</v>
      </c>
      <c r="AC130">
        <v>43833</v>
      </c>
      <c r="AD130">
        <v>44061</v>
      </c>
      <c r="AE130">
        <v>208064</v>
      </c>
    </row>
    <row r="131" spans="1:31" x14ac:dyDescent="0.35">
      <c r="A131" t="s">
        <v>62</v>
      </c>
      <c r="B131" t="s">
        <v>63</v>
      </c>
      <c r="C131">
        <v>0</v>
      </c>
      <c r="D131" t="s">
        <v>64</v>
      </c>
      <c r="E131">
        <v>30</v>
      </c>
      <c r="F131" t="s">
        <v>68</v>
      </c>
      <c r="G131">
        <v>1982</v>
      </c>
      <c r="H131">
        <v>264521</v>
      </c>
      <c r="I131">
        <v>273729</v>
      </c>
      <c r="J131">
        <v>1992847</v>
      </c>
      <c r="K131">
        <v>2051407</v>
      </c>
      <c r="L131">
        <v>15690</v>
      </c>
      <c r="M131">
        <v>5.298</v>
      </c>
      <c r="N131">
        <v>60523</v>
      </c>
      <c r="O131">
        <v>20.437000000000001</v>
      </c>
      <c r="P131">
        <v>506569</v>
      </c>
      <c r="Q131">
        <v>113540</v>
      </c>
      <c r="R131">
        <v>393029</v>
      </c>
      <c r="S131">
        <v>5.5350000000000001</v>
      </c>
      <c r="T131">
        <v>24.693999999999999</v>
      </c>
      <c r="U131">
        <v>620926</v>
      </c>
      <c r="V131">
        <v>282343</v>
      </c>
      <c r="W131">
        <v>338583</v>
      </c>
      <c r="X131">
        <v>13.763</v>
      </c>
      <c r="Y131">
        <v>30.268000000000001</v>
      </c>
      <c r="Z131">
        <v>-114357</v>
      </c>
      <c r="AA131">
        <v>-5.5750000000000002</v>
      </c>
      <c r="AB131">
        <v>49.387</v>
      </c>
      <c r="AC131">
        <v>48534</v>
      </c>
      <c r="AD131">
        <v>48725</v>
      </c>
      <c r="AE131">
        <v>233647</v>
      </c>
    </row>
    <row r="132" spans="1:31" x14ac:dyDescent="0.35">
      <c r="A132" t="s">
        <v>62</v>
      </c>
      <c r="B132" t="s">
        <v>63</v>
      </c>
      <c r="C132">
        <v>0</v>
      </c>
      <c r="D132" t="s">
        <v>64</v>
      </c>
      <c r="E132">
        <v>30</v>
      </c>
      <c r="F132" t="s">
        <v>68</v>
      </c>
      <c r="G132">
        <v>1983</v>
      </c>
      <c r="H132">
        <v>250686</v>
      </c>
      <c r="I132">
        <v>259843</v>
      </c>
      <c r="J132">
        <v>1935009</v>
      </c>
      <c r="K132">
        <v>2004838</v>
      </c>
      <c r="L132">
        <v>12158</v>
      </c>
      <c r="M132">
        <v>4.3899999999999997</v>
      </c>
      <c r="N132">
        <v>46346</v>
      </c>
      <c r="O132">
        <v>16.734999999999999</v>
      </c>
      <c r="P132">
        <v>436116</v>
      </c>
      <c r="Q132">
        <v>76926</v>
      </c>
      <c r="R132">
        <v>359190</v>
      </c>
      <c r="S132">
        <v>3.8370000000000002</v>
      </c>
      <c r="T132">
        <v>21.753</v>
      </c>
      <c r="U132">
        <v>573994</v>
      </c>
      <c r="V132">
        <v>253745</v>
      </c>
      <c r="W132">
        <v>320249</v>
      </c>
      <c r="X132">
        <v>12.657</v>
      </c>
      <c r="Y132">
        <v>28.63</v>
      </c>
      <c r="Z132">
        <v>-137878</v>
      </c>
      <c r="AA132">
        <v>-6.8769999999999998</v>
      </c>
      <c r="AB132">
        <v>43.506</v>
      </c>
      <c r="AC132">
        <v>36769</v>
      </c>
      <c r="AD132">
        <v>37096</v>
      </c>
      <c r="AE132">
        <v>201503</v>
      </c>
    </row>
    <row r="133" spans="1:31" x14ac:dyDescent="0.35">
      <c r="A133" t="s">
        <v>62</v>
      </c>
      <c r="B133" t="s">
        <v>63</v>
      </c>
      <c r="C133">
        <v>0</v>
      </c>
      <c r="D133" t="s">
        <v>64</v>
      </c>
      <c r="E133">
        <v>30</v>
      </c>
      <c r="F133" t="s">
        <v>68</v>
      </c>
      <c r="G133">
        <v>1984</v>
      </c>
      <c r="H133">
        <v>259501</v>
      </c>
      <c r="I133">
        <v>271379</v>
      </c>
      <c r="J133">
        <v>2298203</v>
      </c>
      <c r="K133">
        <v>2260984</v>
      </c>
      <c r="L133">
        <v>10590</v>
      </c>
      <c r="M133">
        <v>3.6549999999999998</v>
      </c>
      <c r="N133">
        <v>47349</v>
      </c>
      <c r="O133">
        <v>16.341000000000001</v>
      </c>
      <c r="P133">
        <v>598364</v>
      </c>
      <c r="Q133">
        <v>124217</v>
      </c>
      <c r="R133">
        <v>474147</v>
      </c>
      <c r="S133">
        <v>5.4939999999999998</v>
      </c>
      <c r="T133">
        <v>26.465</v>
      </c>
      <c r="U133">
        <v>519595</v>
      </c>
      <c r="V133">
        <v>241553</v>
      </c>
      <c r="W133">
        <v>278042</v>
      </c>
      <c r="X133">
        <v>10.683999999999999</v>
      </c>
      <c r="Y133">
        <v>22.981000000000002</v>
      </c>
      <c r="Z133">
        <v>78769</v>
      </c>
      <c r="AA133">
        <v>3.484</v>
      </c>
      <c r="AB133">
        <v>45.962000000000003</v>
      </c>
      <c r="AC133">
        <v>38092</v>
      </c>
      <c r="AD133">
        <v>38480</v>
      </c>
      <c r="AE133">
        <v>195983</v>
      </c>
    </row>
    <row r="134" spans="1:31" x14ac:dyDescent="0.35">
      <c r="A134" t="s">
        <v>62</v>
      </c>
      <c r="B134" t="s">
        <v>63</v>
      </c>
      <c r="C134">
        <v>0</v>
      </c>
      <c r="D134" t="s">
        <v>64</v>
      </c>
      <c r="E134">
        <v>30</v>
      </c>
      <c r="F134" t="s">
        <v>68</v>
      </c>
      <c r="G134">
        <v>1985</v>
      </c>
      <c r="H134">
        <v>276106</v>
      </c>
      <c r="I134">
        <v>283446</v>
      </c>
      <c r="J134">
        <v>2556912</v>
      </c>
      <c r="K134">
        <v>2621322</v>
      </c>
      <c r="L134">
        <v>12256</v>
      </c>
      <c r="M134">
        <v>3.996</v>
      </c>
      <c r="N134">
        <v>58728</v>
      </c>
      <c r="O134">
        <v>19.149000000000001</v>
      </c>
      <c r="P134">
        <v>645372</v>
      </c>
      <c r="Q134">
        <v>92059</v>
      </c>
      <c r="R134">
        <v>553313</v>
      </c>
      <c r="S134">
        <v>3.512</v>
      </c>
      <c r="T134">
        <v>24.62</v>
      </c>
      <c r="U134">
        <v>767805</v>
      </c>
      <c r="V134">
        <v>372653</v>
      </c>
      <c r="W134">
        <v>395152</v>
      </c>
      <c r="X134">
        <v>14.215999999999999</v>
      </c>
      <c r="Y134">
        <v>29.291</v>
      </c>
      <c r="Z134">
        <v>-122433</v>
      </c>
      <c r="AA134">
        <v>-4.6710000000000003</v>
      </c>
      <c r="AB134">
        <v>49.24</v>
      </c>
      <c r="AC134">
        <v>48063</v>
      </c>
      <c r="AD134">
        <v>48251</v>
      </c>
      <c r="AE134">
        <v>267980</v>
      </c>
    </row>
    <row r="135" spans="1:31" x14ac:dyDescent="0.35">
      <c r="A135" t="s">
        <v>62</v>
      </c>
      <c r="B135" t="s">
        <v>63</v>
      </c>
      <c r="C135">
        <v>0</v>
      </c>
      <c r="D135" t="s">
        <v>64</v>
      </c>
      <c r="E135">
        <v>30</v>
      </c>
      <c r="F135" t="s">
        <v>68</v>
      </c>
      <c r="G135">
        <v>1986</v>
      </c>
      <c r="H135">
        <v>329365</v>
      </c>
      <c r="I135">
        <v>341207</v>
      </c>
      <c r="J135">
        <v>2796576</v>
      </c>
      <c r="K135">
        <v>2840138</v>
      </c>
      <c r="L135">
        <v>16272</v>
      </c>
      <c r="M135">
        <v>4.4610000000000003</v>
      </c>
      <c r="N135">
        <v>63371</v>
      </c>
      <c r="O135">
        <v>17.373999999999999</v>
      </c>
      <c r="P135">
        <v>690201</v>
      </c>
      <c r="Q135">
        <v>137746</v>
      </c>
      <c r="R135">
        <v>552455</v>
      </c>
      <c r="S135">
        <v>4.8499999999999996</v>
      </c>
      <c r="T135">
        <v>24.302</v>
      </c>
      <c r="U135">
        <v>777607</v>
      </c>
      <c r="V135">
        <v>361049</v>
      </c>
      <c r="W135">
        <v>416558</v>
      </c>
      <c r="X135">
        <v>12.712</v>
      </c>
      <c r="Y135">
        <v>27.379000000000001</v>
      </c>
      <c r="Z135">
        <v>-87406</v>
      </c>
      <c r="AA135">
        <v>-3.0779999999999998</v>
      </c>
      <c r="AB135">
        <v>48.603000000000002</v>
      </c>
      <c r="AC135">
        <v>50695</v>
      </c>
      <c r="AD135">
        <v>50928</v>
      </c>
      <c r="AE135">
        <v>289735</v>
      </c>
    </row>
    <row r="136" spans="1:31" x14ac:dyDescent="0.35">
      <c r="A136" t="s">
        <v>62</v>
      </c>
      <c r="B136" t="s">
        <v>63</v>
      </c>
      <c r="C136">
        <v>0</v>
      </c>
      <c r="D136" t="s">
        <v>64</v>
      </c>
      <c r="E136">
        <v>30</v>
      </c>
      <c r="F136" t="s">
        <v>68</v>
      </c>
      <c r="G136">
        <v>1987</v>
      </c>
      <c r="H136">
        <v>320055</v>
      </c>
      <c r="I136">
        <v>337614</v>
      </c>
      <c r="J136">
        <v>3016467</v>
      </c>
      <c r="K136">
        <v>3124559</v>
      </c>
      <c r="L136">
        <v>16992</v>
      </c>
      <c r="M136">
        <v>4.6989999999999998</v>
      </c>
      <c r="N136">
        <v>65038</v>
      </c>
      <c r="O136">
        <v>17.984000000000002</v>
      </c>
      <c r="P136">
        <v>733317</v>
      </c>
      <c r="Q136">
        <v>144746</v>
      </c>
      <c r="R136">
        <v>588571</v>
      </c>
      <c r="S136">
        <v>4.633</v>
      </c>
      <c r="T136">
        <v>23.469000000000001</v>
      </c>
      <c r="U136">
        <v>945996</v>
      </c>
      <c r="V136">
        <v>378119</v>
      </c>
      <c r="W136">
        <v>567877</v>
      </c>
      <c r="X136">
        <v>12.102</v>
      </c>
      <c r="Y136">
        <v>30.276</v>
      </c>
      <c r="Z136">
        <v>-212679</v>
      </c>
      <c r="AA136">
        <v>-6.8070000000000004</v>
      </c>
      <c r="AB136">
        <v>46.939</v>
      </c>
      <c r="AC136">
        <v>53028</v>
      </c>
      <c r="AD136">
        <v>53290</v>
      </c>
      <c r="AE136">
        <v>310752</v>
      </c>
    </row>
    <row r="137" spans="1:31" x14ac:dyDescent="0.35">
      <c r="A137" t="s">
        <v>62</v>
      </c>
      <c r="B137" t="s">
        <v>63</v>
      </c>
      <c r="C137">
        <v>0</v>
      </c>
      <c r="D137" t="s">
        <v>64</v>
      </c>
      <c r="E137">
        <v>30</v>
      </c>
      <c r="F137" t="s">
        <v>68</v>
      </c>
      <c r="G137">
        <v>1988</v>
      </c>
      <c r="H137">
        <v>332092</v>
      </c>
      <c r="I137">
        <v>347640</v>
      </c>
      <c r="J137">
        <v>3228827</v>
      </c>
      <c r="K137">
        <v>3273740</v>
      </c>
      <c r="L137">
        <v>16637</v>
      </c>
      <c r="M137">
        <v>4.4649999999999999</v>
      </c>
      <c r="N137">
        <v>66511</v>
      </c>
      <c r="O137">
        <v>17.852</v>
      </c>
      <c r="P137">
        <v>771562</v>
      </c>
      <c r="Q137">
        <v>168974</v>
      </c>
      <c r="R137">
        <v>602588</v>
      </c>
      <c r="S137">
        <v>5.1609999999999996</v>
      </c>
      <c r="T137">
        <v>23.568000000000001</v>
      </c>
      <c r="U137">
        <v>863086</v>
      </c>
      <c r="V137">
        <v>416398</v>
      </c>
      <c r="W137">
        <v>446688</v>
      </c>
      <c r="X137">
        <v>12.718999999999999</v>
      </c>
      <c r="Y137">
        <v>26.364000000000001</v>
      </c>
      <c r="Z137">
        <v>-91524</v>
      </c>
      <c r="AA137">
        <v>-2.7959999999999998</v>
      </c>
      <c r="AB137">
        <v>47.136000000000003</v>
      </c>
      <c r="AC137">
        <v>53626</v>
      </c>
      <c r="AD137">
        <v>54145</v>
      </c>
      <c r="AE137">
        <v>342718</v>
      </c>
    </row>
    <row r="138" spans="1:31" x14ac:dyDescent="0.35">
      <c r="A138" t="s">
        <v>62</v>
      </c>
      <c r="B138" t="s">
        <v>63</v>
      </c>
      <c r="C138">
        <v>0</v>
      </c>
      <c r="D138" t="s">
        <v>64</v>
      </c>
      <c r="E138">
        <v>30</v>
      </c>
      <c r="F138" t="s">
        <v>68</v>
      </c>
      <c r="G138">
        <v>1989</v>
      </c>
      <c r="H138">
        <v>323353</v>
      </c>
      <c r="I138">
        <v>338355</v>
      </c>
      <c r="J138">
        <v>3349906</v>
      </c>
      <c r="K138">
        <v>3362313</v>
      </c>
      <c r="L138">
        <v>14572</v>
      </c>
      <c r="M138">
        <v>4.0199999999999996</v>
      </c>
      <c r="N138">
        <v>62926</v>
      </c>
      <c r="O138">
        <v>17.356999999999999</v>
      </c>
      <c r="P138">
        <v>728348</v>
      </c>
      <c r="Q138">
        <v>137392</v>
      </c>
      <c r="R138">
        <v>590956</v>
      </c>
      <c r="S138">
        <v>4.0860000000000003</v>
      </c>
      <c r="T138">
        <v>21.661999999999999</v>
      </c>
      <c r="U138">
        <v>753142</v>
      </c>
      <c r="V138">
        <v>368996</v>
      </c>
      <c r="W138">
        <v>384146</v>
      </c>
      <c r="X138">
        <v>10.974</v>
      </c>
      <c r="Y138">
        <v>22.4</v>
      </c>
      <c r="Z138">
        <v>-24794</v>
      </c>
      <c r="AA138">
        <v>-0.73699999999999999</v>
      </c>
      <c r="AB138">
        <v>43.323999999999998</v>
      </c>
      <c r="AC138">
        <v>51459</v>
      </c>
      <c r="AD138">
        <v>52082</v>
      </c>
      <c r="AE138">
        <v>308306</v>
      </c>
    </row>
    <row r="139" spans="1:31" x14ac:dyDescent="0.35">
      <c r="A139" t="s">
        <v>62</v>
      </c>
      <c r="B139" t="s">
        <v>63</v>
      </c>
      <c r="C139">
        <v>0</v>
      </c>
      <c r="D139" t="s">
        <v>64</v>
      </c>
      <c r="E139">
        <v>30</v>
      </c>
      <c r="F139" t="s">
        <v>68</v>
      </c>
      <c r="G139">
        <v>1990</v>
      </c>
      <c r="H139">
        <v>320761</v>
      </c>
      <c r="I139">
        <v>335738</v>
      </c>
      <c r="J139">
        <v>3015523</v>
      </c>
      <c r="K139">
        <v>3084474</v>
      </c>
      <c r="L139">
        <v>14795</v>
      </c>
      <c r="M139">
        <v>4.0890000000000004</v>
      </c>
      <c r="N139">
        <v>66917</v>
      </c>
      <c r="O139">
        <v>18.495999999999999</v>
      </c>
      <c r="P139">
        <v>695429</v>
      </c>
      <c r="Q139">
        <v>129989</v>
      </c>
      <c r="R139">
        <v>565440</v>
      </c>
      <c r="S139">
        <v>4.2140000000000004</v>
      </c>
      <c r="T139">
        <v>22.545999999999999</v>
      </c>
      <c r="U139">
        <v>834183</v>
      </c>
      <c r="V139">
        <v>399637</v>
      </c>
      <c r="W139">
        <v>434546</v>
      </c>
      <c r="X139">
        <v>12.956</v>
      </c>
      <c r="Y139">
        <v>27.045000000000002</v>
      </c>
      <c r="Z139">
        <v>-138754</v>
      </c>
      <c r="AA139">
        <v>-4.4980000000000002</v>
      </c>
      <c r="AB139">
        <v>45.091999999999999</v>
      </c>
      <c r="AC139">
        <v>55346</v>
      </c>
      <c r="AD139">
        <v>55828</v>
      </c>
      <c r="AE139">
        <v>331260</v>
      </c>
    </row>
    <row r="140" spans="1:31" x14ac:dyDescent="0.35">
      <c r="A140" t="s">
        <v>62</v>
      </c>
      <c r="B140" t="s">
        <v>63</v>
      </c>
      <c r="C140">
        <v>0</v>
      </c>
      <c r="D140" t="s">
        <v>64</v>
      </c>
      <c r="E140">
        <v>30</v>
      </c>
      <c r="F140" t="s">
        <v>68</v>
      </c>
      <c r="G140">
        <v>1991</v>
      </c>
      <c r="H140">
        <v>313551</v>
      </c>
      <c r="I140">
        <v>326554</v>
      </c>
      <c r="J140">
        <v>2710248</v>
      </c>
      <c r="K140">
        <v>2880515</v>
      </c>
      <c r="L140">
        <v>14115</v>
      </c>
      <c r="M140">
        <v>3.9910000000000001</v>
      </c>
      <c r="N140">
        <v>68404</v>
      </c>
      <c r="O140">
        <v>19.34</v>
      </c>
      <c r="P140">
        <v>572012</v>
      </c>
      <c r="Q140">
        <v>101132</v>
      </c>
      <c r="R140">
        <v>470880</v>
      </c>
      <c r="S140">
        <v>3.5110000000000001</v>
      </c>
      <c r="T140">
        <v>19.858000000000001</v>
      </c>
      <c r="U140">
        <v>909894</v>
      </c>
      <c r="V140">
        <v>424918</v>
      </c>
      <c r="W140">
        <v>484976</v>
      </c>
      <c r="X140">
        <v>14.750999999999999</v>
      </c>
      <c r="Y140">
        <v>31.588000000000001</v>
      </c>
      <c r="Z140">
        <v>-337882</v>
      </c>
      <c r="AA140">
        <v>-11.73</v>
      </c>
      <c r="AB140">
        <v>39.716000000000001</v>
      </c>
      <c r="AC140">
        <v>55556</v>
      </c>
      <c r="AD140">
        <v>55958</v>
      </c>
      <c r="AE140">
        <v>349839</v>
      </c>
    </row>
    <row r="141" spans="1:31" x14ac:dyDescent="0.35">
      <c r="A141" t="s">
        <v>62</v>
      </c>
      <c r="B141" t="s">
        <v>63</v>
      </c>
      <c r="C141">
        <v>0</v>
      </c>
      <c r="D141" t="s">
        <v>64</v>
      </c>
      <c r="E141">
        <v>30</v>
      </c>
      <c r="F141" t="s">
        <v>68</v>
      </c>
      <c r="G141">
        <v>1992</v>
      </c>
      <c r="H141">
        <v>306859</v>
      </c>
      <c r="I141">
        <v>320629</v>
      </c>
      <c r="J141">
        <v>2457800</v>
      </c>
      <c r="K141">
        <v>2536433</v>
      </c>
      <c r="L141">
        <v>14903</v>
      </c>
      <c r="M141">
        <v>4.3280000000000003</v>
      </c>
      <c r="N141">
        <v>62355</v>
      </c>
      <c r="O141">
        <v>18.108000000000001</v>
      </c>
      <c r="P141">
        <v>578461</v>
      </c>
      <c r="Q141">
        <v>95730</v>
      </c>
      <c r="R141">
        <v>482731</v>
      </c>
      <c r="S141">
        <v>3.774</v>
      </c>
      <c r="T141">
        <v>22.806000000000001</v>
      </c>
      <c r="U141">
        <v>731576</v>
      </c>
      <c r="V141">
        <v>355848</v>
      </c>
      <c r="W141">
        <v>375728</v>
      </c>
      <c r="X141">
        <v>14.029</v>
      </c>
      <c r="Y141">
        <v>28.843</v>
      </c>
      <c r="Z141">
        <v>-153115</v>
      </c>
      <c r="AA141">
        <v>-6.0369999999999999</v>
      </c>
      <c r="AB141">
        <v>45.612000000000002</v>
      </c>
      <c r="AC141">
        <v>50175</v>
      </c>
      <c r="AD141">
        <v>50458</v>
      </c>
      <c r="AE141">
        <v>300270</v>
      </c>
    </row>
    <row r="142" spans="1:31" x14ac:dyDescent="0.35">
      <c r="A142" t="s">
        <v>62</v>
      </c>
      <c r="B142" t="s">
        <v>63</v>
      </c>
      <c r="C142">
        <v>0</v>
      </c>
      <c r="D142" t="s">
        <v>64</v>
      </c>
      <c r="E142">
        <v>30</v>
      </c>
      <c r="F142" t="s">
        <v>68</v>
      </c>
      <c r="G142">
        <v>1993</v>
      </c>
      <c r="H142">
        <v>291796</v>
      </c>
      <c r="I142">
        <v>302426</v>
      </c>
      <c r="J142">
        <v>2330308</v>
      </c>
      <c r="K142">
        <v>2393934</v>
      </c>
      <c r="L142">
        <v>12221</v>
      </c>
      <c r="M142">
        <v>3.758</v>
      </c>
      <c r="N142">
        <v>57790</v>
      </c>
      <c r="O142">
        <v>17.77</v>
      </c>
      <c r="P142">
        <v>535160</v>
      </c>
      <c r="Q142">
        <v>67855</v>
      </c>
      <c r="R142">
        <v>467305</v>
      </c>
      <c r="S142">
        <v>2.8340000000000001</v>
      </c>
      <c r="T142">
        <v>22.355</v>
      </c>
      <c r="U142">
        <v>659396</v>
      </c>
      <c r="V142">
        <v>320295</v>
      </c>
      <c r="W142">
        <v>339101</v>
      </c>
      <c r="X142">
        <v>13.379</v>
      </c>
      <c r="Y142">
        <v>27.544</v>
      </c>
      <c r="Z142">
        <v>-124236</v>
      </c>
      <c r="AA142">
        <v>-5.19</v>
      </c>
      <c r="AB142">
        <v>44.71</v>
      </c>
      <c r="AC142">
        <v>45422</v>
      </c>
      <c r="AD142">
        <v>47313</v>
      </c>
      <c r="AE142">
        <v>271884</v>
      </c>
    </row>
    <row r="143" spans="1:31" x14ac:dyDescent="0.35">
      <c r="A143" t="s">
        <v>62</v>
      </c>
      <c r="B143" t="s">
        <v>63</v>
      </c>
      <c r="C143">
        <v>0</v>
      </c>
      <c r="D143" t="s">
        <v>64</v>
      </c>
      <c r="E143">
        <v>30</v>
      </c>
      <c r="F143" t="s">
        <v>68</v>
      </c>
      <c r="G143">
        <v>1994</v>
      </c>
      <c r="H143">
        <v>289624</v>
      </c>
      <c r="I143">
        <v>301317</v>
      </c>
      <c r="J143">
        <v>2582500</v>
      </c>
      <c r="K143">
        <v>2644035</v>
      </c>
      <c r="L143">
        <v>11737</v>
      </c>
      <c r="M143">
        <v>3.6240000000000001</v>
      </c>
      <c r="N143">
        <v>56858</v>
      </c>
      <c r="O143">
        <v>17.555</v>
      </c>
      <c r="P143">
        <v>598313</v>
      </c>
      <c r="Q143">
        <v>112691</v>
      </c>
      <c r="R143">
        <v>485622</v>
      </c>
      <c r="S143">
        <v>4.2619999999999996</v>
      </c>
      <c r="T143">
        <v>22.629000000000001</v>
      </c>
      <c r="U143">
        <v>717914</v>
      </c>
      <c r="V143">
        <v>355411</v>
      </c>
      <c r="W143">
        <v>362503</v>
      </c>
      <c r="X143">
        <v>13.442</v>
      </c>
      <c r="Y143">
        <v>27.152000000000001</v>
      </c>
      <c r="Z143">
        <v>-119601</v>
      </c>
      <c r="AA143">
        <v>-4.5229999999999997</v>
      </c>
      <c r="AB143">
        <v>45.258000000000003</v>
      </c>
      <c r="AC143">
        <v>46160</v>
      </c>
      <c r="AD143">
        <v>46644</v>
      </c>
      <c r="AE143">
        <v>287483</v>
      </c>
    </row>
    <row r="144" spans="1:31" x14ac:dyDescent="0.35">
      <c r="A144" t="s">
        <v>62</v>
      </c>
      <c r="B144" t="s">
        <v>63</v>
      </c>
      <c r="C144">
        <v>0</v>
      </c>
      <c r="D144" t="s">
        <v>64</v>
      </c>
      <c r="E144">
        <v>30</v>
      </c>
      <c r="F144" t="s">
        <v>68</v>
      </c>
      <c r="G144">
        <v>1995</v>
      </c>
      <c r="H144">
        <v>300513</v>
      </c>
      <c r="I144">
        <v>311664</v>
      </c>
      <c r="J144">
        <v>2590441</v>
      </c>
      <c r="K144">
        <v>2606424</v>
      </c>
      <c r="L144">
        <v>11832</v>
      </c>
      <c r="M144">
        <v>3.532</v>
      </c>
      <c r="N144">
        <v>58551</v>
      </c>
      <c r="O144">
        <v>17.477</v>
      </c>
      <c r="P144">
        <v>614768</v>
      </c>
      <c r="Q144">
        <v>92550</v>
      </c>
      <c r="R144">
        <v>522218</v>
      </c>
      <c r="S144">
        <v>3.5510000000000002</v>
      </c>
      <c r="T144">
        <v>23.587</v>
      </c>
      <c r="U144">
        <v>643873</v>
      </c>
      <c r="V144">
        <v>329779</v>
      </c>
      <c r="W144">
        <v>314094</v>
      </c>
      <c r="X144">
        <v>12.653</v>
      </c>
      <c r="Y144">
        <v>24.702999999999999</v>
      </c>
      <c r="Z144">
        <v>-29105</v>
      </c>
      <c r="AA144">
        <v>-1.117</v>
      </c>
      <c r="AB144">
        <v>47.173000000000002</v>
      </c>
      <c r="AC144">
        <v>48110</v>
      </c>
      <c r="AD144">
        <v>48322</v>
      </c>
      <c r="AE144">
        <v>280712</v>
      </c>
    </row>
    <row r="145" spans="1:31" x14ac:dyDescent="0.35">
      <c r="A145" t="s">
        <v>62</v>
      </c>
      <c r="B145" t="s">
        <v>63</v>
      </c>
      <c r="C145">
        <v>0</v>
      </c>
      <c r="D145" t="s">
        <v>64</v>
      </c>
      <c r="E145">
        <v>30</v>
      </c>
      <c r="F145" t="s">
        <v>68</v>
      </c>
      <c r="G145">
        <v>1996</v>
      </c>
      <c r="H145">
        <v>313267</v>
      </c>
      <c r="I145">
        <v>325444</v>
      </c>
      <c r="J145">
        <v>2700641</v>
      </c>
      <c r="K145">
        <v>2744195</v>
      </c>
      <c r="L145">
        <v>12809</v>
      </c>
      <c r="M145">
        <v>3.665</v>
      </c>
      <c r="N145">
        <v>60940</v>
      </c>
      <c r="O145">
        <v>17.436</v>
      </c>
      <c r="P145">
        <v>616203</v>
      </c>
      <c r="Q145">
        <v>90151</v>
      </c>
      <c r="R145">
        <v>526052</v>
      </c>
      <c r="S145">
        <v>3.2850000000000001</v>
      </c>
      <c r="T145">
        <v>22.454999999999998</v>
      </c>
      <c r="U145">
        <v>703466</v>
      </c>
      <c r="V145">
        <v>337724</v>
      </c>
      <c r="W145">
        <v>365742</v>
      </c>
      <c r="X145">
        <v>12.307</v>
      </c>
      <c r="Y145">
        <v>25.635000000000002</v>
      </c>
      <c r="Z145">
        <v>-87263</v>
      </c>
      <c r="AA145">
        <v>-3.18</v>
      </c>
      <c r="AB145">
        <v>44.91</v>
      </c>
      <c r="AC145">
        <v>49876</v>
      </c>
      <c r="AD145">
        <v>50093</v>
      </c>
      <c r="AE145">
        <v>285479</v>
      </c>
    </row>
    <row r="146" spans="1:31" x14ac:dyDescent="0.35">
      <c r="A146" t="s">
        <v>62</v>
      </c>
      <c r="B146" t="s">
        <v>63</v>
      </c>
      <c r="C146">
        <v>0</v>
      </c>
      <c r="D146" t="s">
        <v>64</v>
      </c>
      <c r="E146">
        <v>30</v>
      </c>
      <c r="F146" t="s">
        <v>68</v>
      </c>
      <c r="G146">
        <v>1997</v>
      </c>
      <c r="H146">
        <v>322628</v>
      </c>
      <c r="I146">
        <v>344175</v>
      </c>
      <c r="J146">
        <v>2923561</v>
      </c>
      <c r="K146">
        <v>2952385</v>
      </c>
      <c r="L146">
        <v>14751</v>
      </c>
      <c r="M146">
        <v>3.9940000000000002</v>
      </c>
      <c r="N146">
        <v>65018</v>
      </c>
      <c r="O146">
        <v>17.605</v>
      </c>
      <c r="P146">
        <v>674464</v>
      </c>
      <c r="Q146">
        <v>110330</v>
      </c>
      <c r="R146">
        <v>564134</v>
      </c>
      <c r="S146">
        <v>3.7370000000000001</v>
      </c>
      <c r="T146">
        <v>22.844999999999999</v>
      </c>
      <c r="U146">
        <v>730925</v>
      </c>
      <c r="V146">
        <v>375601</v>
      </c>
      <c r="W146">
        <v>355324</v>
      </c>
      <c r="X146">
        <v>12.722</v>
      </c>
      <c r="Y146">
        <v>24.757000000000001</v>
      </c>
      <c r="Z146">
        <v>-56461</v>
      </c>
      <c r="AA146">
        <v>-1.9119999999999999</v>
      </c>
      <c r="AB146">
        <v>45.689</v>
      </c>
      <c r="AC146">
        <v>53565</v>
      </c>
      <c r="AD146">
        <v>53801</v>
      </c>
      <c r="AE146">
        <v>319604</v>
      </c>
    </row>
    <row r="147" spans="1:31" x14ac:dyDescent="0.35">
      <c r="A147" t="s">
        <v>62</v>
      </c>
      <c r="B147" t="s">
        <v>63</v>
      </c>
      <c r="C147">
        <v>0</v>
      </c>
      <c r="D147" t="s">
        <v>64</v>
      </c>
      <c r="E147">
        <v>30</v>
      </c>
      <c r="F147" t="s">
        <v>68</v>
      </c>
      <c r="G147">
        <v>1998</v>
      </c>
      <c r="H147">
        <v>323332</v>
      </c>
      <c r="I147">
        <v>334236</v>
      </c>
      <c r="J147">
        <v>2730925</v>
      </c>
      <c r="K147">
        <v>2756571</v>
      </c>
      <c r="L147">
        <v>11684</v>
      </c>
      <c r="M147">
        <v>3.254</v>
      </c>
      <c r="N147">
        <v>61342</v>
      </c>
      <c r="O147">
        <v>17.084</v>
      </c>
      <c r="P147">
        <v>620798</v>
      </c>
      <c r="Q147">
        <v>71685</v>
      </c>
      <c r="R147">
        <v>549113</v>
      </c>
      <c r="S147">
        <v>2.601</v>
      </c>
      <c r="T147">
        <v>22.521000000000001</v>
      </c>
      <c r="U147">
        <v>669900</v>
      </c>
      <c r="V147">
        <v>313717</v>
      </c>
      <c r="W147">
        <v>356183</v>
      </c>
      <c r="X147">
        <v>11.381</v>
      </c>
      <c r="Y147">
        <v>24.302</v>
      </c>
      <c r="Z147">
        <v>-49102</v>
      </c>
      <c r="AA147">
        <v>-1.7809999999999999</v>
      </c>
      <c r="AB147">
        <v>45.040999999999997</v>
      </c>
      <c r="AC147">
        <v>48580</v>
      </c>
      <c r="AD147">
        <v>48810</v>
      </c>
      <c r="AE147">
        <v>256324</v>
      </c>
    </row>
    <row r="148" spans="1:31" x14ac:dyDescent="0.35">
      <c r="A148" t="s">
        <v>62</v>
      </c>
      <c r="B148" t="s">
        <v>63</v>
      </c>
      <c r="C148">
        <v>0</v>
      </c>
      <c r="D148" t="s">
        <v>64</v>
      </c>
      <c r="E148">
        <v>30</v>
      </c>
      <c r="F148" t="s">
        <v>68</v>
      </c>
      <c r="G148">
        <v>1999</v>
      </c>
      <c r="H148">
        <v>330562</v>
      </c>
      <c r="I148">
        <v>344032</v>
      </c>
      <c r="J148">
        <v>3006599</v>
      </c>
      <c r="K148">
        <v>3025890</v>
      </c>
      <c r="L148">
        <v>13872</v>
      </c>
      <c r="M148">
        <v>3.7639999999999998</v>
      </c>
      <c r="N148">
        <v>62943</v>
      </c>
      <c r="O148">
        <v>17.077999999999999</v>
      </c>
      <c r="P148">
        <v>694010</v>
      </c>
      <c r="Q148">
        <v>115069</v>
      </c>
      <c r="R148">
        <v>578941</v>
      </c>
      <c r="S148">
        <v>3.8029999999999999</v>
      </c>
      <c r="T148">
        <v>22.936</v>
      </c>
      <c r="U148">
        <v>729839</v>
      </c>
      <c r="V148">
        <v>361255</v>
      </c>
      <c r="W148">
        <v>368584</v>
      </c>
      <c r="X148">
        <v>11.939</v>
      </c>
      <c r="Y148">
        <v>24.12</v>
      </c>
      <c r="Z148">
        <v>-35829</v>
      </c>
      <c r="AA148">
        <v>-1.1839999999999999</v>
      </c>
      <c r="AB148">
        <v>45.871000000000002</v>
      </c>
      <c r="AC148">
        <v>49207</v>
      </c>
      <c r="AD148">
        <v>49782</v>
      </c>
      <c r="AE148">
        <v>288035</v>
      </c>
    </row>
    <row r="149" spans="1:31" x14ac:dyDescent="0.35">
      <c r="A149" t="s">
        <v>62</v>
      </c>
      <c r="B149" t="s">
        <v>63</v>
      </c>
      <c r="C149">
        <v>0</v>
      </c>
      <c r="D149" t="s">
        <v>64</v>
      </c>
      <c r="E149">
        <v>30</v>
      </c>
      <c r="F149" t="s">
        <v>68</v>
      </c>
      <c r="G149">
        <v>2000</v>
      </c>
      <c r="H149">
        <v>319192</v>
      </c>
      <c r="I149">
        <v>325497</v>
      </c>
      <c r="J149">
        <v>2935877</v>
      </c>
      <c r="K149">
        <v>2899081</v>
      </c>
      <c r="L149">
        <v>13241</v>
      </c>
      <c r="M149">
        <v>3.7949999999999999</v>
      </c>
      <c r="N149">
        <v>60026</v>
      </c>
      <c r="O149">
        <v>17.204999999999998</v>
      </c>
      <c r="P149">
        <v>710465</v>
      </c>
      <c r="Q149">
        <v>100385</v>
      </c>
      <c r="R149">
        <v>610080</v>
      </c>
      <c r="S149">
        <v>3.4630000000000001</v>
      </c>
      <c r="T149">
        <v>24.507000000000001</v>
      </c>
      <c r="U149">
        <v>635879</v>
      </c>
      <c r="V149">
        <v>303022</v>
      </c>
      <c r="W149">
        <v>332857</v>
      </c>
      <c r="X149">
        <v>10.452</v>
      </c>
      <c r="Y149">
        <v>21.934000000000001</v>
      </c>
      <c r="Z149">
        <v>74586</v>
      </c>
      <c r="AA149">
        <v>2.573</v>
      </c>
      <c r="AB149">
        <v>43.868000000000002</v>
      </c>
      <c r="AC149">
        <v>47141</v>
      </c>
      <c r="AD149">
        <v>47266</v>
      </c>
      <c r="AE149">
        <v>246271</v>
      </c>
    </row>
    <row r="150" spans="1:31" x14ac:dyDescent="0.35">
      <c r="A150" t="s">
        <v>62</v>
      </c>
      <c r="B150" t="s">
        <v>63</v>
      </c>
      <c r="C150">
        <v>0</v>
      </c>
      <c r="D150" t="s">
        <v>64</v>
      </c>
      <c r="E150">
        <v>30</v>
      </c>
      <c r="F150" t="s">
        <v>68</v>
      </c>
      <c r="G150">
        <v>2001</v>
      </c>
      <c r="H150">
        <v>298353</v>
      </c>
      <c r="I150">
        <v>306105</v>
      </c>
      <c r="J150">
        <v>2648536</v>
      </c>
      <c r="K150">
        <v>2684004</v>
      </c>
      <c r="L150">
        <v>13038</v>
      </c>
      <c r="M150">
        <v>3.9660000000000002</v>
      </c>
      <c r="N150">
        <v>58360</v>
      </c>
      <c r="O150">
        <v>17.751000000000001</v>
      </c>
      <c r="P150">
        <v>606271</v>
      </c>
      <c r="Q150">
        <v>89011</v>
      </c>
      <c r="R150">
        <v>517260</v>
      </c>
      <c r="S150">
        <v>3.3159999999999998</v>
      </c>
      <c r="T150">
        <v>22.588000000000001</v>
      </c>
      <c r="U150">
        <v>675562</v>
      </c>
      <c r="V150">
        <v>321955</v>
      </c>
      <c r="W150">
        <v>353607</v>
      </c>
      <c r="X150">
        <v>11.994999999999999</v>
      </c>
      <c r="Y150">
        <v>25.17</v>
      </c>
      <c r="Z150">
        <v>-69291</v>
      </c>
      <c r="AA150">
        <v>-2.5819999999999999</v>
      </c>
      <c r="AB150">
        <v>45.177</v>
      </c>
      <c r="AC150">
        <v>45611</v>
      </c>
      <c r="AD150">
        <v>45763</v>
      </c>
      <c r="AE150">
        <v>250666</v>
      </c>
    </row>
    <row r="151" spans="1:31" x14ac:dyDescent="0.35">
      <c r="A151" t="s">
        <v>62</v>
      </c>
      <c r="B151" t="s">
        <v>63</v>
      </c>
      <c r="C151">
        <v>0</v>
      </c>
      <c r="D151" t="s">
        <v>64</v>
      </c>
      <c r="E151">
        <v>30</v>
      </c>
      <c r="F151" t="s">
        <v>68</v>
      </c>
      <c r="G151">
        <v>2002</v>
      </c>
      <c r="H151">
        <v>291754</v>
      </c>
      <c r="I151">
        <v>302233</v>
      </c>
      <c r="J151">
        <v>2488840</v>
      </c>
      <c r="K151">
        <v>2591027</v>
      </c>
      <c r="L151">
        <v>16146</v>
      </c>
      <c r="M151">
        <v>4.9740000000000002</v>
      </c>
      <c r="N151">
        <v>60897</v>
      </c>
      <c r="O151">
        <v>18.760000000000002</v>
      </c>
      <c r="P151">
        <v>557969</v>
      </c>
      <c r="Q151">
        <v>114679</v>
      </c>
      <c r="R151">
        <v>443290</v>
      </c>
      <c r="S151">
        <v>4.4260000000000002</v>
      </c>
      <c r="T151">
        <v>21.535</v>
      </c>
      <c r="U151">
        <v>762710</v>
      </c>
      <c r="V151">
        <v>345009</v>
      </c>
      <c r="W151">
        <v>417701</v>
      </c>
      <c r="X151">
        <v>13.316000000000001</v>
      </c>
      <c r="Y151">
        <v>29.437000000000001</v>
      </c>
      <c r="Z151">
        <v>-204741</v>
      </c>
      <c r="AA151">
        <v>-7.9020000000000001</v>
      </c>
      <c r="AB151">
        <v>43.069000000000003</v>
      </c>
      <c r="AC151">
        <v>46848</v>
      </c>
      <c r="AD151">
        <v>47327</v>
      </c>
      <c r="AE151">
        <v>277081</v>
      </c>
    </row>
    <row r="152" spans="1:31" x14ac:dyDescent="0.35">
      <c r="A152" t="s">
        <v>62</v>
      </c>
      <c r="B152" t="s">
        <v>63</v>
      </c>
      <c r="C152">
        <v>0</v>
      </c>
      <c r="D152" t="s">
        <v>64</v>
      </c>
      <c r="E152">
        <v>30</v>
      </c>
      <c r="F152" t="s">
        <v>68</v>
      </c>
      <c r="G152">
        <v>2003</v>
      </c>
      <c r="H152">
        <v>287392</v>
      </c>
      <c r="I152">
        <v>295484</v>
      </c>
      <c r="J152">
        <v>2266748</v>
      </c>
      <c r="K152">
        <v>2289496</v>
      </c>
      <c r="L152">
        <v>14047</v>
      </c>
      <c r="M152">
        <v>4.4370000000000003</v>
      </c>
      <c r="N152">
        <v>56190</v>
      </c>
      <c r="O152">
        <v>17.75</v>
      </c>
      <c r="P152">
        <v>508393</v>
      </c>
      <c r="Q152">
        <v>64932</v>
      </c>
      <c r="R152">
        <v>443461</v>
      </c>
      <c r="S152">
        <v>2.8359999999999999</v>
      </c>
      <c r="T152">
        <v>22.204999999999998</v>
      </c>
      <c r="U152">
        <v>550290</v>
      </c>
      <c r="V152">
        <v>269131</v>
      </c>
      <c r="W152">
        <v>281159</v>
      </c>
      <c r="X152">
        <v>11.755000000000001</v>
      </c>
      <c r="Y152">
        <v>24.035</v>
      </c>
      <c r="Z152">
        <v>-41897</v>
      </c>
      <c r="AA152">
        <v>-1.83</v>
      </c>
      <c r="AB152">
        <v>44.411000000000001</v>
      </c>
      <c r="AC152">
        <v>43687</v>
      </c>
      <c r="AD152">
        <v>43920</v>
      </c>
      <c r="AE152">
        <v>219414</v>
      </c>
    </row>
    <row r="153" spans="1:31" x14ac:dyDescent="0.35">
      <c r="A153" t="s">
        <v>62</v>
      </c>
      <c r="B153" t="s">
        <v>63</v>
      </c>
      <c r="C153">
        <v>0</v>
      </c>
      <c r="D153" t="s">
        <v>64</v>
      </c>
      <c r="E153">
        <v>30</v>
      </c>
      <c r="F153" t="s">
        <v>68</v>
      </c>
      <c r="G153">
        <v>2004</v>
      </c>
      <c r="H153">
        <v>305210</v>
      </c>
      <c r="I153">
        <v>312839</v>
      </c>
      <c r="J153">
        <v>2877782</v>
      </c>
      <c r="K153">
        <v>2921573</v>
      </c>
      <c r="L153">
        <v>13391</v>
      </c>
      <c r="M153">
        <v>4</v>
      </c>
      <c r="N153">
        <v>57345</v>
      </c>
      <c r="O153">
        <v>17.126999999999999</v>
      </c>
      <c r="P153">
        <v>545294</v>
      </c>
      <c r="Q153">
        <v>64900</v>
      </c>
      <c r="R153">
        <v>480394</v>
      </c>
      <c r="S153">
        <v>2.2210000000000001</v>
      </c>
      <c r="T153">
        <v>18.664000000000001</v>
      </c>
      <c r="U153">
        <v>631401</v>
      </c>
      <c r="V153">
        <v>301253</v>
      </c>
      <c r="W153">
        <v>330148</v>
      </c>
      <c r="X153">
        <v>10.311</v>
      </c>
      <c r="Y153">
        <v>21.611999999999998</v>
      </c>
      <c r="Z153">
        <v>-86107</v>
      </c>
      <c r="AA153">
        <v>-2.9470000000000001</v>
      </c>
      <c r="AB153">
        <v>37.329000000000001</v>
      </c>
      <c r="AC153">
        <v>44788</v>
      </c>
      <c r="AD153">
        <v>44984</v>
      </c>
      <c r="AE153">
        <v>247951</v>
      </c>
    </row>
    <row r="154" spans="1:31" x14ac:dyDescent="0.35">
      <c r="A154" t="s">
        <v>62</v>
      </c>
      <c r="B154" t="s">
        <v>63</v>
      </c>
      <c r="C154">
        <v>0</v>
      </c>
      <c r="D154" t="s">
        <v>64</v>
      </c>
      <c r="E154">
        <v>30</v>
      </c>
      <c r="F154" t="s">
        <v>68</v>
      </c>
      <c r="G154">
        <v>2005</v>
      </c>
      <c r="H154">
        <v>311672</v>
      </c>
      <c r="I154">
        <v>316392</v>
      </c>
      <c r="J154">
        <v>2490752</v>
      </c>
      <c r="K154">
        <v>2550578</v>
      </c>
      <c r="L154">
        <v>14222</v>
      </c>
      <c r="M154">
        <v>4.1820000000000004</v>
      </c>
      <c r="N154">
        <v>61671</v>
      </c>
      <c r="O154">
        <v>18.132000000000001</v>
      </c>
      <c r="P154">
        <v>550249</v>
      </c>
      <c r="Q154">
        <v>80482</v>
      </c>
      <c r="R154">
        <v>469767</v>
      </c>
      <c r="S154">
        <v>3.1549999999999998</v>
      </c>
      <c r="T154">
        <v>21.574000000000002</v>
      </c>
      <c r="U154">
        <v>668008</v>
      </c>
      <c r="V154">
        <v>322131</v>
      </c>
      <c r="W154">
        <v>345877</v>
      </c>
      <c r="X154">
        <v>12.63</v>
      </c>
      <c r="Y154">
        <v>26.19</v>
      </c>
      <c r="Z154">
        <v>-117759</v>
      </c>
      <c r="AA154">
        <v>-4.617</v>
      </c>
      <c r="AB154">
        <v>43.146999999999998</v>
      </c>
      <c r="AC154">
        <v>48622</v>
      </c>
      <c r="AD154">
        <v>48770</v>
      </c>
      <c r="AE154">
        <v>271566</v>
      </c>
    </row>
    <row r="155" spans="1:31" x14ac:dyDescent="0.35">
      <c r="A155" t="s">
        <v>62</v>
      </c>
      <c r="B155" t="s">
        <v>63</v>
      </c>
      <c r="C155">
        <v>0</v>
      </c>
      <c r="D155" t="s">
        <v>64</v>
      </c>
      <c r="E155">
        <v>30</v>
      </c>
      <c r="F155" t="s">
        <v>68</v>
      </c>
      <c r="G155">
        <v>2006</v>
      </c>
      <c r="H155">
        <v>327618</v>
      </c>
      <c r="I155">
        <v>333812</v>
      </c>
      <c r="J155">
        <v>2629254</v>
      </c>
      <c r="K155">
        <v>2647791</v>
      </c>
      <c r="L155">
        <v>18296</v>
      </c>
      <c r="M155">
        <v>5.109</v>
      </c>
      <c r="N155">
        <v>66915</v>
      </c>
      <c r="O155">
        <v>18.684999999999999</v>
      </c>
      <c r="P155">
        <v>593718</v>
      </c>
      <c r="Q155">
        <v>93455</v>
      </c>
      <c r="R155">
        <v>500263</v>
      </c>
      <c r="S155">
        <v>3.53</v>
      </c>
      <c r="T155">
        <v>22.422999999999998</v>
      </c>
      <c r="U155">
        <v>628523</v>
      </c>
      <c r="V155">
        <v>316340</v>
      </c>
      <c r="W155">
        <v>312183</v>
      </c>
      <c r="X155">
        <v>11.946999999999999</v>
      </c>
      <c r="Y155">
        <v>23.738</v>
      </c>
      <c r="Z155">
        <v>-34805</v>
      </c>
      <c r="AA155">
        <v>-1.3140000000000001</v>
      </c>
      <c r="AB155">
        <v>44.845999999999997</v>
      </c>
      <c r="AC155">
        <v>55035</v>
      </c>
      <c r="AD155">
        <v>55149</v>
      </c>
      <c r="AE155">
        <v>272462</v>
      </c>
    </row>
    <row r="156" spans="1:31" x14ac:dyDescent="0.35">
      <c r="A156" t="s">
        <v>62</v>
      </c>
      <c r="B156" t="s">
        <v>63</v>
      </c>
      <c r="C156">
        <v>0</v>
      </c>
      <c r="D156" t="s">
        <v>64</v>
      </c>
      <c r="E156">
        <v>30</v>
      </c>
      <c r="F156" t="s">
        <v>68</v>
      </c>
      <c r="G156">
        <v>2007</v>
      </c>
      <c r="H156">
        <v>341715</v>
      </c>
      <c r="I156">
        <v>351553</v>
      </c>
      <c r="J156">
        <v>2701476</v>
      </c>
      <c r="K156">
        <v>2802818</v>
      </c>
      <c r="L156">
        <v>15756</v>
      </c>
      <c r="M156">
        <v>4.181</v>
      </c>
      <c r="N156">
        <v>66411</v>
      </c>
      <c r="O156">
        <v>17.620999999999999</v>
      </c>
      <c r="P156">
        <v>543650</v>
      </c>
      <c r="Q156">
        <v>77096</v>
      </c>
      <c r="R156">
        <v>466554</v>
      </c>
      <c r="S156">
        <v>2.7509999999999999</v>
      </c>
      <c r="T156">
        <v>19.396999999999998</v>
      </c>
      <c r="U156">
        <v>745221</v>
      </c>
      <c r="V156">
        <v>335851</v>
      </c>
      <c r="W156">
        <v>409370</v>
      </c>
      <c r="X156">
        <v>11.983000000000001</v>
      </c>
      <c r="Y156">
        <v>26.588000000000001</v>
      </c>
      <c r="Z156">
        <v>-201571</v>
      </c>
      <c r="AA156">
        <v>-7.1920000000000002</v>
      </c>
      <c r="AB156">
        <v>38.792999999999999</v>
      </c>
      <c r="AC156">
        <v>53950</v>
      </c>
      <c r="AD156">
        <v>54063</v>
      </c>
      <c r="AE156">
        <v>286733</v>
      </c>
    </row>
    <row r="157" spans="1:31" x14ac:dyDescent="0.35">
      <c r="A157" t="s">
        <v>62</v>
      </c>
      <c r="B157" t="s">
        <v>63</v>
      </c>
      <c r="C157">
        <v>0</v>
      </c>
      <c r="D157" t="s">
        <v>64</v>
      </c>
      <c r="E157">
        <v>30</v>
      </c>
      <c r="F157" t="s">
        <v>68</v>
      </c>
      <c r="G157">
        <v>2008</v>
      </c>
      <c r="H157">
        <v>361999</v>
      </c>
      <c r="I157">
        <v>370072</v>
      </c>
      <c r="J157">
        <v>2693778</v>
      </c>
      <c r="K157">
        <v>2817980</v>
      </c>
      <c r="L157">
        <v>12813</v>
      </c>
      <c r="M157">
        <v>3.1669999999999998</v>
      </c>
      <c r="N157">
        <v>81735</v>
      </c>
      <c r="O157">
        <v>20.204999999999998</v>
      </c>
      <c r="P157">
        <v>525680</v>
      </c>
      <c r="Q157">
        <v>60092</v>
      </c>
      <c r="R157">
        <v>465588</v>
      </c>
      <c r="S157">
        <v>2.1320000000000001</v>
      </c>
      <c r="T157">
        <v>18.654</v>
      </c>
      <c r="U157">
        <v>774771</v>
      </c>
      <c r="V157">
        <v>364976</v>
      </c>
      <c r="W157">
        <v>409795</v>
      </c>
      <c r="X157">
        <v>12.952</v>
      </c>
      <c r="Y157">
        <v>27.494</v>
      </c>
      <c r="Z157">
        <v>-249091</v>
      </c>
      <c r="AA157">
        <v>-8.8390000000000004</v>
      </c>
      <c r="AB157">
        <v>37.308999999999997</v>
      </c>
      <c r="AC157">
        <v>65121</v>
      </c>
      <c r="AD157">
        <v>65254</v>
      </c>
      <c r="AE157">
        <v>305213</v>
      </c>
    </row>
    <row r="158" spans="1:31" x14ac:dyDescent="0.35">
      <c r="A158" t="s">
        <v>62</v>
      </c>
      <c r="B158" t="s">
        <v>63</v>
      </c>
      <c r="C158">
        <v>0</v>
      </c>
      <c r="D158" t="s">
        <v>64</v>
      </c>
      <c r="E158">
        <v>30</v>
      </c>
      <c r="F158" t="s">
        <v>68</v>
      </c>
      <c r="G158">
        <v>2009</v>
      </c>
      <c r="H158">
        <v>309831</v>
      </c>
      <c r="I158">
        <v>316670</v>
      </c>
      <c r="J158">
        <v>2189302</v>
      </c>
      <c r="K158">
        <v>2347686</v>
      </c>
      <c r="L158">
        <v>14057</v>
      </c>
      <c r="M158">
        <v>4.0170000000000003</v>
      </c>
      <c r="N158">
        <v>80518</v>
      </c>
      <c r="O158">
        <v>23.012</v>
      </c>
      <c r="P158">
        <v>403325</v>
      </c>
      <c r="Q158">
        <v>59672</v>
      </c>
      <c r="R158">
        <v>343653</v>
      </c>
      <c r="S158">
        <v>2.5419999999999998</v>
      </c>
      <c r="T158">
        <v>17.18</v>
      </c>
      <c r="U158">
        <v>717970</v>
      </c>
      <c r="V158">
        <v>333021</v>
      </c>
      <c r="W158">
        <v>384949</v>
      </c>
      <c r="X158">
        <v>14.185</v>
      </c>
      <c r="Y158">
        <v>30.582000000000001</v>
      </c>
      <c r="Z158">
        <v>-314645</v>
      </c>
      <c r="AA158">
        <v>-13.401999999999999</v>
      </c>
      <c r="AB158">
        <v>34.359000000000002</v>
      </c>
      <c r="AC158">
        <v>62519</v>
      </c>
      <c r="AD158">
        <v>62882</v>
      </c>
      <c r="AE158">
        <v>276756</v>
      </c>
    </row>
    <row r="159" spans="1:31" x14ac:dyDescent="0.35">
      <c r="A159" t="s">
        <v>62</v>
      </c>
      <c r="B159" t="s">
        <v>63</v>
      </c>
      <c r="C159">
        <v>0</v>
      </c>
      <c r="D159" t="s">
        <v>64</v>
      </c>
      <c r="E159">
        <v>30</v>
      </c>
      <c r="F159" t="s">
        <v>68</v>
      </c>
      <c r="G159">
        <v>2010</v>
      </c>
      <c r="H159">
        <v>291608</v>
      </c>
      <c r="I159">
        <v>298938</v>
      </c>
      <c r="J159">
        <v>2045876</v>
      </c>
      <c r="K159">
        <v>2112053</v>
      </c>
      <c r="L159">
        <v>15540</v>
      </c>
      <c r="M159">
        <v>4.7949999999999999</v>
      </c>
      <c r="N159">
        <v>65813</v>
      </c>
      <c r="O159">
        <v>20.308</v>
      </c>
      <c r="P159">
        <v>406925</v>
      </c>
      <c r="Q159">
        <v>71135</v>
      </c>
      <c r="R159">
        <v>335790</v>
      </c>
      <c r="S159">
        <v>3.3679999999999999</v>
      </c>
      <c r="T159">
        <v>19.266999999999999</v>
      </c>
      <c r="U159">
        <v>537943</v>
      </c>
      <c r="V159">
        <v>266467</v>
      </c>
      <c r="W159">
        <v>271476</v>
      </c>
      <c r="X159">
        <v>12.616</v>
      </c>
      <c r="Y159">
        <v>25.47</v>
      </c>
      <c r="Z159">
        <v>-131018</v>
      </c>
      <c r="AA159">
        <v>-6.2030000000000003</v>
      </c>
      <c r="AB159">
        <v>38.533999999999999</v>
      </c>
      <c r="AC159">
        <v>50331</v>
      </c>
      <c r="AD159">
        <v>50568</v>
      </c>
      <c r="AE159">
        <v>213347</v>
      </c>
    </row>
    <row r="160" spans="1:31" x14ac:dyDescent="0.35">
      <c r="A160" t="s">
        <v>62</v>
      </c>
      <c r="B160" t="s">
        <v>63</v>
      </c>
      <c r="C160">
        <v>0</v>
      </c>
      <c r="D160" t="s">
        <v>64</v>
      </c>
      <c r="E160">
        <v>30</v>
      </c>
      <c r="F160" t="s">
        <v>68</v>
      </c>
      <c r="G160">
        <v>2011</v>
      </c>
      <c r="H160">
        <v>253516</v>
      </c>
      <c r="I160">
        <v>261262</v>
      </c>
      <c r="J160">
        <v>1933176</v>
      </c>
      <c r="K160">
        <v>1949264</v>
      </c>
      <c r="L160">
        <v>13918</v>
      </c>
      <c r="M160">
        <v>4.9710000000000001</v>
      </c>
      <c r="N160">
        <v>51349</v>
      </c>
      <c r="O160">
        <v>18.34</v>
      </c>
      <c r="P160">
        <v>404561</v>
      </c>
      <c r="Q160">
        <v>67122</v>
      </c>
      <c r="R160">
        <v>337439</v>
      </c>
      <c r="S160">
        <v>3.4430000000000001</v>
      </c>
      <c r="T160">
        <v>20.754999999999999</v>
      </c>
      <c r="U160">
        <v>436929</v>
      </c>
      <c r="V160">
        <v>211012</v>
      </c>
      <c r="W160">
        <v>225917</v>
      </c>
      <c r="X160">
        <v>10.824999999999999</v>
      </c>
      <c r="Y160">
        <v>22.414999999999999</v>
      </c>
      <c r="Z160">
        <v>-32368</v>
      </c>
      <c r="AA160">
        <v>-1.661</v>
      </c>
      <c r="AB160">
        <v>41.509</v>
      </c>
      <c r="AC160">
        <v>39727</v>
      </c>
      <c r="AD160">
        <v>39943</v>
      </c>
      <c r="AE160">
        <v>172790</v>
      </c>
    </row>
    <row r="161" spans="1:31" x14ac:dyDescent="0.35">
      <c r="A161" t="s">
        <v>62</v>
      </c>
      <c r="B161" t="s">
        <v>63</v>
      </c>
      <c r="C161">
        <v>0</v>
      </c>
      <c r="D161" t="s">
        <v>64</v>
      </c>
      <c r="E161">
        <v>30</v>
      </c>
      <c r="F161" t="s">
        <v>68</v>
      </c>
      <c r="G161">
        <v>2012</v>
      </c>
      <c r="H161">
        <v>246821</v>
      </c>
      <c r="I161">
        <v>256995</v>
      </c>
      <c r="J161">
        <v>2116458</v>
      </c>
      <c r="K161">
        <v>2106246</v>
      </c>
      <c r="L161">
        <v>12820</v>
      </c>
      <c r="M161">
        <v>4.6890000000000001</v>
      </c>
      <c r="N161">
        <v>45640</v>
      </c>
      <c r="O161">
        <v>16.693000000000001</v>
      </c>
      <c r="P161">
        <v>438436</v>
      </c>
      <c r="Q161">
        <v>60811</v>
      </c>
      <c r="R161">
        <v>377625</v>
      </c>
      <c r="S161">
        <v>2.887</v>
      </c>
      <c r="T161">
        <v>20.815999999999999</v>
      </c>
      <c r="U161">
        <v>417696</v>
      </c>
      <c r="V161">
        <v>205864</v>
      </c>
      <c r="W161">
        <v>211832</v>
      </c>
      <c r="X161">
        <v>9.7739999999999991</v>
      </c>
      <c r="Y161">
        <v>19.831</v>
      </c>
      <c r="Z161">
        <v>20740</v>
      </c>
      <c r="AA161">
        <v>0.98499999999999999</v>
      </c>
      <c r="AB161">
        <v>39.662999999999997</v>
      </c>
      <c r="AC161">
        <v>35258</v>
      </c>
      <c r="AD161">
        <v>35406</v>
      </c>
      <c r="AE161">
        <v>164239</v>
      </c>
    </row>
    <row r="162" spans="1:31" x14ac:dyDescent="0.35">
      <c r="A162" t="s">
        <v>62</v>
      </c>
      <c r="B162" t="s">
        <v>63</v>
      </c>
      <c r="C162">
        <v>0</v>
      </c>
      <c r="D162" t="s">
        <v>64</v>
      </c>
      <c r="E162">
        <v>30</v>
      </c>
      <c r="F162" t="s">
        <v>68</v>
      </c>
      <c r="G162">
        <v>2013</v>
      </c>
      <c r="H162">
        <v>263700</v>
      </c>
      <c r="I162">
        <v>269128</v>
      </c>
      <c r="J162">
        <v>1998048</v>
      </c>
      <c r="K162">
        <v>1994520</v>
      </c>
      <c r="L162">
        <v>12222</v>
      </c>
      <c r="M162">
        <v>4.2549999999999999</v>
      </c>
      <c r="N162">
        <v>48448</v>
      </c>
      <c r="O162">
        <v>16.867000000000001</v>
      </c>
      <c r="P162">
        <v>431857</v>
      </c>
      <c r="Q162">
        <v>52418</v>
      </c>
      <c r="R162">
        <v>379439</v>
      </c>
      <c r="S162">
        <v>2.6280000000000001</v>
      </c>
      <c r="T162">
        <v>21.652000000000001</v>
      </c>
      <c r="U162">
        <v>422825</v>
      </c>
      <c r="V162">
        <v>211087</v>
      </c>
      <c r="W162">
        <v>211738</v>
      </c>
      <c r="X162">
        <v>10.583</v>
      </c>
      <c r="Y162">
        <v>21.199000000000002</v>
      </c>
      <c r="Z162">
        <v>9032</v>
      </c>
      <c r="AA162">
        <v>0.45300000000000001</v>
      </c>
      <c r="AB162">
        <v>42.399000000000001</v>
      </c>
      <c r="AC162">
        <v>37908</v>
      </c>
      <c r="AD162">
        <v>38050</v>
      </c>
      <c r="AE162">
        <v>173800</v>
      </c>
    </row>
    <row r="163" spans="1:31" x14ac:dyDescent="0.35">
      <c r="A163" t="s">
        <v>62</v>
      </c>
      <c r="B163" t="s">
        <v>63</v>
      </c>
      <c r="C163">
        <v>0</v>
      </c>
      <c r="D163" t="s">
        <v>64</v>
      </c>
      <c r="E163">
        <v>30</v>
      </c>
      <c r="F163" t="s">
        <v>68</v>
      </c>
      <c r="G163">
        <v>2014</v>
      </c>
      <c r="H163">
        <v>272728</v>
      </c>
      <c r="I163">
        <v>279426</v>
      </c>
      <c r="J163">
        <v>2202497</v>
      </c>
      <c r="K163">
        <v>2187200</v>
      </c>
      <c r="L163">
        <v>12759</v>
      </c>
      <c r="M163">
        <v>4.2770000000000001</v>
      </c>
      <c r="N163">
        <v>50489</v>
      </c>
      <c r="O163">
        <v>16.925999999999998</v>
      </c>
      <c r="P163">
        <v>454636</v>
      </c>
      <c r="Q163">
        <v>56970</v>
      </c>
      <c r="R163">
        <v>397666</v>
      </c>
      <c r="S163">
        <v>2.605</v>
      </c>
      <c r="T163">
        <v>20.786000000000001</v>
      </c>
      <c r="U163">
        <v>422920</v>
      </c>
      <c r="V163">
        <v>212038</v>
      </c>
      <c r="W163">
        <v>210882</v>
      </c>
      <c r="X163">
        <v>9.6940000000000008</v>
      </c>
      <c r="Y163">
        <v>19.335999999999999</v>
      </c>
      <c r="Z163">
        <v>31716</v>
      </c>
      <c r="AA163">
        <v>1.45</v>
      </c>
      <c r="AB163">
        <v>38.671999999999997</v>
      </c>
      <c r="AC163">
        <v>39765</v>
      </c>
      <c r="AD163">
        <v>39993</v>
      </c>
      <c r="AE163">
        <v>174440</v>
      </c>
    </row>
    <row r="164" spans="1:31" x14ac:dyDescent="0.35">
      <c r="A164" t="s">
        <v>62</v>
      </c>
      <c r="B164" t="s">
        <v>63</v>
      </c>
      <c r="C164">
        <v>0</v>
      </c>
      <c r="D164" t="s">
        <v>64</v>
      </c>
      <c r="E164">
        <v>30</v>
      </c>
      <c r="F164" t="s">
        <v>68</v>
      </c>
      <c r="G164">
        <v>2015</v>
      </c>
      <c r="H164">
        <v>273641</v>
      </c>
      <c r="I164">
        <v>279139</v>
      </c>
      <c r="J164">
        <v>2106549</v>
      </c>
      <c r="K164">
        <v>2098238</v>
      </c>
      <c r="L164">
        <v>13257</v>
      </c>
      <c r="M164">
        <v>4.4640000000000004</v>
      </c>
      <c r="N164">
        <v>48980</v>
      </c>
      <c r="O164">
        <v>16.492000000000001</v>
      </c>
      <c r="P164">
        <v>438828</v>
      </c>
      <c r="Q164">
        <v>60389</v>
      </c>
      <c r="R164">
        <v>378439</v>
      </c>
      <c r="S164">
        <v>2.8780000000000001</v>
      </c>
      <c r="T164">
        <v>20.914000000000001</v>
      </c>
      <c r="U164">
        <v>422380</v>
      </c>
      <c r="V164">
        <v>213050</v>
      </c>
      <c r="W164">
        <v>209330</v>
      </c>
      <c r="X164">
        <v>10.154</v>
      </c>
      <c r="Y164">
        <v>20.13</v>
      </c>
      <c r="Z164">
        <v>16448</v>
      </c>
      <c r="AA164">
        <v>0.78400000000000003</v>
      </c>
      <c r="AB164">
        <v>40.26</v>
      </c>
      <c r="AC164">
        <v>38845</v>
      </c>
      <c r="AD164">
        <v>38908</v>
      </c>
      <c r="AE164">
        <v>177333</v>
      </c>
    </row>
    <row r="165" spans="1:31" x14ac:dyDescent="0.35">
      <c r="A165" t="s">
        <v>62</v>
      </c>
      <c r="B165" t="s">
        <v>63</v>
      </c>
      <c r="C165">
        <v>0</v>
      </c>
      <c r="D165" t="s">
        <v>64</v>
      </c>
      <c r="E165">
        <v>30</v>
      </c>
      <c r="F165" t="s">
        <v>68</v>
      </c>
      <c r="G165">
        <v>2016</v>
      </c>
      <c r="H165">
        <v>282317</v>
      </c>
      <c r="I165">
        <v>290648</v>
      </c>
      <c r="J165">
        <v>2269215</v>
      </c>
      <c r="K165">
        <v>2263878</v>
      </c>
      <c r="L165">
        <v>14102</v>
      </c>
      <c r="M165">
        <v>4.5759999999999996</v>
      </c>
      <c r="N165">
        <v>49207</v>
      </c>
      <c r="O165">
        <v>15.965999999999999</v>
      </c>
      <c r="P165">
        <v>469395</v>
      </c>
      <c r="Q165">
        <v>71881</v>
      </c>
      <c r="R165">
        <v>397514</v>
      </c>
      <c r="S165">
        <v>3.1749999999999998</v>
      </c>
      <c r="T165">
        <v>20.734000000000002</v>
      </c>
      <c r="U165">
        <v>456652</v>
      </c>
      <c r="V165">
        <v>212289</v>
      </c>
      <c r="W165">
        <v>244363</v>
      </c>
      <c r="X165">
        <v>9.3770000000000007</v>
      </c>
      <c r="Y165">
        <v>20.170999999999999</v>
      </c>
      <c r="Z165">
        <v>12743</v>
      </c>
      <c r="AA165">
        <v>0.56299999999999994</v>
      </c>
      <c r="AB165">
        <v>40.341999999999999</v>
      </c>
      <c r="AC165">
        <v>39706</v>
      </c>
      <c r="AD165">
        <v>39824</v>
      </c>
      <c r="AE165">
        <v>178807</v>
      </c>
    </row>
    <row r="166" spans="1:31" x14ac:dyDescent="0.35">
      <c r="A166" t="s">
        <v>62</v>
      </c>
      <c r="B166" t="s">
        <v>63</v>
      </c>
      <c r="C166">
        <v>0</v>
      </c>
      <c r="D166" t="s">
        <v>64</v>
      </c>
      <c r="E166">
        <v>30</v>
      </c>
      <c r="F166" t="s">
        <v>68</v>
      </c>
      <c r="G166">
        <v>2017</v>
      </c>
      <c r="H166">
        <v>284818</v>
      </c>
      <c r="I166">
        <v>291924</v>
      </c>
      <c r="J166">
        <v>2276326</v>
      </c>
      <c r="K166">
        <v>2260563</v>
      </c>
      <c r="L166">
        <v>13169</v>
      </c>
      <c r="M166">
        <v>4.2430000000000003</v>
      </c>
      <c r="N166">
        <v>50121</v>
      </c>
      <c r="O166">
        <v>16.146999999999998</v>
      </c>
      <c r="P166">
        <v>480670</v>
      </c>
      <c r="Q166">
        <v>63246</v>
      </c>
      <c r="R166">
        <v>417424</v>
      </c>
      <c r="S166">
        <v>2.798</v>
      </c>
      <c r="T166">
        <v>21.263000000000002</v>
      </c>
      <c r="U166">
        <v>447011</v>
      </c>
      <c r="V166">
        <v>223072</v>
      </c>
      <c r="W166">
        <v>223939</v>
      </c>
      <c r="X166">
        <v>9.8680000000000003</v>
      </c>
      <c r="Y166">
        <v>19.774000000000001</v>
      </c>
      <c r="Z166">
        <v>33659</v>
      </c>
      <c r="AA166">
        <v>1.4890000000000001</v>
      </c>
      <c r="AB166">
        <v>39.548999999999999</v>
      </c>
      <c r="AC166">
        <v>41324</v>
      </c>
      <c r="AD166">
        <v>41453</v>
      </c>
      <c r="AE166">
        <v>191781</v>
      </c>
    </row>
    <row r="167" spans="1:31" x14ac:dyDescent="0.35">
      <c r="A167" t="s">
        <v>62</v>
      </c>
      <c r="B167" t="s">
        <v>63</v>
      </c>
      <c r="C167">
        <v>0</v>
      </c>
      <c r="D167" t="s">
        <v>64</v>
      </c>
      <c r="E167">
        <v>30</v>
      </c>
      <c r="F167" t="s">
        <v>68</v>
      </c>
      <c r="G167">
        <v>2018</v>
      </c>
      <c r="H167">
        <v>297733</v>
      </c>
      <c r="I167">
        <v>303762</v>
      </c>
      <c r="J167">
        <v>2253570</v>
      </c>
      <c r="K167">
        <v>2256256</v>
      </c>
      <c r="L167">
        <v>13051</v>
      </c>
      <c r="M167">
        <v>4.04</v>
      </c>
      <c r="N167">
        <v>51621</v>
      </c>
      <c r="O167">
        <v>15.978999999999999</v>
      </c>
      <c r="P167">
        <v>456053</v>
      </c>
      <c r="Q167">
        <v>50118</v>
      </c>
      <c r="R167">
        <v>405935</v>
      </c>
      <c r="S167">
        <v>2.2210000000000001</v>
      </c>
      <c r="T167">
        <v>20.213000000000001</v>
      </c>
      <c r="U167">
        <v>458994</v>
      </c>
      <c r="V167">
        <v>226677</v>
      </c>
      <c r="W167">
        <v>232317</v>
      </c>
      <c r="X167">
        <v>10.047000000000001</v>
      </c>
      <c r="Y167">
        <v>20.343</v>
      </c>
      <c r="Z167">
        <v>-2941</v>
      </c>
      <c r="AA167">
        <v>-0.13</v>
      </c>
      <c r="AB167">
        <v>40.426000000000002</v>
      </c>
      <c r="AC167">
        <v>44995</v>
      </c>
      <c r="AD167">
        <v>45357</v>
      </c>
      <c r="AE167">
        <v>203143</v>
      </c>
    </row>
    <row r="168" spans="1:31" x14ac:dyDescent="0.35">
      <c r="A168" t="s">
        <v>62</v>
      </c>
      <c r="B168" t="s">
        <v>63</v>
      </c>
      <c r="C168">
        <v>0</v>
      </c>
      <c r="D168" t="s">
        <v>64</v>
      </c>
      <c r="E168">
        <v>40</v>
      </c>
      <c r="F168" t="s">
        <v>71</v>
      </c>
      <c r="G168">
        <v>1978</v>
      </c>
      <c r="H168">
        <v>0</v>
      </c>
      <c r="I168">
        <v>0</v>
      </c>
      <c r="J168">
        <v>0</v>
      </c>
      <c r="K168">
        <v>0</v>
      </c>
      <c r="L168">
        <v>0</v>
      </c>
      <c r="M168" t="s">
        <v>70</v>
      </c>
      <c r="N168">
        <v>0</v>
      </c>
      <c r="O168" t="s">
        <v>70</v>
      </c>
      <c r="P168">
        <v>0</v>
      </c>
      <c r="Q168">
        <v>0</v>
      </c>
      <c r="R168">
        <v>0</v>
      </c>
      <c r="S168" t="s">
        <v>70</v>
      </c>
      <c r="T168" t="s">
        <v>70</v>
      </c>
      <c r="U168">
        <v>0</v>
      </c>
      <c r="V168">
        <v>0</v>
      </c>
      <c r="W168">
        <v>0</v>
      </c>
      <c r="X168" t="s">
        <v>70</v>
      </c>
      <c r="Y168" t="s">
        <v>70</v>
      </c>
      <c r="Z168">
        <v>0</v>
      </c>
      <c r="AA168" t="s">
        <v>70</v>
      </c>
      <c r="AB168" t="s">
        <v>70</v>
      </c>
      <c r="AC168">
        <v>0</v>
      </c>
      <c r="AD168">
        <v>0</v>
      </c>
      <c r="AE168">
        <v>0</v>
      </c>
    </row>
    <row r="169" spans="1:31" x14ac:dyDescent="0.35">
      <c r="A169" t="s">
        <v>62</v>
      </c>
      <c r="B169" t="s">
        <v>63</v>
      </c>
      <c r="C169">
        <v>0</v>
      </c>
      <c r="D169" t="s">
        <v>64</v>
      </c>
      <c r="E169">
        <v>40</v>
      </c>
      <c r="F169" t="s">
        <v>71</v>
      </c>
      <c r="G169">
        <v>1979</v>
      </c>
      <c r="H169">
        <v>0</v>
      </c>
      <c r="I169">
        <v>0</v>
      </c>
      <c r="J169">
        <v>0</v>
      </c>
      <c r="K169">
        <v>0</v>
      </c>
      <c r="L169">
        <v>0</v>
      </c>
      <c r="M169" t="s">
        <v>70</v>
      </c>
      <c r="N169">
        <v>0</v>
      </c>
      <c r="O169" t="s">
        <v>70</v>
      </c>
      <c r="P169">
        <v>0</v>
      </c>
      <c r="Q169">
        <v>0</v>
      </c>
      <c r="R169">
        <v>0</v>
      </c>
      <c r="S169" t="s">
        <v>70</v>
      </c>
      <c r="T169" t="s">
        <v>70</v>
      </c>
      <c r="U169">
        <v>0</v>
      </c>
      <c r="V169">
        <v>0</v>
      </c>
      <c r="W169">
        <v>0</v>
      </c>
      <c r="X169" t="s">
        <v>70</v>
      </c>
      <c r="Y169" t="s">
        <v>70</v>
      </c>
      <c r="Z169">
        <v>0</v>
      </c>
      <c r="AA169" t="s">
        <v>70</v>
      </c>
      <c r="AB169" t="s">
        <v>70</v>
      </c>
      <c r="AC169">
        <v>0</v>
      </c>
      <c r="AD169">
        <v>0</v>
      </c>
      <c r="AE169">
        <v>0</v>
      </c>
    </row>
    <row r="170" spans="1:31" x14ac:dyDescent="0.35">
      <c r="A170" t="s">
        <v>62</v>
      </c>
      <c r="B170" t="s">
        <v>63</v>
      </c>
      <c r="C170">
        <v>0</v>
      </c>
      <c r="D170" t="s">
        <v>64</v>
      </c>
      <c r="E170">
        <v>40</v>
      </c>
      <c r="F170" t="s">
        <v>71</v>
      </c>
      <c r="G170">
        <v>1980</v>
      </c>
      <c r="H170">
        <v>266094</v>
      </c>
      <c r="I170">
        <v>279828</v>
      </c>
      <c r="J170">
        <v>2161050</v>
      </c>
      <c r="K170">
        <v>2251391</v>
      </c>
      <c r="L170">
        <v>13047</v>
      </c>
      <c r="M170">
        <v>4.3879999999999999</v>
      </c>
      <c r="N170">
        <v>48068</v>
      </c>
      <c r="O170">
        <v>16.166</v>
      </c>
      <c r="P170">
        <v>438487</v>
      </c>
      <c r="Q170">
        <v>76235</v>
      </c>
      <c r="R170">
        <v>362252</v>
      </c>
      <c r="S170">
        <v>3.3860000000000001</v>
      </c>
      <c r="T170">
        <v>19.475999999999999</v>
      </c>
      <c r="U170">
        <v>620007</v>
      </c>
      <c r="V170">
        <v>255223</v>
      </c>
      <c r="W170">
        <v>364784</v>
      </c>
      <c r="X170">
        <v>11.336</v>
      </c>
      <c r="Y170">
        <v>27.539000000000001</v>
      </c>
      <c r="Z170">
        <v>-181520</v>
      </c>
      <c r="AA170">
        <v>-8.0630000000000006</v>
      </c>
      <c r="AB170">
        <v>38.953000000000003</v>
      </c>
      <c r="AC170">
        <v>36596</v>
      </c>
      <c r="AD170">
        <v>37042</v>
      </c>
      <c r="AE170">
        <v>189274</v>
      </c>
    </row>
    <row r="171" spans="1:31" x14ac:dyDescent="0.35">
      <c r="A171" t="s">
        <v>62</v>
      </c>
      <c r="B171" t="s">
        <v>63</v>
      </c>
      <c r="C171">
        <v>0</v>
      </c>
      <c r="D171" t="s">
        <v>64</v>
      </c>
      <c r="E171">
        <v>40</v>
      </c>
      <c r="F171" t="s">
        <v>71</v>
      </c>
      <c r="G171">
        <v>1981</v>
      </c>
      <c r="H171">
        <v>262875</v>
      </c>
      <c r="I171">
        <v>274393</v>
      </c>
      <c r="J171">
        <v>2073550</v>
      </c>
      <c r="K171">
        <v>2113649</v>
      </c>
      <c r="L171">
        <v>15725</v>
      </c>
      <c r="M171">
        <v>5.4459999999999997</v>
      </c>
      <c r="N171">
        <v>44399</v>
      </c>
      <c r="O171">
        <v>15.377000000000001</v>
      </c>
      <c r="P171">
        <v>471151</v>
      </c>
      <c r="Q171">
        <v>116219</v>
      </c>
      <c r="R171">
        <v>354932</v>
      </c>
      <c r="S171">
        <v>5.4989999999999997</v>
      </c>
      <c r="T171">
        <v>22.291</v>
      </c>
      <c r="U171">
        <v>549805</v>
      </c>
      <c r="V171">
        <v>218594</v>
      </c>
      <c r="W171">
        <v>331211</v>
      </c>
      <c r="X171">
        <v>10.342000000000001</v>
      </c>
      <c r="Y171">
        <v>26.012</v>
      </c>
      <c r="Z171">
        <v>-78654</v>
      </c>
      <c r="AA171">
        <v>-3.7210000000000001</v>
      </c>
      <c r="AB171">
        <v>44.582000000000001</v>
      </c>
      <c r="AC171">
        <v>32119</v>
      </c>
      <c r="AD171">
        <v>32414</v>
      </c>
      <c r="AE171">
        <v>155799</v>
      </c>
    </row>
    <row r="172" spans="1:31" x14ac:dyDescent="0.35">
      <c r="A172" t="s">
        <v>62</v>
      </c>
      <c r="B172" t="s">
        <v>63</v>
      </c>
      <c r="C172">
        <v>0</v>
      </c>
      <c r="D172" t="s">
        <v>64</v>
      </c>
      <c r="E172">
        <v>40</v>
      </c>
      <c r="F172" t="s">
        <v>71</v>
      </c>
      <c r="G172">
        <v>1982</v>
      </c>
      <c r="H172">
        <v>244954</v>
      </c>
      <c r="I172">
        <v>253981</v>
      </c>
      <c r="J172">
        <v>1918810</v>
      </c>
      <c r="K172">
        <v>1962773</v>
      </c>
      <c r="L172">
        <v>15341</v>
      </c>
      <c r="M172">
        <v>5.67</v>
      </c>
      <c r="N172">
        <v>48542</v>
      </c>
      <c r="O172">
        <v>17.940000000000001</v>
      </c>
      <c r="P172">
        <v>452068</v>
      </c>
      <c r="Q172">
        <v>109815</v>
      </c>
      <c r="R172">
        <v>342253</v>
      </c>
      <c r="S172">
        <v>5.5949999999999998</v>
      </c>
      <c r="T172">
        <v>23.032</v>
      </c>
      <c r="U172">
        <v>538718</v>
      </c>
      <c r="V172">
        <v>223864</v>
      </c>
      <c r="W172">
        <v>314854</v>
      </c>
      <c r="X172">
        <v>11.404999999999999</v>
      </c>
      <c r="Y172">
        <v>27.446999999999999</v>
      </c>
      <c r="Z172">
        <v>-86650</v>
      </c>
      <c r="AA172">
        <v>-4.415</v>
      </c>
      <c r="AB172">
        <v>46.064</v>
      </c>
      <c r="AC172">
        <v>37809</v>
      </c>
      <c r="AD172">
        <v>37974</v>
      </c>
      <c r="AE172">
        <v>180913</v>
      </c>
    </row>
    <row r="173" spans="1:31" x14ac:dyDescent="0.35">
      <c r="A173" t="s">
        <v>62</v>
      </c>
      <c r="B173" t="s">
        <v>63</v>
      </c>
      <c r="C173">
        <v>0</v>
      </c>
      <c r="D173" t="s">
        <v>64</v>
      </c>
      <c r="E173">
        <v>40</v>
      </c>
      <c r="F173" t="s">
        <v>71</v>
      </c>
      <c r="G173">
        <v>1983</v>
      </c>
      <c r="H173">
        <v>233837</v>
      </c>
      <c r="I173">
        <v>243916</v>
      </c>
      <c r="J173">
        <v>1851431</v>
      </c>
      <c r="K173">
        <v>1912225</v>
      </c>
      <c r="L173">
        <v>12639</v>
      </c>
      <c r="M173">
        <v>4.9370000000000003</v>
      </c>
      <c r="N173">
        <v>36869</v>
      </c>
      <c r="O173">
        <v>14.4</v>
      </c>
      <c r="P173">
        <v>380294</v>
      </c>
      <c r="Q173">
        <v>60210</v>
      </c>
      <c r="R173">
        <v>320084</v>
      </c>
      <c r="S173">
        <v>3.149</v>
      </c>
      <c r="T173">
        <v>19.888000000000002</v>
      </c>
      <c r="U173">
        <v>501234</v>
      </c>
      <c r="V173">
        <v>204948</v>
      </c>
      <c r="W173">
        <v>296286</v>
      </c>
      <c r="X173">
        <v>10.718</v>
      </c>
      <c r="Y173">
        <v>26.212</v>
      </c>
      <c r="Z173">
        <v>-120940</v>
      </c>
      <c r="AA173">
        <v>-6.3250000000000002</v>
      </c>
      <c r="AB173">
        <v>39.774999999999999</v>
      </c>
      <c r="AC173">
        <v>28673</v>
      </c>
      <c r="AD173">
        <v>28931</v>
      </c>
      <c r="AE173">
        <v>163009</v>
      </c>
    </row>
    <row r="174" spans="1:31" x14ac:dyDescent="0.35">
      <c r="A174" t="s">
        <v>62</v>
      </c>
      <c r="B174" t="s">
        <v>63</v>
      </c>
      <c r="C174">
        <v>0</v>
      </c>
      <c r="D174" t="s">
        <v>64</v>
      </c>
      <c r="E174">
        <v>40</v>
      </c>
      <c r="F174" t="s">
        <v>71</v>
      </c>
      <c r="G174">
        <v>1984</v>
      </c>
      <c r="H174">
        <v>222398</v>
      </c>
      <c r="I174">
        <v>231457</v>
      </c>
      <c r="J174">
        <v>1997643</v>
      </c>
      <c r="K174">
        <v>1948477</v>
      </c>
      <c r="L174">
        <v>10128</v>
      </c>
      <c r="M174">
        <v>4.1609999999999996</v>
      </c>
      <c r="N174">
        <v>33989</v>
      </c>
      <c r="O174">
        <v>13.965</v>
      </c>
      <c r="P174">
        <v>487201</v>
      </c>
      <c r="Q174">
        <v>60306</v>
      </c>
      <c r="R174">
        <v>426895</v>
      </c>
      <c r="S174">
        <v>3.0950000000000002</v>
      </c>
      <c r="T174">
        <v>25.004000000000001</v>
      </c>
      <c r="U174">
        <v>388703</v>
      </c>
      <c r="V174">
        <v>180191</v>
      </c>
      <c r="W174">
        <v>208512</v>
      </c>
      <c r="X174">
        <v>9.2479999999999993</v>
      </c>
      <c r="Y174">
        <v>19.949000000000002</v>
      </c>
      <c r="Z174">
        <v>98498</v>
      </c>
      <c r="AA174">
        <v>5.0549999999999997</v>
      </c>
      <c r="AB174">
        <v>39.898000000000003</v>
      </c>
      <c r="AC174">
        <v>26997</v>
      </c>
      <c r="AD174">
        <v>27340</v>
      </c>
      <c r="AE174">
        <v>148030</v>
      </c>
    </row>
    <row r="175" spans="1:31" x14ac:dyDescent="0.35">
      <c r="A175" t="s">
        <v>62</v>
      </c>
      <c r="B175" t="s">
        <v>63</v>
      </c>
      <c r="C175">
        <v>0</v>
      </c>
      <c r="D175" t="s">
        <v>64</v>
      </c>
      <c r="E175">
        <v>40</v>
      </c>
      <c r="F175" t="s">
        <v>71</v>
      </c>
      <c r="G175">
        <v>1985</v>
      </c>
      <c r="H175">
        <v>228525</v>
      </c>
      <c r="I175">
        <v>240278</v>
      </c>
      <c r="J175">
        <v>2216850</v>
      </c>
      <c r="K175">
        <v>2228050</v>
      </c>
      <c r="L175">
        <v>11110</v>
      </c>
      <c r="M175">
        <v>4.3929999999999998</v>
      </c>
      <c r="N175">
        <v>36398</v>
      </c>
      <c r="O175">
        <v>14.391</v>
      </c>
      <c r="P175">
        <v>480983</v>
      </c>
      <c r="Q175">
        <v>72684</v>
      </c>
      <c r="R175">
        <v>408299</v>
      </c>
      <c r="S175">
        <v>3.262</v>
      </c>
      <c r="T175">
        <v>21.588000000000001</v>
      </c>
      <c r="U175">
        <v>503504</v>
      </c>
      <c r="V175">
        <v>221573</v>
      </c>
      <c r="W175">
        <v>281931</v>
      </c>
      <c r="X175">
        <v>9.9450000000000003</v>
      </c>
      <c r="Y175">
        <v>22.597999999999999</v>
      </c>
      <c r="Z175">
        <v>-22521</v>
      </c>
      <c r="AA175">
        <v>-1.0109999999999999</v>
      </c>
      <c r="AB175">
        <v>43.174999999999997</v>
      </c>
      <c r="AC175">
        <v>29012</v>
      </c>
      <c r="AD175">
        <v>29531</v>
      </c>
      <c r="AE175">
        <v>179000</v>
      </c>
    </row>
    <row r="176" spans="1:31" x14ac:dyDescent="0.35">
      <c r="A176" t="s">
        <v>62</v>
      </c>
      <c r="B176" t="s">
        <v>63</v>
      </c>
      <c r="C176">
        <v>0</v>
      </c>
      <c r="D176" t="s">
        <v>64</v>
      </c>
      <c r="E176">
        <v>40</v>
      </c>
      <c r="F176" t="s">
        <v>71</v>
      </c>
      <c r="G176">
        <v>1986</v>
      </c>
      <c r="H176">
        <v>240422</v>
      </c>
      <c r="I176">
        <v>250611</v>
      </c>
      <c r="J176">
        <v>2435514</v>
      </c>
      <c r="K176">
        <v>2467548</v>
      </c>
      <c r="L176">
        <v>12624</v>
      </c>
      <c r="M176">
        <v>4.78</v>
      </c>
      <c r="N176">
        <v>39643</v>
      </c>
      <c r="O176">
        <v>15.009</v>
      </c>
      <c r="P176">
        <v>506647</v>
      </c>
      <c r="Q176">
        <v>91986</v>
      </c>
      <c r="R176">
        <v>414661</v>
      </c>
      <c r="S176">
        <v>3.7280000000000002</v>
      </c>
      <c r="T176">
        <v>20.532</v>
      </c>
      <c r="U176">
        <v>570771</v>
      </c>
      <c r="V176">
        <v>247346</v>
      </c>
      <c r="W176">
        <v>323425</v>
      </c>
      <c r="X176">
        <v>10.023999999999999</v>
      </c>
      <c r="Y176">
        <v>23.131</v>
      </c>
      <c r="Z176">
        <v>-64124</v>
      </c>
      <c r="AA176">
        <v>-2.5990000000000002</v>
      </c>
      <c r="AB176">
        <v>41.064999999999998</v>
      </c>
      <c r="AC176">
        <v>31534</v>
      </c>
      <c r="AD176">
        <v>31773</v>
      </c>
      <c r="AE176">
        <v>197662</v>
      </c>
    </row>
    <row r="177" spans="1:31" x14ac:dyDescent="0.35">
      <c r="A177" t="s">
        <v>62</v>
      </c>
      <c r="B177" t="s">
        <v>63</v>
      </c>
      <c r="C177">
        <v>0</v>
      </c>
      <c r="D177" t="s">
        <v>64</v>
      </c>
      <c r="E177">
        <v>40</v>
      </c>
      <c r="F177" t="s">
        <v>71</v>
      </c>
      <c r="G177">
        <v>1987</v>
      </c>
      <c r="H177">
        <v>286082</v>
      </c>
      <c r="I177">
        <v>300342</v>
      </c>
      <c r="J177">
        <v>2624114</v>
      </c>
      <c r="K177">
        <v>2680443</v>
      </c>
      <c r="L177">
        <v>14749</v>
      </c>
      <c r="M177">
        <v>4.681</v>
      </c>
      <c r="N177">
        <v>44164</v>
      </c>
      <c r="O177">
        <v>14.018000000000001</v>
      </c>
      <c r="P177">
        <v>593300</v>
      </c>
      <c r="Q177">
        <v>111208</v>
      </c>
      <c r="R177">
        <v>482092</v>
      </c>
      <c r="S177">
        <v>4.149</v>
      </c>
      <c r="T177">
        <v>22.134</v>
      </c>
      <c r="U177">
        <v>705323</v>
      </c>
      <c r="V177">
        <v>282931</v>
      </c>
      <c r="W177">
        <v>422392</v>
      </c>
      <c r="X177">
        <v>10.555</v>
      </c>
      <c r="Y177">
        <v>26.314</v>
      </c>
      <c r="Z177">
        <v>-112023</v>
      </c>
      <c r="AA177">
        <v>-4.1790000000000003</v>
      </c>
      <c r="AB177">
        <v>44.268999999999998</v>
      </c>
      <c r="AC177">
        <v>35482</v>
      </c>
      <c r="AD177">
        <v>35653</v>
      </c>
      <c r="AE177">
        <v>223939</v>
      </c>
    </row>
    <row r="178" spans="1:31" x14ac:dyDescent="0.35">
      <c r="A178" t="s">
        <v>62</v>
      </c>
      <c r="B178" t="s">
        <v>63</v>
      </c>
      <c r="C178">
        <v>0</v>
      </c>
      <c r="D178" t="s">
        <v>64</v>
      </c>
      <c r="E178">
        <v>40</v>
      </c>
      <c r="F178" t="s">
        <v>71</v>
      </c>
      <c r="G178">
        <v>1988</v>
      </c>
      <c r="H178">
        <v>283378</v>
      </c>
      <c r="I178">
        <v>302481</v>
      </c>
      <c r="J178">
        <v>2899552</v>
      </c>
      <c r="K178">
        <v>2948043</v>
      </c>
      <c r="L178">
        <v>14582</v>
      </c>
      <c r="M178">
        <v>4.5730000000000004</v>
      </c>
      <c r="N178">
        <v>47389</v>
      </c>
      <c r="O178">
        <v>14.861000000000001</v>
      </c>
      <c r="P178">
        <v>607712</v>
      </c>
      <c r="Q178">
        <v>103015</v>
      </c>
      <c r="R178">
        <v>504697</v>
      </c>
      <c r="S178">
        <v>3.4940000000000002</v>
      </c>
      <c r="T178">
        <v>20.614000000000001</v>
      </c>
      <c r="U178">
        <v>703413</v>
      </c>
      <c r="V178">
        <v>306190</v>
      </c>
      <c r="W178">
        <v>397223</v>
      </c>
      <c r="X178">
        <v>10.385999999999999</v>
      </c>
      <c r="Y178">
        <v>23.86</v>
      </c>
      <c r="Z178">
        <v>-95701</v>
      </c>
      <c r="AA178">
        <v>-3.246</v>
      </c>
      <c r="AB178">
        <v>41.228000000000002</v>
      </c>
      <c r="AC178">
        <v>37654</v>
      </c>
      <c r="AD178">
        <v>38161</v>
      </c>
      <c r="AE178">
        <v>237230</v>
      </c>
    </row>
    <row r="179" spans="1:31" x14ac:dyDescent="0.35">
      <c r="A179" t="s">
        <v>62</v>
      </c>
      <c r="B179" t="s">
        <v>63</v>
      </c>
      <c r="C179">
        <v>0</v>
      </c>
      <c r="D179" t="s">
        <v>64</v>
      </c>
      <c r="E179">
        <v>40</v>
      </c>
      <c r="F179" t="s">
        <v>71</v>
      </c>
      <c r="G179">
        <v>1989</v>
      </c>
      <c r="H179">
        <v>292559</v>
      </c>
      <c r="I179">
        <v>309101</v>
      </c>
      <c r="J179">
        <v>3125598</v>
      </c>
      <c r="K179">
        <v>3161092</v>
      </c>
      <c r="L179">
        <v>13680</v>
      </c>
      <c r="M179">
        <v>4.2</v>
      </c>
      <c r="N179">
        <v>46903</v>
      </c>
      <c r="O179">
        <v>14.4</v>
      </c>
      <c r="P179">
        <v>626660</v>
      </c>
      <c r="Q179">
        <v>108269</v>
      </c>
      <c r="R179">
        <v>518391</v>
      </c>
      <c r="S179">
        <v>3.4249999999999998</v>
      </c>
      <c r="T179">
        <v>19.824000000000002</v>
      </c>
      <c r="U179">
        <v>696390</v>
      </c>
      <c r="V179">
        <v>314191</v>
      </c>
      <c r="W179">
        <v>382199</v>
      </c>
      <c r="X179">
        <v>9.9390000000000001</v>
      </c>
      <c r="Y179">
        <v>22.03</v>
      </c>
      <c r="Z179">
        <v>-69730</v>
      </c>
      <c r="AA179">
        <v>-2.206</v>
      </c>
      <c r="AB179">
        <v>39.648000000000003</v>
      </c>
      <c r="AC179">
        <v>37538</v>
      </c>
      <c r="AD179">
        <v>38254</v>
      </c>
      <c r="AE179">
        <v>251515</v>
      </c>
    </row>
    <row r="180" spans="1:31" x14ac:dyDescent="0.35">
      <c r="A180" t="s">
        <v>62</v>
      </c>
      <c r="B180" t="s">
        <v>63</v>
      </c>
      <c r="C180">
        <v>0</v>
      </c>
      <c r="D180" t="s">
        <v>64</v>
      </c>
      <c r="E180">
        <v>40</v>
      </c>
      <c r="F180" t="s">
        <v>71</v>
      </c>
      <c r="G180">
        <v>1990</v>
      </c>
      <c r="H180">
        <v>284003</v>
      </c>
      <c r="I180">
        <v>300229</v>
      </c>
      <c r="J180">
        <v>3248891</v>
      </c>
      <c r="K180">
        <v>3279968</v>
      </c>
      <c r="L180">
        <v>13642</v>
      </c>
      <c r="M180">
        <v>4.3079999999999998</v>
      </c>
      <c r="N180">
        <v>46546</v>
      </c>
      <c r="O180">
        <v>14.698</v>
      </c>
      <c r="P180">
        <v>583449</v>
      </c>
      <c r="Q180">
        <v>87680</v>
      </c>
      <c r="R180">
        <v>495769</v>
      </c>
      <c r="S180">
        <v>2.673</v>
      </c>
      <c r="T180">
        <v>17.788</v>
      </c>
      <c r="U180">
        <v>647734</v>
      </c>
      <c r="V180">
        <v>281682</v>
      </c>
      <c r="W180">
        <v>366052</v>
      </c>
      <c r="X180">
        <v>8.5879999999999992</v>
      </c>
      <c r="Y180">
        <v>19.748000000000001</v>
      </c>
      <c r="Z180">
        <v>-64285</v>
      </c>
      <c r="AA180">
        <v>-1.96</v>
      </c>
      <c r="AB180">
        <v>35.576999999999998</v>
      </c>
      <c r="AC180">
        <v>38091</v>
      </c>
      <c r="AD180">
        <v>38735</v>
      </c>
      <c r="AE180">
        <v>238554</v>
      </c>
    </row>
    <row r="181" spans="1:31" x14ac:dyDescent="0.35">
      <c r="A181" t="s">
        <v>62</v>
      </c>
      <c r="B181" t="s">
        <v>63</v>
      </c>
      <c r="C181">
        <v>0</v>
      </c>
      <c r="D181" t="s">
        <v>64</v>
      </c>
      <c r="E181">
        <v>40</v>
      </c>
      <c r="F181" t="s">
        <v>71</v>
      </c>
      <c r="G181">
        <v>1991</v>
      </c>
      <c r="H181">
        <v>275916</v>
      </c>
      <c r="I181">
        <v>293199</v>
      </c>
      <c r="J181">
        <v>2652938</v>
      </c>
      <c r="K181">
        <v>2806355</v>
      </c>
      <c r="L181">
        <v>13964</v>
      </c>
      <c r="M181">
        <v>4.4779999999999998</v>
      </c>
      <c r="N181">
        <v>51240</v>
      </c>
      <c r="O181">
        <v>16.431999999999999</v>
      </c>
      <c r="P181">
        <v>489775</v>
      </c>
      <c r="Q181">
        <v>99257</v>
      </c>
      <c r="R181">
        <v>390518</v>
      </c>
      <c r="S181">
        <v>3.5369999999999999</v>
      </c>
      <c r="T181">
        <v>17.452000000000002</v>
      </c>
      <c r="U181">
        <v>795376</v>
      </c>
      <c r="V181">
        <v>353683</v>
      </c>
      <c r="W181">
        <v>441693</v>
      </c>
      <c r="X181">
        <v>12.603</v>
      </c>
      <c r="Y181">
        <v>28.341999999999999</v>
      </c>
      <c r="Z181">
        <v>-305601</v>
      </c>
      <c r="AA181">
        <v>-10.89</v>
      </c>
      <c r="AB181">
        <v>34.905000000000001</v>
      </c>
      <c r="AC181">
        <v>40360</v>
      </c>
      <c r="AD181">
        <v>40904</v>
      </c>
      <c r="AE181">
        <v>274061</v>
      </c>
    </row>
    <row r="182" spans="1:31" x14ac:dyDescent="0.35">
      <c r="A182" t="s">
        <v>62</v>
      </c>
      <c r="B182" t="s">
        <v>63</v>
      </c>
      <c r="C182">
        <v>0</v>
      </c>
      <c r="D182" t="s">
        <v>64</v>
      </c>
      <c r="E182">
        <v>40</v>
      </c>
      <c r="F182" t="s">
        <v>71</v>
      </c>
      <c r="G182">
        <v>1992</v>
      </c>
      <c r="H182">
        <v>272694</v>
      </c>
      <c r="I182">
        <v>287699</v>
      </c>
      <c r="J182">
        <v>2557270</v>
      </c>
      <c r="K182">
        <v>2613448</v>
      </c>
      <c r="L182">
        <v>13196</v>
      </c>
      <c r="M182">
        <v>4.3360000000000003</v>
      </c>
      <c r="N182">
        <v>46476</v>
      </c>
      <c r="O182">
        <v>15.271000000000001</v>
      </c>
      <c r="P182">
        <v>537730</v>
      </c>
      <c r="Q182">
        <v>97604</v>
      </c>
      <c r="R182">
        <v>440126</v>
      </c>
      <c r="S182">
        <v>3.7349999999999999</v>
      </c>
      <c r="T182">
        <v>20.576000000000001</v>
      </c>
      <c r="U182">
        <v>647640</v>
      </c>
      <c r="V182">
        <v>294593</v>
      </c>
      <c r="W182">
        <v>353047</v>
      </c>
      <c r="X182">
        <v>11.272</v>
      </c>
      <c r="Y182">
        <v>24.780999999999999</v>
      </c>
      <c r="Z182">
        <v>-109910</v>
      </c>
      <c r="AA182">
        <v>-4.2060000000000004</v>
      </c>
      <c r="AB182">
        <v>41.151000000000003</v>
      </c>
      <c r="AC182">
        <v>36935</v>
      </c>
      <c r="AD182">
        <v>37330</v>
      </c>
      <c r="AE182">
        <v>240065</v>
      </c>
    </row>
    <row r="183" spans="1:31" x14ac:dyDescent="0.35">
      <c r="A183" t="s">
        <v>62</v>
      </c>
      <c r="B183" t="s">
        <v>63</v>
      </c>
      <c r="C183">
        <v>0</v>
      </c>
      <c r="D183" t="s">
        <v>64</v>
      </c>
      <c r="E183">
        <v>40</v>
      </c>
      <c r="F183" t="s">
        <v>71</v>
      </c>
      <c r="G183">
        <v>1993</v>
      </c>
      <c r="H183">
        <v>272368</v>
      </c>
      <c r="I183">
        <v>285749</v>
      </c>
      <c r="J183">
        <v>2369545</v>
      </c>
      <c r="K183">
        <v>2401345</v>
      </c>
      <c r="L183">
        <v>12575</v>
      </c>
      <c r="M183">
        <v>4.1609999999999996</v>
      </c>
      <c r="N183">
        <v>45562</v>
      </c>
      <c r="O183">
        <v>15.074999999999999</v>
      </c>
      <c r="P183">
        <v>508220</v>
      </c>
      <c r="Q183">
        <v>66478</v>
      </c>
      <c r="R183">
        <v>441742</v>
      </c>
      <c r="S183">
        <v>2.7679999999999998</v>
      </c>
      <c r="T183">
        <v>21.164000000000001</v>
      </c>
      <c r="U183">
        <v>571355</v>
      </c>
      <c r="V183">
        <v>260675</v>
      </c>
      <c r="W183">
        <v>310680</v>
      </c>
      <c r="X183">
        <v>10.855</v>
      </c>
      <c r="Y183">
        <v>23.792999999999999</v>
      </c>
      <c r="Z183">
        <v>-63135</v>
      </c>
      <c r="AA183">
        <v>-2.629</v>
      </c>
      <c r="AB183">
        <v>42.328000000000003</v>
      </c>
      <c r="AC183">
        <v>35643</v>
      </c>
      <c r="AD183">
        <v>36274</v>
      </c>
      <c r="AE183">
        <v>211269</v>
      </c>
    </row>
    <row r="184" spans="1:31" x14ac:dyDescent="0.35">
      <c r="A184" t="s">
        <v>62</v>
      </c>
      <c r="B184" t="s">
        <v>63</v>
      </c>
      <c r="C184">
        <v>0</v>
      </c>
      <c r="D184" t="s">
        <v>64</v>
      </c>
      <c r="E184">
        <v>40</v>
      </c>
      <c r="F184" t="s">
        <v>71</v>
      </c>
      <c r="G184">
        <v>1994</v>
      </c>
      <c r="H184">
        <v>258729</v>
      </c>
      <c r="I184">
        <v>270342</v>
      </c>
      <c r="J184">
        <v>2248314</v>
      </c>
      <c r="K184">
        <v>2297192</v>
      </c>
      <c r="L184">
        <v>10693</v>
      </c>
      <c r="M184">
        <v>3.7389999999999999</v>
      </c>
      <c r="N184">
        <v>41965</v>
      </c>
      <c r="O184">
        <v>14.673999999999999</v>
      </c>
      <c r="P184">
        <v>457925</v>
      </c>
      <c r="Q184">
        <v>61357</v>
      </c>
      <c r="R184">
        <v>396568</v>
      </c>
      <c r="S184">
        <v>2.6709999999999998</v>
      </c>
      <c r="T184">
        <v>19.934000000000001</v>
      </c>
      <c r="U184">
        <v>556359</v>
      </c>
      <c r="V184">
        <v>255459</v>
      </c>
      <c r="W184">
        <v>300900</v>
      </c>
      <c r="X184">
        <v>11.12</v>
      </c>
      <c r="Y184">
        <v>24.219000000000001</v>
      </c>
      <c r="Z184">
        <v>-98434</v>
      </c>
      <c r="AA184">
        <v>-4.2850000000000001</v>
      </c>
      <c r="AB184">
        <v>39.868000000000002</v>
      </c>
      <c r="AC184">
        <v>33644</v>
      </c>
      <c r="AD184">
        <v>34158</v>
      </c>
      <c r="AE184">
        <v>215385</v>
      </c>
    </row>
    <row r="185" spans="1:31" x14ac:dyDescent="0.35">
      <c r="A185" t="s">
        <v>62</v>
      </c>
      <c r="B185" t="s">
        <v>63</v>
      </c>
      <c r="C185">
        <v>0</v>
      </c>
      <c r="D185" t="s">
        <v>64</v>
      </c>
      <c r="E185">
        <v>40</v>
      </c>
      <c r="F185" t="s">
        <v>71</v>
      </c>
      <c r="G185">
        <v>1995</v>
      </c>
      <c r="H185">
        <v>257395</v>
      </c>
      <c r="I185">
        <v>270067</v>
      </c>
      <c r="J185">
        <v>2513014</v>
      </c>
      <c r="K185">
        <v>2532052</v>
      </c>
      <c r="L185">
        <v>11049</v>
      </c>
      <c r="M185">
        <v>3.8769999999999998</v>
      </c>
      <c r="N185">
        <v>40964</v>
      </c>
      <c r="O185">
        <v>14.372</v>
      </c>
      <c r="P185">
        <v>502204</v>
      </c>
      <c r="Q185">
        <v>77811</v>
      </c>
      <c r="R185">
        <v>424393</v>
      </c>
      <c r="S185">
        <v>3.073</v>
      </c>
      <c r="T185">
        <v>19.834</v>
      </c>
      <c r="U185">
        <v>538267</v>
      </c>
      <c r="V185">
        <v>246714</v>
      </c>
      <c r="W185">
        <v>291553</v>
      </c>
      <c r="X185">
        <v>9.7439999999999998</v>
      </c>
      <c r="Y185">
        <v>21.257999999999999</v>
      </c>
      <c r="Z185">
        <v>-36063</v>
      </c>
      <c r="AA185">
        <v>-1.4239999999999999</v>
      </c>
      <c r="AB185">
        <v>39.667999999999999</v>
      </c>
      <c r="AC185">
        <v>32981</v>
      </c>
      <c r="AD185">
        <v>33503</v>
      </c>
      <c r="AE185">
        <v>208133</v>
      </c>
    </row>
    <row r="186" spans="1:31" x14ac:dyDescent="0.35">
      <c r="A186" t="s">
        <v>62</v>
      </c>
      <c r="B186" t="s">
        <v>63</v>
      </c>
      <c r="C186">
        <v>0</v>
      </c>
      <c r="D186" t="s">
        <v>64</v>
      </c>
      <c r="E186">
        <v>40</v>
      </c>
      <c r="F186" t="s">
        <v>71</v>
      </c>
      <c r="G186">
        <v>1996</v>
      </c>
      <c r="H186">
        <v>265377</v>
      </c>
      <c r="I186">
        <v>279009</v>
      </c>
      <c r="J186">
        <v>2466659</v>
      </c>
      <c r="K186">
        <v>2506079</v>
      </c>
      <c r="L186">
        <v>11860</v>
      </c>
      <c r="M186">
        <v>4.0259999999999998</v>
      </c>
      <c r="N186">
        <v>43028</v>
      </c>
      <c r="O186">
        <v>14.606</v>
      </c>
      <c r="P186">
        <v>496820</v>
      </c>
      <c r="Q186">
        <v>76445</v>
      </c>
      <c r="R186">
        <v>420375</v>
      </c>
      <c r="S186">
        <v>3.05</v>
      </c>
      <c r="T186">
        <v>19.824999999999999</v>
      </c>
      <c r="U186">
        <v>573696</v>
      </c>
      <c r="V186">
        <v>257630</v>
      </c>
      <c r="W186">
        <v>316066</v>
      </c>
      <c r="X186">
        <v>10.28</v>
      </c>
      <c r="Y186">
        <v>22.891999999999999</v>
      </c>
      <c r="Z186">
        <v>-76876</v>
      </c>
      <c r="AA186">
        <v>-3.0680000000000001</v>
      </c>
      <c r="AB186">
        <v>39.649000000000001</v>
      </c>
      <c r="AC186">
        <v>35289</v>
      </c>
      <c r="AD186">
        <v>35459</v>
      </c>
      <c r="AE186">
        <v>217549</v>
      </c>
    </row>
    <row r="187" spans="1:31" x14ac:dyDescent="0.35">
      <c r="A187" t="s">
        <v>62</v>
      </c>
      <c r="B187" t="s">
        <v>63</v>
      </c>
      <c r="C187">
        <v>0</v>
      </c>
      <c r="D187" t="s">
        <v>64</v>
      </c>
      <c r="E187">
        <v>40</v>
      </c>
      <c r="F187" t="s">
        <v>71</v>
      </c>
      <c r="G187">
        <v>1997</v>
      </c>
      <c r="H187">
        <v>275367</v>
      </c>
      <c r="I187">
        <v>289964</v>
      </c>
      <c r="J187">
        <v>2628282</v>
      </c>
      <c r="K187">
        <v>2667823</v>
      </c>
      <c r="L187">
        <v>12634</v>
      </c>
      <c r="M187">
        <v>4.1159999999999997</v>
      </c>
      <c r="N187">
        <v>46602</v>
      </c>
      <c r="O187">
        <v>15.182</v>
      </c>
      <c r="P187">
        <v>574675</v>
      </c>
      <c r="Q187">
        <v>102952</v>
      </c>
      <c r="R187">
        <v>471723</v>
      </c>
      <c r="S187">
        <v>3.859</v>
      </c>
      <c r="T187">
        <v>21.541</v>
      </c>
      <c r="U187">
        <v>652514</v>
      </c>
      <c r="V187">
        <v>301824</v>
      </c>
      <c r="W187">
        <v>350690</v>
      </c>
      <c r="X187">
        <v>11.313000000000001</v>
      </c>
      <c r="Y187">
        <v>24.459</v>
      </c>
      <c r="Z187">
        <v>-77839</v>
      </c>
      <c r="AA187">
        <v>-2.9180000000000001</v>
      </c>
      <c r="AB187">
        <v>43.082000000000001</v>
      </c>
      <c r="AC187">
        <v>38026</v>
      </c>
      <c r="AD187">
        <v>38221</v>
      </c>
      <c r="AE187">
        <v>254152</v>
      </c>
    </row>
    <row r="188" spans="1:31" x14ac:dyDescent="0.35">
      <c r="A188" t="s">
        <v>62</v>
      </c>
      <c r="B188" t="s">
        <v>63</v>
      </c>
      <c r="C188">
        <v>0</v>
      </c>
      <c r="D188" t="s">
        <v>64</v>
      </c>
      <c r="E188">
        <v>40</v>
      </c>
      <c r="F188" t="s">
        <v>71</v>
      </c>
      <c r="G188">
        <v>1998</v>
      </c>
      <c r="H188">
        <v>286145</v>
      </c>
      <c r="I188">
        <v>309244</v>
      </c>
      <c r="J188">
        <v>2899242</v>
      </c>
      <c r="K188">
        <v>2911284</v>
      </c>
      <c r="L188">
        <v>12244</v>
      </c>
      <c r="M188">
        <v>3.754</v>
      </c>
      <c r="N188">
        <v>46061</v>
      </c>
      <c r="O188">
        <v>14.122999999999999</v>
      </c>
      <c r="P188">
        <v>623684</v>
      </c>
      <c r="Q188">
        <v>102936</v>
      </c>
      <c r="R188">
        <v>520748</v>
      </c>
      <c r="S188">
        <v>3.536</v>
      </c>
      <c r="T188">
        <v>21.422999999999998</v>
      </c>
      <c r="U188">
        <v>643968</v>
      </c>
      <c r="V188">
        <v>265494</v>
      </c>
      <c r="W188">
        <v>378474</v>
      </c>
      <c r="X188">
        <v>9.1189999999999998</v>
      </c>
      <c r="Y188">
        <v>22.12</v>
      </c>
      <c r="Z188">
        <v>-20284</v>
      </c>
      <c r="AA188">
        <v>-0.69699999999999995</v>
      </c>
      <c r="AB188">
        <v>42.845999999999997</v>
      </c>
      <c r="AC188">
        <v>35330</v>
      </c>
      <c r="AD188">
        <v>35583</v>
      </c>
      <c r="AE188">
        <v>198591</v>
      </c>
    </row>
    <row r="189" spans="1:31" x14ac:dyDescent="0.35">
      <c r="A189" t="s">
        <v>62</v>
      </c>
      <c r="B189" t="s">
        <v>63</v>
      </c>
      <c r="C189">
        <v>0</v>
      </c>
      <c r="D189" t="s">
        <v>64</v>
      </c>
      <c r="E189">
        <v>40</v>
      </c>
      <c r="F189" t="s">
        <v>71</v>
      </c>
      <c r="G189">
        <v>1999</v>
      </c>
      <c r="H189">
        <v>286965</v>
      </c>
      <c r="I189">
        <v>298801</v>
      </c>
      <c r="J189">
        <v>2669930</v>
      </c>
      <c r="K189">
        <v>2692539</v>
      </c>
      <c r="L189">
        <v>12554</v>
      </c>
      <c r="M189">
        <v>3.9780000000000002</v>
      </c>
      <c r="N189">
        <v>46172</v>
      </c>
      <c r="O189">
        <v>14.629</v>
      </c>
      <c r="P189">
        <v>554582</v>
      </c>
      <c r="Q189">
        <v>90806</v>
      </c>
      <c r="R189">
        <v>463776</v>
      </c>
      <c r="S189">
        <v>3.3730000000000002</v>
      </c>
      <c r="T189">
        <v>20.597000000000001</v>
      </c>
      <c r="U189">
        <v>598024</v>
      </c>
      <c r="V189">
        <v>277932</v>
      </c>
      <c r="W189">
        <v>320092</v>
      </c>
      <c r="X189">
        <v>10.321999999999999</v>
      </c>
      <c r="Y189">
        <v>22.21</v>
      </c>
      <c r="Z189">
        <v>-43442</v>
      </c>
      <c r="AA189">
        <v>-1.613</v>
      </c>
      <c r="AB189">
        <v>41.194000000000003</v>
      </c>
      <c r="AC189">
        <v>35844</v>
      </c>
      <c r="AD189">
        <v>36359</v>
      </c>
      <c r="AE189">
        <v>216225</v>
      </c>
    </row>
    <row r="190" spans="1:31" x14ac:dyDescent="0.35">
      <c r="A190" t="s">
        <v>62</v>
      </c>
      <c r="B190" t="s">
        <v>63</v>
      </c>
      <c r="C190">
        <v>0</v>
      </c>
      <c r="D190" t="s">
        <v>64</v>
      </c>
      <c r="E190">
        <v>40</v>
      </c>
      <c r="F190" t="s">
        <v>71</v>
      </c>
      <c r="G190">
        <v>2000</v>
      </c>
      <c r="H190">
        <v>293329</v>
      </c>
      <c r="I190">
        <v>307473</v>
      </c>
      <c r="J190">
        <v>3028002</v>
      </c>
      <c r="K190">
        <v>3012952</v>
      </c>
      <c r="L190">
        <v>12380</v>
      </c>
      <c r="M190">
        <v>3.81</v>
      </c>
      <c r="N190">
        <v>47304</v>
      </c>
      <c r="O190">
        <v>14.558</v>
      </c>
      <c r="P190">
        <v>641975</v>
      </c>
      <c r="Q190">
        <v>90331</v>
      </c>
      <c r="R190">
        <v>551644</v>
      </c>
      <c r="S190">
        <v>2.9980000000000002</v>
      </c>
      <c r="T190">
        <v>21.306999999999999</v>
      </c>
      <c r="U190">
        <v>610753</v>
      </c>
      <c r="V190">
        <v>283130</v>
      </c>
      <c r="W190">
        <v>327623</v>
      </c>
      <c r="X190">
        <v>9.3970000000000002</v>
      </c>
      <c r="Y190">
        <v>20.271000000000001</v>
      </c>
      <c r="Z190">
        <v>31222</v>
      </c>
      <c r="AA190">
        <v>1.036</v>
      </c>
      <c r="AB190">
        <v>40.542000000000002</v>
      </c>
      <c r="AC190">
        <v>36187</v>
      </c>
      <c r="AD190">
        <v>36754</v>
      </c>
      <c r="AE190">
        <v>219984</v>
      </c>
    </row>
    <row r="191" spans="1:31" x14ac:dyDescent="0.35">
      <c r="A191" t="s">
        <v>62</v>
      </c>
      <c r="B191" t="s">
        <v>63</v>
      </c>
      <c r="C191">
        <v>0</v>
      </c>
      <c r="D191" t="s">
        <v>64</v>
      </c>
      <c r="E191">
        <v>40</v>
      </c>
      <c r="F191" t="s">
        <v>71</v>
      </c>
      <c r="G191">
        <v>2001</v>
      </c>
      <c r="H191">
        <v>282517</v>
      </c>
      <c r="I191">
        <v>290054</v>
      </c>
      <c r="J191">
        <v>2855034</v>
      </c>
      <c r="K191">
        <v>2889786</v>
      </c>
      <c r="L191">
        <v>12822</v>
      </c>
      <c r="M191">
        <v>4.181</v>
      </c>
      <c r="N191">
        <v>46012</v>
      </c>
      <c r="O191">
        <v>15.005000000000001</v>
      </c>
      <c r="P191">
        <v>575111</v>
      </c>
      <c r="Q191">
        <v>94020</v>
      </c>
      <c r="R191">
        <v>481091</v>
      </c>
      <c r="S191">
        <v>3.254</v>
      </c>
      <c r="T191">
        <v>19.902000000000001</v>
      </c>
      <c r="U191">
        <v>645891</v>
      </c>
      <c r="V191">
        <v>286263</v>
      </c>
      <c r="W191">
        <v>359628</v>
      </c>
      <c r="X191">
        <v>9.9060000000000006</v>
      </c>
      <c r="Y191">
        <v>22.350999999999999</v>
      </c>
      <c r="Z191">
        <v>-70780</v>
      </c>
      <c r="AA191">
        <v>-2.4489999999999998</v>
      </c>
      <c r="AB191">
        <v>39.802999999999997</v>
      </c>
      <c r="AC191">
        <v>35539</v>
      </c>
      <c r="AD191">
        <v>35688</v>
      </c>
      <c r="AE191">
        <v>222883</v>
      </c>
    </row>
    <row r="192" spans="1:31" x14ac:dyDescent="0.35">
      <c r="A192" t="s">
        <v>62</v>
      </c>
      <c r="B192" t="s">
        <v>63</v>
      </c>
      <c r="C192">
        <v>0</v>
      </c>
      <c r="D192" t="s">
        <v>64</v>
      </c>
      <c r="E192">
        <v>40</v>
      </c>
      <c r="F192" t="s">
        <v>71</v>
      </c>
      <c r="G192">
        <v>2002</v>
      </c>
      <c r="H192">
        <v>263188</v>
      </c>
      <c r="I192">
        <v>274289</v>
      </c>
      <c r="J192">
        <v>2409258</v>
      </c>
      <c r="K192">
        <v>2525383</v>
      </c>
      <c r="L192">
        <v>15250</v>
      </c>
      <c r="M192">
        <v>5.27</v>
      </c>
      <c r="N192">
        <v>45470</v>
      </c>
      <c r="O192">
        <v>15.712</v>
      </c>
      <c r="P192">
        <v>474105</v>
      </c>
      <c r="Q192">
        <v>113710</v>
      </c>
      <c r="R192">
        <v>360395</v>
      </c>
      <c r="S192">
        <v>4.5030000000000001</v>
      </c>
      <c r="T192">
        <v>18.774000000000001</v>
      </c>
      <c r="U192">
        <v>707146</v>
      </c>
      <c r="V192">
        <v>272924</v>
      </c>
      <c r="W192">
        <v>434222</v>
      </c>
      <c r="X192">
        <v>10.807</v>
      </c>
      <c r="Y192">
        <v>28.001999999999999</v>
      </c>
      <c r="Z192">
        <v>-233041</v>
      </c>
      <c r="AA192">
        <v>-9.2279999999999998</v>
      </c>
      <c r="AB192">
        <v>37.546999999999997</v>
      </c>
      <c r="AC192">
        <v>34681</v>
      </c>
      <c r="AD192">
        <v>34924</v>
      </c>
      <c r="AE192">
        <v>217974</v>
      </c>
    </row>
    <row r="193" spans="1:31" x14ac:dyDescent="0.35">
      <c r="A193" t="s">
        <v>62</v>
      </c>
      <c r="B193" t="s">
        <v>63</v>
      </c>
      <c r="C193">
        <v>0</v>
      </c>
      <c r="D193" t="s">
        <v>64</v>
      </c>
      <c r="E193">
        <v>40</v>
      </c>
      <c r="F193" t="s">
        <v>71</v>
      </c>
      <c r="G193">
        <v>2003</v>
      </c>
      <c r="H193">
        <v>259138</v>
      </c>
      <c r="I193">
        <v>270597</v>
      </c>
      <c r="J193">
        <v>2397796</v>
      </c>
      <c r="K193">
        <v>2443088</v>
      </c>
      <c r="L193">
        <v>13458</v>
      </c>
      <c r="M193">
        <v>4.7080000000000002</v>
      </c>
      <c r="N193">
        <v>44010</v>
      </c>
      <c r="O193">
        <v>15.395</v>
      </c>
      <c r="P193">
        <v>486188</v>
      </c>
      <c r="Q193">
        <v>75098</v>
      </c>
      <c r="R193">
        <v>411090</v>
      </c>
      <c r="S193">
        <v>3.0739999999999998</v>
      </c>
      <c r="T193">
        <v>19.901</v>
      </c>
      <c r="U193">
        <v>574875</v>
      </c>
      <c r="V193">
        <v>251804</v>
      </c>
      <c r="W193">
        <v>323071</v>
      </c>
      <c r="X193">
        <v>10.307</v>
      </c>
      <c r="Y193">
        <v>23.530999999999999</v>
      </c>
      <c r="Z193">
        <v>-88687</v>
      </c>
      <c r="AA193">
        <v>-3.63</v>
      </c>
      <c r="AB193">
        <v>39.801000000000002</v>
      </c>
      <c r="AC193">
        <v>33692</v>
      </c>
      <c r="AD193">
        <v>33976</v>
      </c>
      <c r="AE193">
        <v>196284</v>
      </c>
    </row>
    <row r="194" spans="1:31" x14ac:dyDescent="0.35">
      <c r="A194" t="s">
        <v>62</v>
      </c>
      <c r="B194" t="s">
        <v>63</v>
      </c>
      <c r="C194">
        <v>0</v>
      </c>
      <c r="D194" t="s">
        <v>64</v>
      </c>
      <c r="E194">
        <v>40</v>
      </c>
      <c r="F194" t="s">
        <v>71</v>
      </c>
      <c r="G194">
        <v>2004</v>
      </c>
      <c r="H194">
        <v>256732</v>
      </c>
      <c r="I194">
        <v>265411</v>
      </c>
      <c r="J194">
        <v>2233386</v>
      </c>
      <c r="K194">
        <v>2249834</v>
      </c>
      <c r="L194">
        <v>11585</v>
      </c>
      <c r="M194">
        <v>4.133</v>
      </c>
      <c r="N194">
        <v>41310</v>
      </c>
      <c r="O194">
        <v>14.739000000000001</v>
      </c>
      <c r="P194">
        <v>435482</v>
      </c>
      <c r="Q194">
        <v>53004</v>
      </c>
      <c r="R194">
        <v>382478</v>
      </c>
      <c r="S194">
        <v>2.3559999999999999</v>
      </c>
      <c r="T194">
        <v>19.356000000000002</v>
      </c>
      <c r="U194">
        <v>465907</v>
      </c>
      <c r="V194">
        <v>210837</v>
      </c>
      <c r="W194">
        <v>255070</v>
      </c>
      <c r="X194">
        <v>9.3710000000000004</v>
      </c>
      <c r="Y194">
        <v>20.709</v>
      </c>
      <c r="Z194">
        <v>-30425</v>
      </c>
      <c r="AA194">
        <v>-1.3520000000000001</v>
      </c>
      <c r="AB194">
        <v>38.712000000000003</v>
      </c>
      <c r="AC194">
        <v>31692</v>
      </c>
      <c r="AD194">
        <v>32156</v>
      </c>
      <c r="AE194">
        <v>174667</v>
      </c>
    </row>
    <row r="195" spans="1:31" x14ac:dyDescent="0.35">
      <c r="A195" t="s">
        <v>62</v>
      </c>
      <c r="B195" t="s">
        <v>63</v>
      </c>
      <c r="C195">
        <v>0</v>
      </c>
      <c r="D195" t="s">
        <v>64</v>
      </c>
      <c r="E195">
        <v>40</v>
      </c>
      <c r="F195" t="s">
        <v>71</v>
      </c>
      <c r="G195">
        <v>2005</v>
      </c>
      <c r="H195">
        <v>272341</v>
      </c>
      <c r="I195">
        <v>280788</v>
      </c>
      <c r="J195">
        <v>2740828</v>
      </c>
      <c r="K195">
        <v>2793919</v>
      </c>
      <c r="L195">
        <v>12591</v>
      </c>
      <c r="M195">
        <v>4.2480000000000002</v>
      </c>
      <c r="N195">
        <v>43851</v>
      </c>
      <c r="O195">
        <v>14.794</v>
      </c>
      <c r="P195">
        <v>470160</v>
      </c>
      <c r="Q195">
        <v>80556</v>
      </c>
      <c r="R195">
        <v>389604</v>
      </c>
      <c r="S195">
        <v>2.883</v>
      </c>
      <c r="T195">
        <v>16.827999999999999</v>
      </c>
      <c r="U195">
        <v>576390</v>
      </c>
      <c r="V195">
        <v>240467</v>
      </c>
      <c r="W195">
        <v>335923</v>
      </c>
      <c r="X195">
        <v>8.6069999999999993</v>
      </c>
      <c r="Y195">
        <v>20.63</v>
      </c>
      <c r="Z195">
        <v>-106230</v>
      </c>
      <c r="AA195">
        <v>-3.802</v>
      </c>
      <c r="AB195">
        <v>33.655999999999999</v>
      </c>
      <c r="AC195">
        <v>33859</v>
      </c>
      <c r="AD195">
        <v>34086</v>
      </c>
      <c r="AE195">
        <v>200300</v>
      </c>
    </row>
    <row r="196" spans="1:31" x14ac:dyDescent="0.35">
      <c r="A196" t="s">
        <v>62</v>
      </c>
      <c r="B196" t="s">
        <v>63</v>
      </c>
      <c r="C196">
        <v>0</v>
      </c>
      <c r="D196" t="s">
        <v>64</v>
      </c>
      <c r="E196">
        <v>40</v>
      </c>
      <c r="F196" t="s">
        <v>71</v>
      </c>
      <c r="G196">
        <v>2006</v>
      </c>
      <c r="H196">
        <v>274566</v>
      </c>
      <c r="I196">
        <v>281314</v>
      </c>
      <c r="J196">
        <v>2442661</v>
      </c>
      <c r="K196">
        <v>2449716</v>
      </c>
      <c r="L196">
        <v>14852</v>
      </c>
      <c r="M196">
        <v>4.9809999999999999</v>
      </c>
      <c r="N196">
        <v>48527</v>
      </c>
      <c r="O196">
        <v>16.276</v>
      </c>
      <c r="P196">
        <v>517506</v>
      </c>
      <c r="Q196">
        <v>98360</v>
      </c>
      <c r="R196">
        <v>419146</v>
      </c>
      <c r="S196">
        <v>4.0149999999999997</v>
      </c>
      <c r="T196">
        <v>21.125</v>
      </c>
      <c r="U196">
        <v>529578</v>
      </c>
      <c r="V196">
        <v>245731</v>
      </c>
      <c r="W196">
        <v>283847</v>
      </c>
      <c r="X196">
        <v>10.031000000000001</v>
      </c>
      <c r="Y196">
        <v>21.617999999999999</v>
      </c>
      <c r="Z196">
        <v>-12072</v>
      </c>
      <c r="AA196">
        <v>-0.49299999999999999</v>
      </c>
      <c r="AB196">
        <v>42.25</v>
      </c>
      <c r="AC196">
        <v>39658</v>
      </c>
      <c r="AD196">
        <v>39740</v>
      </c>
      <c r="AE196">
        <v>208632</v>
      </c>
    </row>
    <row r="197" spans="1:31" x14ac:dyDescent="0.35">
      <c r="A197" t="s">
        <v>62</v>
      </c>
      <c r="B197" t="s">
        <v>63</v>
      </c>
      <c r="C197">
        <v>0</v>
      </c>
      <c r="D197" t="s">
        <v>64</v>
      </c>
      <c r="E197">
        <v>40</v>
      </c>
      <c r="F197" t="s">
        <v>71</v>
      </c>
      <c r="G197">
        <v>2007</v>
      </c>
      <c r="H197">
        <v>289163</v>
      </c>
      <c r="I197">
        <v>297401</v>
      </c>
      <c r="J197">
        <v>2460020</v>
      </c>
      <c r="K197">
        <v>2530533</v>
      </c>
      <c r="L197">
        <v>13917</v>
      </c>
      <c r="M197">
        <v>4.4240000000000004</v>
      </c>
      <c r="N197">
        <v>48267</v>
      </c>
      <c r="O197">
        <v>15.343999999999999</v>
      </c>
      <c r="P197">
        <v>464643</v>
      </c>
      <c r="Q197">
        <v>78915</v>
      </c>
      <c r="R197">
        <v>385728</v>
      </c>
      <c r="S197">
        <v>3.1190000000000002</v>
      </c>
      <c r="T197">
        <v>18.361000000000001</v>
      </c>
      <c r="U197">
        <v>605618</v>
      </c>
      <c r="V197">
        <v>271049</v>
      </c>
      <c r="W197">
        <v>334569</v>
      </c>
      <c r="X197">
        <v>10.711</v>
      </c>
      <c r="Y197">
        <v>23.931999999999999</v>
      </c>
      <c r="Z197">
        <v>-140975</v>
      </c>
      <c r="AA197">
        <v>-5.5709999999999997</v>
      </c>
      <c r="AB197">
        <v>36.722999999999999</v>
      </c>
      <c r="AC197">
        <v>38894</v>
      </c>
      <c r="AD197">
        <v>39005</v>
      </c>
      <c r="AE197">
        <v>229000</v>
      </c>
    </row>
    <row r="198" spans="1:31" x14ac:dyDescent="0.35">
      <c r="A198" t="s">
        <v>62</v>
      </c>
      <c r="B198" t="s">
        <v>63</v>
      </c>
      <c r="C198">
        <v>0</v>
      </c>
      <c r="D198" t="s">
        <v>64</v>
      </c>
      <c r="E198">
        <v>40</v>
      </c>
      <c r="F198" t="s">
        <v>71</v>
      </c>
      <c r="G198">
        <v>2008</v>
      </c>
      <c r="H198">
        <v>294279</v>
      </c>
      <c r="I198">
        <v>305126</v>
      </c>
      <c r="J198">
        <v>2515537</v>
      </c>
      <c r="K198">
        <v>2599197</v>
      </c>
      <c r="L198">
        <v>9994</v>
      </c>
      <c r="M198">
        <v>3.0489999999999999</v>
      </c>
      <c r="N198">
        <v>55231</v>
      </c>
      <c r="O198">
        <v>16.852</v>
      </c>
      <c r="P198">
        <v>440971</v>
      </c>
      <c r="Q198">
        <v>60923</v>
      </c>
      <c r="R198">
        <v>380048</v>
      </c>
      <c r="S198">
        <v>2.3439999999999999</v>
      </c>
      <c r="T198">
        <v>16.966000000000001</v>
      </c>
      <c r="U198">
        <v>607664</v>
      </c>
      <c r="V198">
        <v>270338</v>
      </c>
      <c r="W198">
        <v>337326</v>
      </c>
      <c r="X198">
        <v>10.401</v>
      </c>
      <c r="Y198">
        <v>23.379000000000001</v>
      </c>
      <c r="Z198">
        <v>-166693</v>
      </c>
      <c r="AA198">
        <v>-6.4130000000000003</v>
      </c>
      <c r="AB198">
        <v>33.930999999999997</v>
      </c>
      <c r="AC198">
        <v>44233</v>
      </c>
      <c r="AD198">
        <v>44327</v>
      </c>
      <c r="AE198">
        <v>224381</v>
      </c>
    </row>
    <row r="199" spans="1:31" x14ac:dyDescent="0.35">
      <c r="A199" t="s">
        <v>62</v>
      </c>
      <c r="B199" t="s">
        <v>63</v>
      </c>
      <c r="C199">
        <v>0</v>
      </c>
      <c r="D199" t="s">
        <v>64</v>
      </c>
      <c r="E199">
        <v>40</v>
      </c>
      <c r="F199" t="s">
        <v>71</v>
      </c>
      <c r="G199">
        <v>2009</v>
      </c>
      <c r="H199">
        <v>311848</v>
      </c>
      <c r="I199">
        <v>320569</v>
      </c>
      <c r="J199">
        <v>2383849</v>
      </c>
      <c r="K199">
        <v>2543108</v>
      </c>
      <c r="L199">
        <v>13877</v>
      </c>
      <c r="M199">
        <v>4.0090000000000003</v>
      </c>
      <c r="N199">
        <v>64962</v>
      </c>
      <c r="O199">
        <v>18.768999999999998</v>
      </c>
      <c r="P199">
        <v>379858</v>
      </c>
      <c r="Q199">
        <v>64142</v>
      </c>
      <c r="R199">
        <v>315716</v>
      </c>
      <c r="S199">
        <v>2.5219999999999998</v>
      </c>
      <c r="T199">
        <v>14.936999999999999</v>
      </c>
      <c r="U199">
        <v>697685</v>
      </c>
      <c r="V199">
        <v>292180</v>
      </c>
      <c r="W199">
        <v>405505</v>
      </c>
      <c r="X199">
        <v>11.489000000000001</v>
      </c>
      <c r="Y199">
        <v>27.434000000000001</v>
      </c>
      <c r="Z199">
        <v>-317827</v>
      </c>
      <c r="AA199">
        <v>-12.497999999999999</v>
      </c>
      <c r="AB199">
        <v>29.873999999999999</v>
      </c>
      <c r="AC199">
        <v>49704</v>
      </c>
      <c r="AD199">
        <v>50062</v>
      </c>
      <c r="AE199">
        <v>240070</v>
      </c>
    </row>
    <row r="200" spans="1:31" x14ac:dyDescent="0.35">
      <c r="A200" t="s">
        <v>62</v>
      </c>
      <c r="B200" t="s">
        <v>63</v>
      </c>
      <c r="C200">
        <v>0</v>
      </c>
      <c r="D200" t="s">
        <v>64</v>
      </c>
      <c r="E200">
        <v>40</v>
      </c>
      <c r="F200" t="s">
        <v>71</v>
      </c>
      <c r="G200">
        <v>2010</v>
      </c>
      <c r="H200">
        <v>270580</v>
      </c>
      <c r="I200">
        <v>278172</v>
      </c>
      <c r="J200">
        <v>2043500</v>
      </c>
      <c r="K200">
        <v>2116368</v>
      </c>
      <c r="L200">
        <v>15390</v>
      </c>
      <c r="M200">
        <v>5.1879999999999997</v>
      </c>
      <c r="N200">
        <v>52376</v>
      </c>
      <c r="O200">
        <v>17.655000000000001</v>
      </c>
      <c r="P200">
        <v>341347</v>
      </c>
      <c r="Q200">
        <v>65380</v>
      </c>
      <c r="R200">
        <v>275967</v>
      </c>
      <c r="S200">
        <v>3.089</v>
      </c>
      <c r="T200">
        <v>16.129000000000001</v>
      </c>
      <c r="U200">
        <v>486590</v>
      </c>
      <c r="V200">
        <v>222754</v>
      </c>
      <c r="W200">
        <v>263836</v>
      </c>
      <c r="X200">
        <v>10.525</v>
      </c>
      <c r="Y200">
        <v>22.992000000000001</v>
      </c>
      <c r="Z200">
        <v>-145243</v>
      </c>
      <c r="AA200">
        <v>-6.8630000000000004</v>
      </c>
      <c r="AB200">
        <v>32.258000000000003</v>
      </c>
      <c r="AC200">
        <v>39373</v>
      </c>
      <c r="AD200">
        <v>39706</v>
      </c>
      <c r="AE200">
        <v>183673</v>
      </c>
    </row>
    <row r="201" spans="1:31" x14ac:dyDescent="0.35">
      <c r="A201" t="s">
        <v>62</v>
      </c>
      <c r="B201" t="s">
        <v>63</v>
      </c>
      <c r="C201">
        <v>0</v>
      </c>
      <c r="D201" t="s">
        <v>64</v>
      </c>
      <c r="E201">
        <v>40</v>
      </c>
      <c r="F201" t="s">
        <v>71</v>
      </c>
      <c r="G201">
        <v>2011</v>
      </c>
      <c r="H201">
        <v>258563</v>
      </c>
      <c r="I201">
        <v>266934</v>
      </c>
      <c r="J201">
        <v>2003021</v>
      </c>
      <c r="K201">
        <v>2017972</v>
      </c>
      <c r="L201">
        <v>15004</v>
      </c>
      <c r="M201">
        <v>5.3140000000000001</v>
      </c>
      <c r="N201">
        <v>45877</v>
      </c>
      <c r="O201">
        <v>16.247</v>
      </c>
      <c r="P201">
        <v>378102</v>
      </c>
      <c r="Q201">
        <v>65512</v>
      </c>
      <c r="R201">
        <v>312590</v>
      </c>
      <c r="S201">
        <v>3.246</v>
      </c>
      <c r="T201">
        <v>18.736999999999998</v>
      </c>
      <c r="U201">
        <v>407583</v>
      </c>
      <c r="V201">
        <v>193101</v>
      </c>
      <c r="W201">
        <v>214482</v>
      </c>
      <c r="X201">
        <v>9.5690000000000008</v>
      </c>
      <c r="Y201">
        <v>20.198</v>
      </c>
      <c r="Z201">
        <v>-29481</v>
      </c>
      <c r="AA201">
        <v>-1.4610000000000001</v>
      </c>
      <c r="AB201">
        <v>37.472999999999999</v>
      </c>
      <c r="AC201">
        <v>35060</v>
      </c>
      <c r="AD201">
        <v>35255</v>
      </c>
      <c r="AE201">
        <v>156531</v>
      </c>
    </row>
    <row r="202" spans="1:31" x14ac:dyDescent="0.35">
      <c r="A202" t="s">
        <v>62</v>
      </c>
      <c r="B202" t="s">
        <v>63</v>
      </c>
      <c r="C202">
        <v>0</v>
      </c>
      <c r="D202" t="s">
        <v>64</v>
      </c>
      <c r="E202">
        <v>40</v>
      </c>
      <c r="F202" t="s">
        <v>71</v>
      </c>
      <c r="G202">
        <v>2012</v>
      </c>
      <c r="H202">
        <v>228284</v>
      </c>
      <c r="I202">
        <v>236703</v>
      </c>
      <c r="J202">
        <v>1919289</v>
      </c>
      <c r="K202">
        <v>1913792</v>
      </c>
      <c r="L202">
        <v>12177</v>
      </c>
      <c r="M202">
        <v>4.9089999999999998</v>
      </c>
      <c r="N202">
        <v>34830</v>
      </c>
      <c r="O202">
        <v>14.042999999999999</v>
      </c>
      <c r="P202">
        <v>373630</v>
      </c>
      <c r="Q202">
        <v>55086</v>
      </c>
      <c r="R202">
        <v>318544</v>
      </c>
      <c r="S202">
        <v>2.8780000000000001</v>
      </c>
      <c r="T202">
        <v>19.523</v>
      </c>
      <c r="U202">
        <v>362685</v>
      </c>
      <c r="V202">
        <v>176283</v>
      </c>
      <c r="W202">
        <v>186402</v>
      </c>
      <c r="X202">
        <v>9.2110000000000003</v>
      </c>
      <c r="Y202">
        <v>18.951000000000001</v>
      </c>
      <c r="Z202">
        <v>10945</v>
      </c>
      <c r="AA202">
        <v>0.57199999999999995</v>
      </c>
      <c r="AB202">
        <v>37.902000000000001</v>
      </c>
      <c r="AC202">
        <v>27017</v>
      </c>
      <c r="AD202">
        <v>27131</v>
      </c>
      <c r="AE202">
        <v>140214</v>
      </c>
    </row>
    <row r="203" spans="1:31" x14ac:dyDescent="0.35">
      <c r="A203" t="s">
        <v>62</v>
      </c>
      <c r="B203" t="s">
        <v>63</v>
      </c>
      <c r="C203">
        <v>0</v>
      </c>
      <c r="D203" t="s">
        <v>64</v>
      </c>
      <c r="E203">
        <v>40</v>
      </c>
      <c r="F203" t="s">
        <v>71</v>
      </c>
      <c r="G203">
        <v>2013</v>
      </c>
      <c r="H203">
        <v>221419</v>
      </c>
      <c r="I203">
        <v>232249</v>
      </c>
      <c r="J203">
        <v>2097040</v>
      </c>
      <c r="K203">
        <v>2102046</v>
      </c>
      <c r="L203">
        <v>10840</v>
      </c>
      <c r="M203">
        <v>4.4429999999999996</v>
      </c>
      <c r="N203">
        <v>34270</v>
      </c>
      <c r="O203">
        <v>14.047000000000001</v>
      </c>
      <c r="P203">
        <v>371030</v>
      </c>
      <c r="Q203">
        <v>54352</v>
      </c>
      <c r="R203">
        <v>316678</v>
      </c>
      <c r="S203">
        <v>2.5859999999999999</v>
      </c>
      <c r="T203">
        <v>17.651</v>
      </c>
      <c r="U203">
        <v>381170</v>
      </c>
      <c r="V203">
        <v>169492</v>
      </c>
      <c r="W203">
        <v>211678</v>
      </c>
      <c r="X203">
        <v>8.0630000000000006</v>
      </c>
      <c r="Y203">
        <v>18.132999999999999</v>
      </c>
      <c r="Z203">
        <v>-10140</v>
      </c>
      <c r="AA203">
        <v>-0.48199999999999998</v>
      </c>
      <c r="AB203">
        <v>35.302</v>
      </c>
      <c r="AC203">
        <v>26458</v>
      </c>
      <c r="AD203">
        <v>26610</v>
      </c>
      <c r="AE203">
        <v>137044</v>
      </c>
    </row>
    <row r="204" spans="1:31" x14ac:dyDescent="0.35">
      <c r="A204" t="s">
        <v>62</v>
      </c>
      <c r="B204" t="s">
        <v>63</v>
      </c>
      <c r="C204">
        <v>0</v>
      </c>
      <c r="D204" t="s">
        <v>64</v>
      </c>
      <c r="E204">
        <v>40</v>
      </c>
      <c r="F204" t="s">
        <v>71</v>
      </c>
      <c r="G204">
        <v>2014</v>
      </c>
      <c r="H204">
        <v>236235</v>
      </c>
      <c r="I204">
        <v>242399</v>
      </c>
      <c r="J204">
        <v>1988590</v>
      </c>
      <c r="K204">
        <v>1992297</v>
      </c>
      <c r="L204">
        <v>10682</v>
      </c>
      <c r="M204">
        <v>4.1829999999999998</v>
      </c>
      <c r="N204">
        <v>36608</v>
      </c>
      <c r="O204">
        <v>14.336</v>
      </c>
      <c r="P204">
        <v>361958</v>
      </c>
      <c r="Q204">
        <v>47715</v>
      </c>
      <c r="R204">
        <v>314243</v>
      </c>
      <c r="S204">
        <v>2.395</v>
      </c>
      <c r="T204">
        <v>18.167999999999999</v>
      </c>
      <c r="U204">
        <v>369390</v>
      </c>
      <c r="V204">
        <v>172862</v>
      </c>
      <c r="W204">
        <v>196528</v>
      </c>
      <c r="X204">
        <v>8.6769999999999996</v>
      </c>
      <c r="Y204">
        <v>18.541</v>
      </c>
      <c r="Z204">
        <v>-7432</v>
      </c>
      <c r="AA204">
        <v>-0.373</v>
      </c>
      <c r="AB204">
        <v>36.335999999999999</v>
      </c>
      <c r="AC204">
        <v>28735</v>
      </c>
      <c r="AD204">
        <v>28988</v>
      </c>
      <c r="AE204">
        <v>145013</v>
      </c>
    </row>
    <row r="205" spans="1:31" x14ac:dyDescent="0.35">
      <c r="A205" t="s">
        <v>62</v>
      </c>
      <c r="B205" t="s">
        <v>63</v>
      </c>
      <c r="C205">
        <v>0</v>
      </c>
      <c r="D205" t="s">
        <v>64</v>
      </c>
      <c r="E205">
        <v>40</v>
      </c>
      <c r="F205" t="s">
        <v>71</v>
      </c>
      <c r="G205">
        <v>2015</v>
      </c>
      <c r="H205">
        <v>245810</v>
      </c>
      <c r="I205">
        <v>253439</v>
      </c>
      <c r="J205">
        <v>2208435</v>
      </c>
      <c r="K205">
        <v>2203431</v>
      </c>
      <c r="L205">
        <v>11928</v>
      </c>
      <c r="M205">
        <v>4.484</v>
      </c>
      <c r="N205">
        <v>37043</v>
      </c>
      <c r="O205">
        <v>13.926</v>
      </c>
      <c r="P205">
        <v>410662</v>
      </c>
      <c r="Q205">
        <v>65895</v>
      </c>
      <c r="R205">
        <v>344767</v>
      </c>
      <c r="S205">
        <v>2.9910000000000001</v>
      </c>
      <c r="T205">
        <v>18.637</v>
      </c>
      <c r="U205">
        <v>401187</v>
      </c>
      <c r="V205">
        <v>196053</v>
      </c>
      <c r="W205">
        <v>205134</v>
      </c>
      <c r="X205">
        <v>8.8979999999999997</v>
      </c>
      <c r="Y205">
        <v>18.207000000000001</v>
      </c>
      <c r="Z205">
        <v>9475</v>
      </c>
      <c r="AA205">
        <v>0.43</v>
      </c>
      <c r="AB205">
        <v>36.414999999999999</v>
      </c>
      <c r="AC205">
        <v>29106</v>
      </c>
      <c r="AD205">
        <v>29339</v>
      </c>
      <c r="AE205">
        <v>163675</v>
      </c>
    </row>
    <row r="206" spans="1:31" x14ac:dyDescent="0.35">
      <c r="A206" t="s">
        <v>62</v>
      </c>
      <c r="B206" t="s">
        <v>63</v>
      </c>
      <c r="C206">
        <v>0</v>
      </c>
      <c r="D206" t="s">
        <v>64</v>
      </c>
      <c r="E206">
        <v>40</v>
      </c>
      <c r="F206" t="s">
        <v>71</v>
      </c>
      <c r="G206">
        <v>2016</v>
      </c>
      <c r="H206">
        <v>246996</v>
      </c>
      <c r="I206">
        <v>253688</v>
      </c>
      <c r="J206">
        <v>2083909</v>
      </c>
      <c r="K206">
        <v>2088708</v>
      </c>
      <c r="L206">
        <v>11826</v>
      </c>
      <c r="M206">
        <v>4.444</v>
      </c>
      <c r="N206">
        <v>36697</v>
      </c>
      <c r="O206">
        <v>13.789</v>
      </c>
      <c r="P206">
        <v>378788</v>
      </c>
      <c r="Q206">
        <v>60066</v>
      </c>
      <c r="R206">
        <v>318722</v>
      </c>
      <c r="S206">
        <v>2.8759999999999999</v>
      </c>
      <c r="T206">
        <v>18.135000000000002</v>
      </c>
      <c r="U206">
        <v>388226</v>
      </c>
      <c r="V206">
        <v>180383</v>
      </c>
      <c r="W206">
        <v>207843</v>
      </c>
      <c r="X206">
        <v>8.6359999999999992</v>
      </c>
      <c r="Y206">
        <v>18.587</v>
      </c>
      <c r="Z206">
        <v>-9438</v>
      </c>
      <c r="AA206">
        <v>-0.45200000000000001</v>
      </c>
      <c r="AB206">
        <v>36.270000000000003</v>
      </c>
      <c r="AC206">
        <v>29793</v>
      </c>
      <c r="AD206">
        <v>29849</v>
      </c>
      <c r="AE206">
        <v>155549</v>
      </c>
    </row>
    <row r="207" spans="1:31" x14ac:dyDescent="0.35">
      <c r="A207" t="s">
        <v>62</v>
      </c>
      <c r="B207" t="s">
        <v>63</v>
      </c>
      <c r="C207">
        <v>0</v>
      </c>
      <c r="D207" t="s">
        <v>64</v>
      </c>
      <c r="E207">
        <v>40</v>
      </c>
      <c r="F207" t="s">
        <v>71</v>
      </c>
      <c r="G207">
        <v>2017</v>
      </c>
      <c r="H207">
        <v>253914</v>
      </c>
      <c r="I207">
        <v>263206</v>
      </c>
      <c r="J207">
        <v>2244044</v>
      </c>
      <c r="K207">
        <v>2239940</v>
      </c>
      <c r="L207">
        <v>11814</v>
      </c>
      <c r="M207">
        <v>4.2759999999999998</v>
      </c>
      <c r="N207">
        <v>37948</v>
      </c>
      <c r="O207">
        <v>13.736000000000001</v>
      </c>
      <c r="P207">
        <v>429662</v>
      </c>
      <c r="Q207">
        <v>60677</v>
      </c>
      <c r="R207">
        <v>368985</v>
      </c>
      <c r="S207">
        <v>2.7090000000000001</v>
      </c>
      <c r="T207">
        <v>19.181999999999999</v>
      </c>
      <c r="U207">
        <v>419111</v>
      </c>
      <c r="V207">
        <v>195903</v>
      </c>
      <c r="W207">
        <v>223208</v>
      </c>
      <c r="X207">
        <v>8.7460000000000004</v>
      </c>
      <c r="Y207">
        <v>18.710999999999999</v>
      </c>
      <c r="Z207">
        <v>10551</v>
      </c>
      <c r="AA207">
        <v>0.47099999999999997</v>
      </c>
      <c r="AB207">
        <v>37.421999999999997</v>
      </c>
      <c r="AC207">
        <v>31079</v>
      </c>
      <c r="AD207">
        <v>31224</v>
      </c>
      <c r="AE207">
        <v>164501</v>
      </c>
    </row>
    <row r="208" spans="1:31" x14ac:dyDescent="0.35">
      <c r="A208" t="s">
        <v>62</v>
      </c>
      <c r="B208" t="s">
        <v>63</v>
      </c>
      <c r="C208">
        <v>0</v>
      </c>
      <c r="D208" t="s">
        <v>64</v>
      </c>
      <c r="E208">
        <v>40</v>
      </c>
      <c r="F208" t="s">
        <v>71</v>
      </c>
      <c r="G208">
        <v>2018</v>
      </c>
      <c r="H208">
        <v>256471</v>
      </c>
      <c r="I208">
        <v>263908</v>
      </c>
      <c r="J208">
        <v>2257686</v>
      </c>
      <c r="K208">
        <v>2262818</v>
      </c>
      <c r="L208">
        <v>11463</v>
      </c>
      <c r="M208">
        <v>4.141</v>
      </c>
      <c r="N208">
        <v>37254</v>
      </c>
      <c r="O208">
        <v>13.459</v>
      </c>
      <c r="P208">
        <v>395341</v>
      </c>
      <c r="Q208">
        <v>48878</v>
      </c>
      <c r="R208">
        <v>346463</v>
      </c>
      <c r="S208">
        <v>2.16</v>
      </c>
      <c r="T208">
        <v>17.471</v>
      </c>
      <c r="U208">
        <v>405033</v>
      </c>
      <c r="V208">
        <v>178510</v>
      </c>
      <c r="W208">
        <v>226523</v>
      </c>
      <c r="X208">
        <v>7.8890000000000002</v>
      </c>
      <c r="Y208">
        <v>17.899000000000001</v>
      </c>
      <c r="Z208">
        <v>-9692</v>
      </c>
      <c r="AA208">
        <v>-0.42799999999999999</v>
      </c>
      <c r="AB208">
        <v>34.942</v>
      </c>
      <c r="AC208">
        <v>32200</v>
      </c>
      <c r="AD208">
        <v>32524</v>
      </c>
      <c r="AE208">
        <v>158762</v>
      </c>
    </row>
    <row r="209" spans="1:31" x14ac:dyDescent="0.35">
      <c r="A209" t="s">
        <v>62</v>
      </c>
      <c r="B209" t="s">
        <v>63</v>
      </c>
      <c r="C209">
        <v>0</v>
      </c>
      <c r="D209" t="s">
        <v>64</v>
      </c>
      <c r="E209">
        <v>50</v>
      </c>
      <c r="F209" t="s">
        <v>72</v>
      </c>
      <c r="G209">
        <v>1978</v>
      </c>
      <c r="H209">
        <v>0</v>
      </c>
      <c r="I209">
        <v>0</v>
      </c>
      <c r="J209">
        <v>0</v>
      </c>
      <c r="K209">
        <v>0</v>
      </c>
      <c r="L209">
        <v>0</v>
      </c>
      <c r="M209" t="s">
        <v>70</v>
      </c>
      <c r="N209">
        <v>0</v>
      </c>
      <c r="O209" t="s">
        <v>70</v>
      </c>
      <c r="P209">
        <v>0</v>
      </c>
      <c r="Q209">
        <v>0</v>
      </c>
      <c r="R209">
        <v>0</v>
      </c>
      <c r="S209" t="s">
        <v>70</v>
      </c>
      <c r="T209" t="s">
        <v>70</v>
      </c>
      <c r="U209">
        <v>0</v>
      </c>
      <c r="V209">
        <v>0</v>
      </c>
      <c r="W209">
        <v>0</v>
      </c>
      <c r="X209" t="s">
        <v>70</v>
      </c>
      <c r="Y209" t="s">
        <v>70</v>
      </c>
      <c r="Z209">
        <v>0</v>
      </c>
      <c r="AA209" t="s">
        <v>70</v>
      </c>
      <c r="AB209" t="s">
        <v>70</v>
      </c>
      <c r="AC209">
        <v>0</v>
      </c>
      <c r="AD209">
        <v>0</v>
      </c>
      <c r="AE209">
        <v>0</v>
      </c>
    </row>
    <row r="210" spans="1:31" x14ac:dyDescent="0.35">
      <c r="A210" t="s">
        <v>62</v>
      </c>
      <c r="B210" t="s">
        <v>63</v>
      </c>
      <c r="C210">
        <v>0</v>
      </c>
      <c r="D210" t="s">
        <v>64</v>
      </c>
      <c r="E210">
        <v>50</v>
      </c>
      <c r="F210" t="s">
        <v>72</v>
      </c>
      <c r="G210">
        <v>1979</v>
      </c>
      <c r="H210">
        <v>0</v>
      </c>
      <c r="I210">
        <v>0</v>
      </c>
      <c r="J210">
        <v>0</v>
      </c>
      <c r="K210">
        <v>0</v>
      </c>
      <c r="L210">
        <v>0</v>
      </c>
      <c r="M210" t="s">
        <v>70</v>
      </c>
      <c r="N210">
        <v>0</v>
      </c>
      <c r="O210" t="s">
        <v>70</v>
      </c>
      <c r="P210">
        <v>0</v>
      </c>
      <c r="Q210">
        <v>0</v>
      </c>
      <c r="R210">
        <v>0</v>
      </c>
      <c r="S210" t="s">
        <v>70</v>
      </c>
      <c r="T210" t="s">
        <v>70</v>
      </c>
      <c r="U210">
        <v>0</v>
      </c>
      <c r="V210">
        <v>0</v>
      </c>
      <c r="W210">
        <v>0</v>
      </c>
      <c r="X210" t="s">
        <v>70</v>
      </c>
      <c r="Y210" t="s">
        <v>70</v>
      </c>
      <c r="Z210">
        <v>0</v>
      </c>
      <c r="AA210" t="s">
        <v>70</v>
      </c>
      <c r="AB210" t="s">
        <v>70</v>
      </c>
      <c r="AC210">
        <v>0</v>
      </c>
      <c r="AD210">
        <v>0</v>
      </c>
      <c r="AE210">
        <v>0</v>
      </c>
    </row>
    <row r="211" spans="1:31" x14ac:dyDescent="0.35">
      <c r="A211" t="s">
        <v>62</v>
      </c>
      <c r="B211" t="s">
        <v>63</v>
      </c>
      <c r="C211">
        <v>0</v>
      </c>
      <c r="D211" t="s">
        <v>64</v>
      </c>
      <c r="E211">
        <v>50</v>
      </c>
      <c r="F211" t="s">
        <v>72</v>
      </c>
      <c r="G211">
        <v>1980</v>
      </c>
      <c r="H211">
        <v>0</v>
      </c>
      <c r="I211">
        <v>0</v>
      </c>
      <c r="J211">
        <v>0</v>
      </c>
      <c r="K211">
        <v>0</v>
      </c>
      <c r="L211">
        <v>0</v>
      </c>
      <c r="M211" t="s">
        <v>70</v>
      </c>
      <c r="N211">
        <v>0</v>
      </c>
      <c r="O211" t="s">
        <v>70</v>
      </c>
      <c r="P211">
        <v>0</v>
      </c>
      <c r="Q211">
        <v>0</v>
      </c>
      <c r="R211">
        <v>0</v>
      </c>
      <c r="S211" t="s">
        <v>70</v>
      </c>
      <c r="T211" t="s">
        <v>70</v>
      </c>
      <c r="U211">
        <v>0</v>
      </c>
      <c r="V211">
        <v>0</v>
      </c>
      <c r="W211">
        <v>0</v>
      </c>
      <c r="X211" t="s">
        <v>70</v>
      </c>
      <c r="Y211" t="s">
        <v>70</v>
      </c>
      <c r="Z211">
        <v>0</v>
      </c>
      <c r="AA211" t="s">
        <v>70</v>
      </c>
      <c r="AB211" t="s">
        <v>70</v>
      </c>
      <c r="AC211">
        <v>0</v>
      </c>
      <c r="AD211">
        <v>0</v>
      </c>
      <c r="AE211">
        <v>0</v>
      </c>
    </row>
    <row r="212" spans="1:31" x14ac:dyDescent="0.35">
      <c r="A212" t="s">
        <v>62</v>
      </c>
      <c r="B212" t="s">
        <v>63</v>
      </c>
      <c r="C212">
        <v>0</v>
      </c>
      <c r="D212" t="s">
        <v>64</v>
      </c>
      <c r="E212">
        <v>50</v>
      </c>
      <c r="F212" t="s">
        <v>72</v>
      </c>
      <c r="G212">
        <v>1981</v>
      </c>
      <c r="H212">
        <v>239100</v>
      </c>
      <c r="I212">
        <v>254114</v>
      </c>
      <c r="J212">
        <v>2092967</v>
      </c>
      <c r="K212">
        <v>2126882</v>
      </c>
      <c r="L212">
        <v>12272</v>
      </c>
      <c r="M212">
        <v>4.6260000000000003</v>
      </c>
      <c r="N212">
        <v>34584</v>
      </c>
      <c r="O212">
        <v>13.037000000000001</v>
      </c>
      <c r="P212">
        <v>428829</v>
      </c>
      <c r="Q212">
        <v>95605</v>
      </c>
      <c r="R212">
        <v>333224</v>
      </c>
      <c r="S212">
        <v>4.4950000000000001</v>
      </c>
      <c r="T212">
        <v>20.161999999999999</v>
      </c>
      <c r="U212">
        <v>495583</v>
      </c>
      <c r="V212">
        <v>171017</v>
      </c>
      <c r="W212">
        <v>324566</v>
      </c>
      <c r="X212">
        <v>8.0410000000000004</v>
      </c>
      <c r="Y212">
        <v>23.300999999999998</v>
      </c>
      <c r="Z212">
        <v>-66754</v>
      </c>
      <c r="AA212">
        <v>-3.1389999999999998</v>
      </c>
      <c r="AB212">
        <v>40.325000000000003</v>
      </c>
      <c r="AC212">
        <v>24102</v>
      </c>
      <c r="AD212">
        <v>24475</v>
      </c>
      <c r="AE212">
        <v>116620</v>
      </c>
    </row>
    <row r="213" spans="1:31" x14ac:dyDescent="0.35">
      <c r="A213" t="s">
        <v>62</v>
      </c>
      <c r="B213" t="s">
        <v>63</v>
      </c>
      <c r="C213">
        <v>0</v>
      </c>
      <c r="D213" t="s">
        <v>64</v>
      </c>
      <c r="E213">
        <v>50</v>
      </c>
      <c r="F213" t="s">
        <v>72</v>
      </c>
      <c r="G213">
        <v>1982</v>
      </c>
      <c r="H213">
        <v>232163</v>
      </c>
      <c r="I213">
        <v>245474</v>
      </c>
      <c r="J213">
        <v>1981629</v>
      </c>
      <c r="K213">
        <v>2015481</v>
      </c>
      <c r="L213">
        <v>15489</v>
      </c>
      <c r="M213">
        <v>6.0119999999999996</v>
      </c>
      <c r="N213">
        <v>39846</v>
      </c>
      <c r="O213">
        <v>15.465</v>
      </c>
      <c r="P213">
        <v>440662</v>
      </c>
      <c r="Q213">
        <v>122428</v>
      </c>
      <c r="R213">
        <v>318234</v>
      </c>
      <c r="S213">
        <v>6.0739999999999998</v>
      </c>
      <c r="T213">
        <v>21.864000000000001</v>
      </c>
      <c r="U213">
        <v>507542</v>
      </c>
      <c r="V213">
        <v>194005</v>
      </c>
      <c r="W213">
        <v>313537</v>
      </c>
      <c r="X213">
        <v>9.6259999999999994</v>
      </c>
      <c r="Y213">
        <v>25.181999999999999</v>
      </c>
      <c r="Z213">
        <v>-66880</v>
      </c>
      <c r="AA213">
        <v>-3.3180000000000001</v>
      </c>
      <c r="AB213">
        <v>43.728000000000002</v>
      </c>
      <c r="AC213">
        <v>29859</v>
      </c>
      <c r="AD213">
        <v>30153</v>
      </c>
      <c r="AE213">
        <v>150763</v>
      </c>
    </row>
    <row r="214" spans="1:31" x14ac:dyDescent="0.35">
      <c r="A214" t="s">
        <v>62</v>
      </c>
      <c r="B214" t="s">
        <v>63</v>
      </c>
      <c r="C214">
        <v>0</v>
      </c>
      <c r="D214" t="s">
        <v>64</v>
      </c>
      <c r="E214">
        <v>50</v>
      </c>
      <c r="F214" t="s">
        <v>72</v>
      </c>
      <c r="G214">
        <v>1983</v>
      </c>
      <c r="H214">
        <v>221242</v>
      </c>
      <c r="I214">
        <v>230990</v>
      </c>
      <c r="J214">
        <v>1779970</v>
      </c>
      <c r="K214">
        <v>1827733</v>
      </c>
      <c r="L214">
        <v>12433</v>
      </c>
      <c r="M214">
        <v>5.18</v>
      </c>
      <c r="N214">
        <v>30514</v>
      </c>
      <c r="O214">
        <v>12.712999999999999</v>
      </c>
      <c r="P214">
        <v>351393</v>
      </c>
      <c r="Q214">
        <v>64423</v>
      </c>
      <c r="R214">
        <v>286970</v>
      </c>
      <c r="S214">
        <v>3.5249999999999999</v>
      </c>
      <c r="T214">
        <v>19.225999999999999</v>
      </c>
      <c r="U214">
        <v>447040</v>
      </c>
      <c r="V214">
        <v>166864</v>
      </c>
      <c r="W214">
        <v>280176</v>
      </c>
      <c r="X214">
        <v>9.1300000000000008</v>
      </c>
      <c r="Y214">
        <v>24.459</v>
      </c>
      <c r="Z214">
        <v>-95647</v>
      </c>
      <c r="AA214">
        <v>-5.2329999999999997</v>
      </c>
      <c r="AB214">
        <v>38.451000000000001</v>
      </c>
      <c r="AC214">
        <v>23311</v>
      </c>
      <c r="AD214">
        <v>23530</v>
      </c>
      <c r="AE214">
        <v>132164</v>
      </c>
    </row>
    <row r="215" spans="1:31" x14ac:dyDescent="0.35">
      <c r="A215" t="s">
        <v>62</v>
      </c>
      <c r="B215" t="s">
        <v>63</v>
      </c>
      <c r="C215">
        <v>0</v>
      </c>
      <c r="D215" t="s">
        <v>64</v>
      </c>
      <c r="E215">
        <v>50</v>
      </c>
      <c r="F215" t="s">
        <v>72</v>
      </c>
      <c r="G215">
        <v>1984</v>
      </c>
      <c r="H215">
        <v>212023</v>
      </c>
      <c r="I215">
        <v>221958</v>
      </c>
      <c r="J215">
        <v>1906335</v>
      </c>
      <c r="K215">
        <v>1868182</v>
      </c>
      <c r="L215">
        <v>9989</v>
      </c>
      <c r="M215">
        <v>4.3179999999999996</v>
      </c>
      <c r="N215">
        <v>28691</v>
      </c>
      <c r="O215">
        <v>12.404</v>
      </c>
      <c r="P215">
        <v>423231</v>
      </c>
      <c r="Q215">
        <v>55781</v>
      </c>
      <c r="R215">
        <v>367450</v>
      </c>
      <c r="S215">
        <v>2.9860000000000002</v>
      </c>
      <c r="T215">
        <v>22.655000000000001</v>
      </c>
      <c r="U215">
        <v>347377</v>
      </c>
      <c r="V215">
        <v>150458</v>
      </c>
      <c r="W215">
        <v>196919</v>
      </c>
      <c r="X215">
        <v>8.0540000000000003</v>
      </c>
      <c r="Y215">
        <v>18.594000000000001</v>
      </c>
      <c r="Z215">
        <v>75854</v>
      </c>
      <c r="AA215">
        <v>4.0599999999999996</v>
      </c>
      <c r="AB215">
        <v>37.189</v>
      </c>
      <c r="AC215">
        <v>22372</v>
      </c>
      <c r="AD215">
        <v>22747</v>
      </c>
      <c r="AE215">
        <v>119931</v>
      </c>
    </row>
    <row r="216" spans="1:31" x14ac:dyDescent="0.35">
      <c r="A216" t="s">
        <v>62</v>
      </c>
      <c r="B216" t="s">
        <v>63</v>
      </c>
      <c r="C216">
        <v>0</v>
      </c>
      <c r="D216" t="s">
        <v>64</v>
      </c>
      <c r="E216">
        <v>50</v>
      </c>
      <c r="F216" t="s">
        <v>72</v>
      </c>
      <c r="G216">
        <v>1985</v>
      </c>
      <c r="H216">
        <v>199278</v>
      </c>
      <c r="I216">
        <v>208389</v>
      </c>
      <c r="J216">
        <v>1946103</v>
      </c>
      <c r="K216">
        <v>1947673</v>
      </c>
      <c r="L216">
        <v>9393</v>
      </c>
      <c r="M216">
        <v>4.3099999999999996</v>
      </c>
      <c r="N216">
        <v>28522</v>
      </c>
      <c r="O216">
        <v>13.086</v>
      </c>
      <c r="P216">
        <v>407973</v>
      </c>
      <c r="Q216">
        <v>56982</v>
      </c>
      <c r="R216">
        <v>350991</v>
      </c>
      <c r="S216">
        <v>2.9260000000000002</v>
      </c>
      <c r="T216">
        <v>20.946999999999999</v>
      </c>
      <c r="U216">
        <v>410134</v>
      </c>
      <c r="V216">
        <v>177086</v>
      </c>
      <c r="W216">
        <v>233048</v>
      </c>
      <c r="X216">
        <v>9.0920000000000005</v>
      </c>
      <c r="Y216">
        <v>21.058</v>
      </c>
      <c r="Z216">
        <v>-2161</v>
      </c>
      <c r="AA216">
        <v>-0.111</v>
      </c>
      <c r="AB216">
        <v>41.893000000000001</v>
      </c>
      <c r="AC216">
        <v>22267</v>
      </c>
      <c r="AD216">
        <v>22676</v>
      </c>
      <c r="AE216">
        <v>137631</v>
      </c>
    </row>
    <row r="217" spans="1:31" x14ac:dyDescent="0.35">
      <c r="A217" t="s">
        <v>62</v>
      </c>
      <c r="B217" t="s">
        <v>63</v>
      </c>
      <c r="C217">
        <v>0</v>
      </c>
      <c r="D217" t="s">
        <v>64</v>
      </c>
      <c r="E217">
        <v>50</v>
      </c>
      <c r="F217" t="s">
        <v>72</v>
      </c>
      <c r="G217">
        <v>1986</v>
      </c>
      <c r="H217">
        <v>204915</v>
      </c>
      <c r="I217">
        <v>218131</v>
      </c>
      <c r="J217">
        <v>2144408</v>
      </c>
      <c r="K217">
        <v>2161832</v>
      </c>
      <c r="L217">
        <v>9617</v>
      </c>
      <c r="M217">
        <v>4.2359999999999998</v>
      </c>
      <c r="N217">
        <v>27453</v>
      </c>
      <c r="O217">
        <v>12.090999999999999</v>
      </c>
      <c r="P217">
        <v>419810</v>
      </c>
      <c r="Q217">
        <v>68902</v>
      </c>
      <c r="R217">
        <v>350908</v>
      </c>
      <c r="S217">
        <v>3.1869999999999998</v>
      </c>
      <c r="T217">
        <v>19.419</v>
      </c>
      <c r="U217">
        <v>453273</v>
      </c>
      <c r="V217">
        <v>172026</v>
      </c>
      <c r="W217">
        <v>281247</v>
      </c>
      <c r="X217">
        <v>7.9569999999999999</v>
      </c>
      <c r="Y217">
        <v>20.966999999999999</v>
      </c>
      <c r="Z217">
        <v>-33463</v>
      </c>
      <c r="AA217">
        <v>-1.548</v>
      </c>
      <c r="AB217">
        <v>38.838000000000001</v>
      </c>
      <c r="AC217">
        <v>21282</v>
      </c>
      <c r="AD217">
        <v>21642</v>
      </c>
      <c r="AE217">
        <v>132483</v>
      </c>
    </row>
    <row r="218" spans="1:31" x14ac:dyDescent="0.35">
      <c r="A218" t="s">
        <v>62</v>
      </c>
      <c r="B218" t="s">
        <v>63</v>
      </c>
      <c r="C218">
        <v>0</v>
      </c>
      <c r="D218" t="s">
        <v>64</v>
      </c>
      <c r="E218">
        <v>50</v>
      </c>
      <c r="F218" t="s">
        <v>72</v>
      </c>
      <c r="G218">
        <v>1987</v>
      </c>
      <c r="H218">
        <v>211260</v>
      </c>
      <c r="I218">
        <v>224242</v>
      </c>
      <c r="J218">
        <v>2240244</v>
      </c>
      <c r="K218">
        <v>2308900</v>
      </c>
      <c r="L218">
        <v>11483</v>
      </c>
      <c r="M218">
        <v>4.9080000000000004</v>
      </c>
      <c r="N218">
        <v>30890</v>
      </c>
      <c r="O218">
        <v>13.204000000000001</v>
      </c>
      <c r="P218">
        <v>500103</v>
      </c>
      <c r="Q218">
        <v>120108</v>
      </c>
      <c r="R218">
        <v>379995</v>
      </c>
      <c r="S218">
        <v>5.202</v>
      </c>
      <c r="T218">
        <v>21.66</v>
      </c>
      <c r="U218">
        <v>641099</v>
      </c>
      <c r="V218">
        <v>203874</v>
      </c>
      <c r="W218">
        <v>437225</v>
      </c>
      <c r="X218">
        <v>8.83</v>
      </c>
      <c r="Y218">
        <v>27.765999999999998</v>
      </c>
      <c r="Z218">
        <v>-140996</v>
      </c>
      <c r="AA218">
        <v>-6.1070000000000002</v>
      </c>
      <c r="AB218">
        <v>43.32</v>
      </c>
      <c r="AC218">
        <v>24585</v>
      </c>
      <c r="AD218">
        <v>24788</v>
      </c>
      <c r="AE218">
        <v>165342</v>
      </c>
    </row>
    <row r="219" spans="1:31" x14ac:dyDescent="0.35">
      <c r="A219" t="s">
        <v>62</v>
      </c>
      <c r="B219" t="s">
        <v>63</v>
      </c>
      <c r="C219">
        <v>0</v>
      </c>
      <c r="D219" t="s">
        <v>64</v>
      </c>
      <c r="E219">
        <v>50</v>
      </c>
      <c r="F219" t="s">
        <v>72</v>
      </c>
      <c r="G219">
        <v>1988</v>
      </c>
      <c r="H219">
        <v>260943</v>
      </c>
      <c r="I219">
        <v>276810</v>
      </c>
      <c r="J219">
        <v>2508451</v>
      </c>
      <c r="K219">
        <v>2558514</v>
      </c>
      <c r="L219">
        <v>12868</v>
      </c>
      <c r="M219">
        <v>4.4720000000000004</v>
      </c>
      <c r="N219">
        <v>34764</v>
      </c>
      <c r="O219">
        <v>12.081</v>
      </c>
      <c r="P219">
        <v>487178</v>
      </c>
      <c r="Q219">
        <v>86863</v>
      </c>
      <c r="R219">
        <v>400315</v>
      </c>
      <c r="S219">
        <v>3.395</v>
      </c>
      <c r="T219">
        <v>19.041</v>
      </c>
      <c r="U219">
        <v>585429</v>
      </c>
      <c r="V219">
        <v>238020</v>
      </c>
      <c r="W219">
        <v>347409</v>
      </c>
      <c r="X219">
        <v>9.3030000000000008</v>
      </c>
      <c r="Y219">
        <v>22.882000000000001</v>
      </c>
      <c r="Z219">
        <v>-98251</v>
      </c>
      <c r="AA219">
        <v>-3.84</v>
      </c>
      <c r="AB219">
        <v>38.082999999999998</v>
      </c>
      <c r="AC219">
        <v>27056</v>
      </c>
      <c r="AD219">
        <v>27424</v>
      </c>
      <c r="AE219">
        <v>176101</v>
      </c>
    </row>
    <row r="220" spans="1:31" x14ac:dyDescent="0.35">
      <c r="A220" t="s">
        <v>62</v>
      </c>
      <c r="B220" t="s">
        <v>63</v>
      </c>
      <c r="C220">
        <v>0</v>
      </c>
      <c r="D220" t="s">
        <v>64</v>
      </c>
      <c r="E220">
        <v>50</v>
      </c>
      <c r="F220" t="s">
        <v>72</v>
      </c>
      <c r="G220">
        <v>1989</v>
      </c>
      <c r="H220">
        <v>254085</v>
      </c>
      <c r="I220">
        <v>275334</v>
      </c>
      <c r="J220">
        <v>2830964</v>
      </c>
      <c r="K220">
        <v>2845870</v>
      </c>
      <c r="L220">
        <v>12657</v>
      </c>
      <c r="M220">
        <v>4.4109999999999996</v>
      </c>
      <c r="N220">
        <v>35881</v>
      </c>
      <c r="O220">
        <v>12.504</v>
      </c>
      <c r="P220">
        <v>536702</v>
      </c>
      <c r="Q220">
        <v>92166</v>
      </c>
      <c r="R220">
        <v>444536</v>
      </c>
      <c r="S220">
        <v>3.2389999999999999</v>
      </c>
      <c r="T220">
        <v>18.859000000000002</v>
      </c>
      <c r="U220">
        <v>565128</v>
      </c>
      <c r="V220">
        <v>233953</v>
      </c>
      <c r="W220">
        <v>331175</v>
      </c>
      <c r="X220">
        <v>8.2210000000000001</v>
      </c>
      <c r="Y220">
        <v>19.858000000000001</v>
      </c>
      <c r="Z220">
        <v>-28426</v>
      </c>
      <c r="AA220">
        <v>-0.999</v>
      </c>
      <c r="AB220">
        <v>37.718000000000004</v>
      </c>
      <c r="AC220">
        <v>28153</v>
      </c>
      <c r="AD220">
        <v>28716</v>
      </c>
      <c r="AE220">
        <v>180177</v>
      </c>
    </row>
    <row r="221" spans="1:31" x14ac:dyDescent="0.35">
      <c r="A221" t="s">
        <v>62</v>
      </c>
      <c r="B221" t="s">
        <v>63</v>
      </c>
      <c r="C221">
        <v>0</v>
      </c>
      <c r="D221" t="s">
        <v>64</v>
      </c>
      <c r="E221">
        <v>50</v>
      </c>
      <c r="F221" t="s">
        <v>72</v>
      </c>
      <c r="G221">
        <v>1990</v>
      </c>
      <c r="H221">
        <v>262856</v>
      </c>
      <c r="I221">
        <v>280627</v>
      </c>
      <c r="J221">
        <v>3022459</v>
      </c>
      <c r="K221">
        <v>3073191</v>
      </c>
      <c r="L221">
        <v>12176</v>
      </c>
      <c r="M221">
        <v>4.1550000000000002</v>
      </c>
      <c r="N221">
        <v>36945</v>
      </c>
      <c r="O221">
        <v>12.609</v>
      </c>
      <c r="P221">
        <v>517096</v>
      </c>
      <c r="Q221">
        <v>86882</v>
      </c>
      <c r="R221">
        <v>430214</v>
      </c>
      <c r="S221">
        <v>2.827</v>
      </c>
      <c r="T221">
        <v>16.826000000000001</v>
      </c>
      <c r="U221">
        <v>619371</v>
      </c>
      <c r="V221">
        <v>244660</v>
      </c>
      <c r="W221">
        <v>374711</v>
      </c>
      <c r="X221">
        <v>7.9610000000000003</v>
      </c>
      <c r="Y221">
        <v>20.154</v>
      </c>
      <c r="Z221">
        <v>-102275</v>
      </c>
      <c r="AA221">
        <v>-3.3279999999999998</v>
      </c>
      <c r="AB221">
        <v>33.652000000000001</v>
      </c>
      <c r="AC221">
        <v>29678</v>
      </c>
      <c r="AD221">
        <v>30281</v>
      </c>
      <c r="AE221">
        <v>200249</v>
      </c>
    </row>
    <row r="222" spans="1:31" x14ac:dyDescent="0.35">
      <c r="A222" t="s">
        <v>62</v>
      </c>
      <c r="B222" t="s">
        <v>63</v>
      </c>
      <c r="C222">
        <v>0</v>
      </c>
      <c r="D222" t="s">
        <v>64</v>
      </c>
      <c r="E222">
        <v>50</v>
      </c>
      <c r="F222" t="s">
        <v>72</v>
      </c>
      <c r="G222">
        <v>1991</v>
      </c>
      <c r="H222">
        <v>250924</v>
      </c>
      <c r="I222">
        <v>270035</v>
      </c>
      <c r="J222">
        <v>2972528</v>
      </c>
      <c r="K222">
        <v>3087454</v>
      </c>
      <c r="L222">
        <v>12746</v>
      </c>
      <c r="M222">
        <v>4.5060000000000002</v>
      </c>
      <c r="N222">
        <v>38385</v>
      </c>
      <c r="O222">
        <v>13.571</v>
      </c>
      <c r="P222">
        <v>459879</v>
      </c>
      <c r="Q222">
        <v>98566</v>
      </c>
      <c r="R222">
        <v>361313</v>
      </c>
      <c r="S222">
        <v>3.1920000000000002</v>
      </c>
      <c r="T222">
        <v>14.895</v>
      </c>
      <c r="U222">
        <v>688564</v>
      </c>
      <c r="V222">
        <v>281803</v>
      </c>
      <c r="W222">
        <v>406761</v>
      </c>
      <c r="X222">
        <v>9.1270000000000007</v>
      </c>
      <c r="Y222">
        <v>22.302</v>
      </c>
      <c r="Z222">
        <v>-228685</v>
      </c>
      <c r="AA222">
        <v>-7.407</v>
      </c>
      <c r="AB222">
        <v>29.79</v>
      </c>
      <c r="AC222">
        <v>30266</v>
      </c>
      <c r="AD222">
        <v>30844</v>
      </c>
      <c r="AE222">
        <v>233300</v>
      </c>
    </row>
    <row r="223" spans="1:31" x14ac:dyDescent="0.35">
      <c r="A223" t="s">
        <v>62</v>
      </c>
      <c r="B223" t="s">
        <v>63</v>
      </c>
      <c r="C223">
        <v>0</v>
      </c>
      <c r="D223" t="s">
        <v>64</v>
      </c>
      <c r="E223">
        <v>50</v>
      </c>
      <c r="F223" t="s">
        <v>72</v>
      </c>
      <c r="G223">
        <v>1992</v>
      </c>
      <c r="H223">
        <v>245160</v>
      </c>
      <c r="I223">
        <v>264148</v>
      </c>
      <c r="J223">
        <v>2512125</v>
      </c>
      <c r="K223">
        <v>2558654</v>
      </c>
      <c r="L223">
        <v>12609</v>
      </c>
      <c r="M223">
        <v>4.5620000000000003</v>
      </c>
      <c r="N223">
        <v>37094</v>
      </c>
      <c r="O223">
        <v>13.420999999999999</v>
      </c>
      <c r="P223">
        <v>489821</v>
      </c>
      <c r="Q223">
        <v>105302</v>
      </c>
      <c r="R223">
        <v>384519</v>
      </c>
      <c r="S223">
        <v>4.1159999999999997</v>
      </c>
      <c r="T223">
        <v>19.143999999999998</v>
      </c>
      <c r="U223">
        <v>582087</v>
      </c>
      <c r="V223">
        <v>241120</v>
      </c>
      <c r="W223">
        <v>340967</v>
      </c>
      <c r="X223">
        <v>9.4239999999999995</v>
      </c>
      <c r="Y223">
        <v>22.75</v>
      </c>
      <c r="Z223">
        <v>-92266</v>
      </c>
      <c r="AA223">
        <v>-3.6059999999999999</v>
      </c>
      <c r="AB223">
        <v>38.286999999999999</v>
      </c>
      <c r="AC223">
        <v>28672</v>
      </c>
      <c r="AD223">
        <v>29005</v>
      </c>
      <c r="AE223">
        <v>185711</v>
      </c>
    </row>
    <row r="224" spans="1:31" x14ac:dyDescent="0.35">
      <c r="A224" t="s">
        <v>62</v>
      </c>
      <c r="B224" t="s">
        <v>63</v>
      </c>
      <c r="C224">
        <v>0</v>
      </c>
      <c r="D224" t="s">
        <v>64</v>
      </c>
      <c r="E224">
        <v>50</v>
      </c>
      <c r="F224" t="s">
        <v>72</v>
      </c>
      <c r="G224">
        <v>1993</v>
      </c>
      <c r="H224">
        <v>246521</v>
      </c>
      <c r="I224">
        <v>262115</v>
      </c>
      <c r="J224">
        <v>2464591</v>
      </c>
      <c r="K224">
        <v>2503903</v>
      </c>
      <c r="L224">
        <v>10994</v>
      </c>
      <c r="M224">
        <v>4.0049999999999999</v>
      </c>
      <c r="N224">
        <v>35793</v>
      </c>
      <c r="O224">
        <v>13.039</v>
      </c>
      <c r="P224">
        <v>464841</v>
      </c>
      <c r="Q224">
        <v>68280</v>
      </c>
      <c r="R224">
        <v>396561</v>
      </c>
      <c r="S224">
        <v>2.7269999999999999</v>
      </c>
      <c r="T224">
        <v>18.565000000000001</v>
      </c>
      <c r="U224">
        <v>541711</v>
      </c>
      <c r="V224">
        <v>223236</v>
      </c>
      <c r="W224">
        <v>318475</v>
      </c>
      <c r="X224">
        <v>8.9160000000000004</v>
      </c>
      <c r="Y224">
        <v>21.635000000000002</v>
      </c>
      <c r="Z224">
        <v>-76870</v>
      </c>
      <c r="AA224">
        <v>-3.07</v>
      </c>
      <c r="AB224">
        <v>37.128999999999998</v>
      </c>
      <c r="AC224">
        <v>28173</v>
      </c>
      <c r="AD224">
        <v>28584</v>
      </c>
      <c r="AE224">
        <v>172702</v>
      </c>
    </row>
    <row r="225" spans="1:31" x14ac:dyDescent="0.35">
      <c r="A225" t="s">
        <v>62</v>
      </c>
      <c r="B225" t="s">
        <v>63</v>
      </c>
      <c r="C225">
        <v>0</v>
      </c>
      <c r="D225" t="s">
        <v>64</v>
      </c>
      <c r="E225">
        <v>50</v>
      </c>
      <c r="F225" t="s">
        <v>72</v>
      </c>
      <c r="G225">
        <v>1994</v>
      </c>
      <c r="H225">
        <v>246024</v>
      </c>
      <c r="I225">
        <v>260330</v>
      </c>
      <c r="J225">
        <v>2289196</v>
      </c>
      <c r="K225">
        <v>2325431</v>
      </c>
      <c r="L225">
        <v>11387</v>
      </c>
      <c r="M225">
        <v>4.1790000000000003</v>
      </c>
      <c r="N225">
        <v>35687</v>
      </c>
      <c r="O225">
        <v>13.097</v>
      </c>
      <c r="P225">
        <v>453333</v>
      </c>
      <c r="Q225">
        <v>72414</v>
      </c>
      <c r="R225">
        <v>380919</v>
      </c>
      <c r="S225">
        <v>3.1139999999999999</v>
      </c>
      <c r="T225">
        <v>19.495000000000001</v>
      </c>
      <c r="U225">
        <v>524465</v>
      </c>
      <c r="V225">
        <v>225296</v>
      </c>
      <c r="W225">
        <v>299169</v>
      </c>
      <c r="X225">
        <v>9.6880000000000006</v>
      </c>
      <c r="Y225">
        <v>22.553000000000001</v>
      </c>
      <c r="Z225">
        <v>-71132</v>
      </c>
      <c r="AA225">
        <v>-3.0590000000000002</v>
      </c>
      <c r="AB225">
        <v>38.988999999999997</v>
      </c>
      <c r="AC225">
        <v>28067</v>
      </c>
      <c r="AD225">
        <v>28640</v>
      </c>
      <c r="AE225">
        <v>190203</v>
      </c>
    </row>
    <row r="226" spans="1:31" x14ac:dyDescent="0.35">
      <c r="A226" t="s">
        <v>62</v>
      </c>
      <c r="B226" t="s">
        <v>63</v>
      </c>
      <c r="C226">
        <v>0</v>
      </c>
      <c r="D226" t="s">
        <v>64</v>
      </c>
      <c r="E226">
        <v>50</v>
      </c>
      <c r="F226" t="s">
        <v>72</v>
      </c>
      <c r="G226">
        <v>1995</v>
      </c>
      <c r="H226">
        <v>234537</v>
      </c>
      <c r="I226">
        <v>246586</v>
      </c>
      <c r="J226">
        <v>2208607</v>
      </c>
      <c r="K226">
        <v>2224040</v>
      </c>
      <c r="L226">
        <v>9729</v>
      </c>
      <c r="M226">
        <v>3.7719999999999998</v>
      </c>
      <c r="N226">
        <v>32469</v>
      </c>
      <c r="O226">
        <v>12.587</v>
      </c>
      <c r="P226">
        <v>422186</v>
      </c>
      <c r="Q226">
        <v>64582</v>
      </c>
      <c r="R226">
        <v>357604</v>
      </c>
      <c r="S226">
        <v>2.9039999999999999</v>
      </c>
      <c r="T226">
        <v>18.983000000000001</v>
      </c>
      <c r="U226">
        <v>450803</v>
      </c>
      <c r="V226">
        <v>195360</v>
      </c>
      <c r="W226">
        <v>255443</v>
      </c>
      <c r="X226">
        <v>8.7840000000000007</v>
      </c>
      <c r="Y226">
        <v>20.27</v>
      </c>
      <c r="Z226">
        <v>-28617</v>
      </c>
      <c r="AA226">
        <v>-1.2869999999999999</v>
      </c>
      <c r="AB226">
        <v>37.966000000000001</v>
      </c>
      <c r="AC226">
        <v>25910</v>
      </c>
      <c r="AD226">
        <v>26431</v>
      </c>
      <c r="AE226">
        <v>162676</v>
      </c>
    </row>
    <row r="227" spans="1:31" x14ac:dyDescent="0.35">
      <c r="A227" t="s">
        <v>62</v>
      </c>
      <c r="B227" t="s">
        <v>63</v>
      </c>
      <c r="C227">
        <v>0</v>
      </c>
      <c r="D227" t="s">
        <v>64</v>
      </c>
      <c r="E227">
        <v>50</v>
      </c>
      <c r="F227" t="s">
        <v>72</v>
      </c>
      <c r="G227">
        <v>1996</v>
      </c>
      <c r="H227">
        <v>231511</v>
      </c>
      <c r="I227">
        <v>245312</v>
      </c>
      <c r="J227">
        <v>2427992</v>
      </c>
      <c r="K227">
        <v>2482499</v>
      </c>
      <c r="L227">
        <v>9730</v>
      </c>
      <c r="M227">
        <v>3.7869999999999999</v>
      </c>
      <c r="N227">
        <v>32931</v>
      </c>
      <c r="O227">
        <v>12.818</v>
      </c>
      <c r="P227">
        <v>416929</v>
      </c>
      <c r="Q227">
        <v>67165</v>
      </c>
      <c r="R227">
        <v>349764</v>
      </c>
      <c r="S227">
        <v>2.706</v>
      </c>
      <c r="T227">
        <v>16.795000000000002</v>
      </c>
      <c r="U227">
        <v>524720</v>
      </c>
      <c r="V227">
        <v>218603</v>
      </c>
      <c r="W227">
        <v>306117</v>
      </c>
      <c r="X227">
        <v>8.8059999999999992</v>
      </c>
      <c r="Y227">
        <v>21.137</v>
      </c>
      <c r="Z227">
        <v>-107791</v>
      </c>
      <c r="AA227">
        <v>-4.3419999999999996</v>
      </c>
      <c r="AB227">
        <v>33.588999999999999</v>
      </c>
      <c r="AC227">
        <v>26401</v>
      </c>
      <c r="AD227">
        <v>26781</v>
      </c>
      <c r="AE227">
        <v>164840</v>
      </c>
    </row>
    <row r="228" spans="1:31" x14ac:dyDescent="0.35">
      <c r="A228" t="s">
        <v>62</v>
      </c>
      <c r="B228" t="s">
        <v>63</v>
      </c>
      <c r="C228">
        <v>0</v>
      </c>
      <c r="D228" t="s">
        <v>64</v>
      </c>
      <c r="E228">
        <v>50</v>
      </c>
      <c r="F228" t="s">
        <v>72</v>
      </c>
      <c r="G228">
        <v>1997</v>
      </c>
      <c r="H228">
        <v>237859</v>
      </c>
      <c r="I228">
        <v>254563</v>
      </c>
      <c r="J228">
        <v>2448413</v>
      </c>
      <c r="K228">
        <v>2490364</v>
      </c>
      <c r="L228">
        <v>11134</v>
      </c>
      <c r="M228">
        <v>4.1669999999999998</v>
      </c>
      <c r="N228">
        <v>36399</v>
      </c>
      <c r="O228">
        <v>13.622999999999999</v>
      </c>
      <c r="P228">
        <v>483232</v>
      </c>
      <c r="Q228">
        <v>91441</v>
      </c>
      <c r="R228">
        <v>391791</v>
      </c>
      <c r="S228">
        <v>3.6720000000000002</v>
      </c>
      <c r="T228">
        <v>19.404</v>
      </c>
      <c r="U228">
        <v>566598</v>
      </c>
      <c r="V228">
        <v>249561</v>
      </c>
      <c r="W228">
        <v>317037</v>
      </c>
      <c r="X228">
        <v>10.021000000000001</v>
      </c>
      <c r="Y228">
        <v>22.751999999999999</v>
      </c>
      <c r="Z228">
        <v>-83366</v>
      </c>
      <c r="AA228">
        <v>-3.3479999999999999</v>
      </c>
      <c r="AB228">
        <v>38.808</v>
      </c>
      <c r="AC228">
        <v>28468</v>
      </c>
      <c r="AD228">
        <v>28684</v>
      </c>
      <c r="AE228">
        <v>189776</v>
      </c>
    </row>
    <row r="229" spans="1:31" x14ac:dyDescent="0.35">
      <c r="A229" t="s">
        <v>62</v>
      </c>
      <c r="B229" t="s">
        <v>63</v>
      </c>
      <c r="C229">
        <v>0</v>
      </c>
      <c r="D229" t="s">
        <v>64</v>
      </c>
      <c r="E229">
        <v>50</v>
      </c>
      <c r="F229" t="s">
        <v>72</v>
      </c>
      <c r="G229">
        <v>1998</v>
      </c>
      <c r="H229">
        <v>248611</v>
      </c>
      <c r="I229">
        <v>263425</v>
      </c>
      <c r="J229">
        <v>2597926</v>
      </c>
      <c r="K229">
        <v>2608690</v>
      </c>
      <c r="L229">
        <v>9871</v>
      </c>
      <c r="M229">
        <v>3.577</v>
      </c>
      <c r="N229">
        <v>34931</v>
      </c>
      <c r="O229">
        <v>12.657999999999999</v>
      </c>
      <c r="P229">
        <v>531642</v>
      </c>
      <c r="Q229">
        <v>103004</v>
      </c>
      <c r="R229">
        <v>428638</v>
      </c>
      <c r="S229">
        <v>3.948</v>
      </c>
      <c r="T229">
        <v>20.38</v>
      </c>
      <c r="U229">
        <v>548188</v>
      </c>
      <c r="V229">
        <v>215912</v>
      </c>
      <c r="W229">
        <v>332276</v>
      </c>
      <c r="X229">
        <v>8.2769999999999992</v>
      </c>
      <c r="Y229">
        <v>21.013999999999999</v>
      </c>
      <c r="Z229">
        <v>-16546</v>
      </c>
      <c r="AA229">
        <v>-0.63400000000000001</v>
      </c>
      <c r="AB229">
        <v>40.759</v>
      </c>
      <c r="AC229">
        <v>26649</v>
      </c>
      <c r="AD229">
        <v>26969</v>
      </c>
      <c r="AE229">
        <v>165833</v>
      </c>
    </row>
    <row r="230" spans="1:31" x14ac:dyDescent="0.35">
      <c r="A230" t="s">
        <v>62</v>
      </c>
      <c r="B230" t="s">
        <v>63</v>
      </c>
      <c r="C230">
        <v>0</v>
      </c>
      <c r="D230" t="s">
        <v>64</v>
      </c>
      <c r="E230">
        <v>50</v>
      </c>
      <c r="F230" t="s">
        <v>72</v>
      </c>
      <c r="G230">
        <v>1999</v>
      </c>
      <c r="H230">
        <v>258564</v>
      </c>
      <c r="I230">
        <v>280226</v>
      </c>
      <c r="J230">
        <v>2804075</v>
      </c>
      <c r="K230">
        <v>2840716</v>
      </c>
      <c r="L230">
        <v>11819</v>
      </c>
      <c r="M230">
        <v>4.024</v>
      </c>
      <c r="N230">
        <v>38754</v>
      </c>
      <c r="O230">
        <v>13.195</v>
      </c>
      <c r="P230">
        <v>523959</v>
      </c>
      <c r="Q230">
        <v>99797</v>
      </c>
      <c r="R230">
        <v>424162</v>
      </c>
      <c r="S230">
        <v>3.5129999999999999</v>
      </c>
      <c r="T230">
        <v>18.445</v>
      </c>
      <c r="U230">
        <v>597149</v>
      </c>
      <c r="V230">
        <v>271564</v>
      </c>
      <c r="W230">
        <v>325585</v>
      </c>
      <c r="X230">
        <v>9.56</v>
      </c>
      <c r="Y230">
        <v>21.021000000000001</v>
      </c>
      <c r="Z230">
        <v>-73190</v>
      </c>
      <c r="AA230">
        <v>-2.5760000000000001</v>
      </c>
      <c r="AB230">
        <v>36.889000000000003</v>
      </c>
      <c r="AC230">
        <v>28082</v>
      </c>
      <c r="AD230">
        <v>28827</v>
      </c>
      <c r="AE230">
        <v>189427</v>
      </c>
    </row>
    <row r="231" spans="1:31" x14ac:dyDescent="0.35">
      <c r="A231" t="s">
        <v>62</v>
      </c>
      <c r="B231" t="s">
        <v>63</v>
      </c>
      <c r="C231">
        <v>0</v>
      </c>
      <c r="D231" t="s">
        <v>64</v>
      </c>
      <c r="E231">
        <v>50</v>
      </c>
      <c r="F231" t="s">
        <v>72</v>
      </c>
      <c r="G231">
        <v>2000</v>
      </c>
      <c r="H231">
        <v>258522</v>
      </c>
      <c r="I231">
        <v>270724</v>
      </c>
      <c r="J231">
        <v>2684942</v>
      </c>
      <c r="K231">
        <v>2669639</v>
      </c>
      <c r="L231">
        <v>10351</v>
      </c>
      <c r="M231">
        <v>3.6459999999999999</v>
      </c>
      <c r="N231">
        <v>36651</v>
      </c>
      <c r="O231">
        <v>12.911</v>
      </c>
      <c r="P231">
        <v>546000</v>
      </c>
      <c r="Q231">
        <v>95049</v>
      </c>
      <c r="R231">
        <v>450951</v>
      </c>
      <c r="S231">
        <v>3.56</v>
      </c>
      <c r="T231">
        <v>20.452000000000002</v>
      </c>
      <c r="U231">
        <v>512628</v>
      </c>
      <c r="V231">
        <v>224565</v>
      </c>
      <c r="W231">
        <v>288063</v>
      </c>
      <c r="X231">
        <v>8.4120000000000008</v>
      </c>
      <c r="Y231">
        <v>19.202000000000002</v>
      </c>
      <c r="Z231">
        <v>33372</v>
      </c>
      <c r="AA231">
        <v>1.25</v>
      </c>
      <c r="AB231">
        <v>38.404000000000003</v>
      </c>
      <c r="AC231">
        <v>27615</v>
      </c>
      <c r="AD231">
        <v>28265</v>
      </c>
      <c r="AE231">
        <v>170451</v>
      </c>
    </row>
    <row r="232" spans="1:31" x14ac:dyDescent="0.35">
      <c r="A232" t="s">
        <v>62</v>
      </c>
      <c r="B232" t="s">
        <v>63</v>
      </c>
      <c r="C232">
        <v>0</v>
      </c>
      <c r="D232" t="s">
        <v>64</v>
      </c>
      <c r="E232">
        <v>50</v>
      </c>
      <c r="F232" t="s">
        <v>72</v>
      </c>
      <c r="G232">
        <v>2001</v>
      </c>
      <c r="H232">
        <v>265112</v>
      </c>
      <c r="I232">
        <v>279598</v>
      </c>
      <c r="J232">
        <v>2886927</v>
      </c>
      <c r="K232">
        <v>2948239</v>
      </c>
      <c r="L232">
        <v>12273</v>
      </c>
      <c r="M232">
        <v>4.1909999999999998</v>
      </c>
      <c r="N232">
        <v>38692</v>
      </c>
      <c r="O232">
        <v>13.214</v>
      </c>
      <c r="P232">
        <v>521568</v>
      </c>
      <c r="Q232">
        <v>91768</v>
      </c>
      <c r="R232">
        <v>429800</v>
      </c>
      <c r="S232">
        <v>3.113</v>
      </c>
      <c r="T232">
        <v>17.690999999999999</v>
      </c>
      <c r="U232">
        <v>645730</v>
      </c>
      <c r="V232">
        <v>263000</v>
      </c>
      <c r="W232">
        <v>382730</v>
      </c>
      <c r="X232">
        <v>8.9209999999999994</v>
      </c>
      <c r="Y232">
        <v>21.902000000000001</v>
      </c>
      <c r="Z232">
        <v>-124162</v>
      </c>
      <c r="AA232">
        <v>-4.2110000000000003</v>
      </c>
      <c r="AB232">
        <v>35.381999999999998</v>
      </c>
      <c r="AC232">
        <v>29048</v>
      </c>
      <c r="AD232">
        <v>29567</v>
      </c>
      <c r="AE232">
        <v>194343</v>
      </c>
    </row>
    <row r="233" spans="1:31" x14ac:dyDescent="0.35">
      <c r="A233" t="s">
        <v>62</v>
      </c>
      <c r="B233" t="s">
        <v>63</v>
      </c>
      <c r="C233">
        <v>0</v>
      </c>
      <c r="D233" t="s">
        <v>64</v>
      </c>
      <c r="E233">
        <v>50</v>
      </c>
      <c r="F233" t="s">
        <v>72</v>
      </c>
      <c r="G233">
        <v>2002</v>
      </c>
      <c r="H233">
        <v>253794</v>
      </c>
      <c r="I233">
        <v>265986</v>
      </c>
      <c r="J233">
        <v>2636643</v>
      </c>
      <c r="K233">
        <v>2733057</v>
      </c>
      <c r="L233">
        <v>16107</v>
      </c>
      <c r="M233">
        <v>5.806</v>
      </c>
      <c r="N233">
        <v>39013</v>
      </c>
      <c r="O233">
        <v>14.061999999999999</v>
      </c>
      <c r="P233">
        <v>502185</v>
      </c>
      <c r="Q233">
        <v>135339</v>
      </c>
      <c r="R233">
        <v>366846</v>
      </c>
      <c r="S233">
        <v>4.952</v>
      </c>
      <c r="T233">
        <v>18.373999999999999</v>
      </c>
      <c r="U233">
        <v>694106</v>
      </c>
      <c r="V233">
        <v>269383</v>
      </c>
      <c r="W233">
        <v>424723</v>
      </c>
      <c r="X233">
        <v>9.8559999999999999</v>
      </c>
      <c r="Y233">
        <v>25.396999999999998</v>
      </c>
      <c r="Z233">
        <v>-191921</v>
      </c>
      <c r="AA233">
        <v>-7.0220000000000002</v>
      </c>
      <c r="AB233">
        <v>36.749000000000002</v>
      </c>
      <c r="AC233">
        <v>29335</v>
      </c>
      <c r="AD233">
        <v>29495</v>
      </c>
      <c r="AE233">
        <v>200474</v>
      </c>
    </row>
    <row r="234" spans="1:31" x14ac:dyDescent="0.35">
      <c r="A234" t="s">
        <v>62</v>
      </c>
      <c r="B234" t="s">
        <v>63</v>
      </c>
      <c r="C234">
        <v>0</v>
      </c>
      <c r="D234" t="s">
        <v>64</v>
      </c>
      <c r="E234">
        <v>50</v>
      </c>
      <c r="F234" t="s">
        <v>72</v>
      </c>
      <c r="G234">
        <v>2003</v>
      </c>
      <c r="H234">
        <v>237976</v>
      </c>
      <c r="I234">
        <v>249776</v>
      </c>
      <c r="J234">
        <v>2373862</v>
      </c>
      <c r="K234">
        <v>2390080</v>
      </c>
      <c r="L234">
        <v>11871</v>
      </c>
      <c r="M234">
        <v>4.5380000000000003</v>
      </c>
      <c r="N234">
        <v>35506</v>
      </c>
      <c r="O234">
        <v>13.573</v>
      </c>
      <c r="P234">
        <v>465631</v>
      </c>
      <c r="Q234">
        <v>69398</v>
      </c>
      <c r="R234">
        <v>396233</v>
      </c>
      <c r="S234">
        <v>2.9039999999999999</v>
      </c>
      <c r="T234">
        <v>19.481999999999999</v>
      </c>
      <c r="U234">
        <v>497943</v>
      </c>
      <c r="V234">
        <v>203026</v>
      </c>
      <c r="W234">
        <v>294917</v>
      </c>
      <c r="X234">
        <v>8.4949999999999992</v>
      </c>
      <c r="Y234">
        <v>20.834</v>
      </c>
      <c r="Z234">
        <v>-32312</v>
      </c>
      <c r="AA234">
        <v>-1.3520000000000001</v>
      </c>
      <c r="AB234">
        <v>38.963999999999999</v>
      </c>
      <c r="AC234">
        <v>27011</v>
      </c>
      <c r="AD234">
        <v>27231</v>
      </c>
      <c r="AE234">
        <v>160074</v>
      </c>
    </row>
    <row r="235" spans="1:31" x14ac:dyDescent="0.35">
      <c r="A235" t="s">
        <v>62</v>
      </c>
      <c r="B235" t="s">
        <v>63</v>
      </c>
      <c r="C235">
        <v>0</v>
      </c>
      <c r="D235" t="s">
        <v>64</v>
      </c>
      <c r="E235">
        <v>50</v>
      </c>
      <c r="F235" t="s">
        <v>72</v>
      </c>
      <c r="G235">
        <v>2004</v>
      </c>
      <c r="H235">
        <v>234921</v>
      </c>
      <c r="I235">
        <v>246455</v>
      </c>
      <c r="J235">
        <v>2339671</v>
      </c>
      <c r="K235">
        <v>2365582</v>
      </c>
      <c r="L235">
        <v>10959</v>
      </c>
      <c r="M235">
        <v>4.2460000000000004</v>
      </c>
      <c r="N235">
        <v>34285</v>
      </c>
      <c r="O235">
        <v>13.282999999999999</v>
      </c>
      <c r="P235">
        <v>410092</v>
      </c>
      <c r="Q235">
        <v>57939</v>
      </c>
      <c r="R235">
        <v>352153</v>
      </c>
      <c r="S235">
        <v>2.4489999999999998</v>
      </c>
      <c r="T235">
        <v>17.335999999999999</v>
      </c>
      <c r="U235">
        <v>461580</v>
      </c>
      <c r="V235">
        <v>196025</v>
      </c>
      <c r="W235">
        <v>265555</v>
      </c>
      <c r="X235">
        <v>8.2870000000000008</v>
      </c>
      <c r="Y235">
        <v>19.512</v>
      </c>
      <c r="Z235">
        <v>-51488</v>
      </c>
      <c r="AA235">
        <v>-2.177</v>
      </c>
      <c r="AB235">
        <v>34.671999999999997</v>
      </c>
      <c r="AC235">
        <v>25870</v>
      </c>
      <c r="AD235">
        <v>26220</v>
      </c>
      <c r="AE235">
        <v>155805</v>
      </c>
    </row>
    <row r="236" spans="1:31" x14ac:dyDescent="0.35">
      <c r="A236" t="s">
        <v>62</v>
      </c>
      <c r="B236" t="s">
        <v>63</v>
      </c>
      <c r="C236">
        <v>0</v>
      </c>
      <c r="D236" t="s">
        <v>64</v>
      </c>
      <c r="E236">
        <v>50</v>
      </c>
      <c r="F236" t="s">
        <v>72</v>
      </c>
      <c r="G236">
        <v>2005</v>
      </c>
      <c r="H236">
        <v>232781</v>
      </c>
      <c r="I236">
        <v>242023</v>
      </c>
      <c r="J236">
        <v>2173293</v>
      </c>
      <c r="K236">
        <v>2199041</v>
      </c>
      <c r="L236">
        <v>11244</v>
      </c>
      <c r="M236">
        <v>4.4370000000000003</v>
      </c>
      <c r="N236">
        <v>34063</v>
      </c>
      <c r="O236">
        <v>13.441000000000001</v>
      </c>
      <c r="P236">
        <v>397051</v>
      </c>
      <c r="Q236">
        <v>61390</v>
      </c>
      <c r="R236">
        <v>335661</v>
      </c>
      <c r="S236">
        <v>2.7919999999999998</v>
      </c>
      <c r="T236">
        <v>18.056000000000001</v>
      </c>
      <c r="U236">
        <v>448118</v>
      </c>
      <c r="V236">
        <v>175984</v>
      </c>
      <c r="W236">
        <v>272134</v>
      </c>
      <c r="X236">
        <v>8.0030000000000001</v>
      </c>
      <c r="Y236">
        <v>20.378</v>
      </c>
      <c r="Z236">
        <v>-51067</v>
      </c>
      <c r="AA236">
        <v>-2.3220000000000001</v>
      </c>
      <c r="AB236">
        <v>36.110999999999997</v>
      </c>
      <c r="AC236">
        <v>25900</v>
      </c>
      <c r="AD236">
        <v>26205</v>
      </c>
      <c r="AE236">
        <v>142431</v>
      </c>
    </row>
    <row r="237" spans="1:31" x14ac:dyDescent="0.35">
      <c r="A237" t="s">
        <v>62</v>
      </c>
      <c r="B237" t="s">
        <v>63</v>
      </c>
      <c r="C237">
        <v>0</v>
      </c>
      <c r="D237" t="s">
        <v>64</v>
      </c>
      <c r="E237">
        <v>50</v>
      </c>
      <c r="F237" t="s">
        <v>72</v>
      </c>
      <c r="G237">
        <v>2006</v>
      </c>
      <c r="H237">
        <v>245230</v>
      </c>
      <c r="I237">
        <v>256408</v>
      </c>
      <c r="J237">
        <v>2712553</v>
      </c>
      <c r="K237">
        <v>2724220</v>
      </c>
      <c r="L237">
        <v>14094</v>
      </c>
      <c r="M237">
        <v>5.2549999999999999</v>
      </c>
      <c r="N237">
        <v>37650</v>
      </c>
      <c r="O237">
        <v>14.039</v>
      </c>
      <c r="P237">
        <v>474495</v>
      </c>
      <c r="Q237">
        <v>90510</v>
      </c>
      <c r="R237">
        <v>383985</v>
      </c>
      <c r="S237">
        <v>3.3220000000000001</v>
      </c>
      <c r="T237">
        <v>17.417999999999999</v>
      </c>
      <c r="U237">
        <v>498282</v>
      </c>
      <c r="V237">
        <v>213169</v>
      </c>
      <c r="W237">
        <v>285113</v>
      </c>
      <c r="X237">
        <v>7.8250000000000002</v>
      </c>
      <c r="Y237">
        <v>18.291</v>
      </c>
      <c r="Z237">
        <v>-23787</v>
      </c>
      <c r="AA237">
        <v>-0.873</v>
      </c>
      <c r="AB237">
        <v>34.835000000000001</v>
      </c>
      <c r="AC237">
        <v>30109</v>
      </c>
      <c r="AD237">
        <v>30325</v>
      </c>
      <c r="AE237">
        <v>177331</v>
      </c>
    </row>
    <row r="238" spans="1:31" x14ac:dyDescent="0.35">
      <c r="A238" t="s">
        <v>62</v>
      </c>
      <c r="B238" t="s">
        <v>63</v>
      </c>
      <c r="C238">
        <v>0</v>
      </c>
      <c r="D238" t="s">
        <v>64</v>
      </c>
      <c r="E238">
        <v>50</v>
      </c>
      <c r="F238" t="s">
        <v>72</v>
      </c>
      <c r="G238">
        <v>2007</v>
      </c>
      <c r="H238">
        <v>247257</v>
      </c>
      <c r="I238">
        <v>256645</v>
      </c>
      <c r="J238">
        <v>2331027</v>
      </c>
      <c r="K238">
        <v>2386834</v>
      </c>
      <c r="L238">
        <v>12268</v>
      </c>
      <c r="M238">
        <v>4.5679999999999996</v>
      </c>
      <c r="N238">
        <v>36104</v>
      </c>
      <c r="O238">
        <v>13.443</v>
      </c>
      <c r="P238">
        <v>405226</v>
      </c>
      <c r="Q238">
        <v>69702</v>
      </c>
      <c r="R238">
        <v>335524</v>
      </c>
      <c r="S238">
        <v>2.92</v>
      </c>
      <c r="T238">
        <v>16.978000000000002</v>
      </c>
      <c r="U238">
        <v>515614</v>
      </c>
      <c r="V238">
        <v>203359</v>
      </c>
      <c r="W238">
        <v>312255</v>
      </c>
      <c r="X238">
        <v>8.52</v>
      </c>
      <c r="Y238">
        <v>21.602</v>
      </c>
      <c r="Z238">
        <v>-110388</v>
      </c>
      <c r="AA238">
        <v>-4.625</v>
      </c>
      <c r="AB238">
        <v>33.954999999999998</v>
      </c>
      <c r="AC238">
        <v>28777</v>
      </c>
      <c r="AD238">
        <v>28864</v>
      </c>
      <c r="AE238">
        <v>169890</v>
      </c>
    </row>
    <row r="239" spans="1:31" x14ac:dyDescent="0.35">
      <c r="A239" t="s">
        <v>62</v>
      </c>
      <c r="B239" t="s">
        <v>63</v>
      </c>
      <c r="C239">
        <v>0</v>
      </c>
      <c r="D239" t="s">
        <v>64</v>
      </c>
      <c r="E239">
        <v>50</v>
      </c>
      <c r="F239" t="s">
        <v>72</v>
      </c>
      <c r="G239">
        <v>2008</v>
      </c>
      <c r="H239">
        <v>253916</v>
      </c>
      <c r="I239">
        <v>263268</v>
      </c>
      <c r="J239">
        <v>2315672</v>
      </c>
      <c r="K239">
        <v>2379838</v>
      </c>
      <c r="L239">
        <v>9514</v>
      </c>
      <c r="M239">
        <v>3.399</v>
      </c>
      <c r="N239">
        <v>42747</v>
      </c>
      <c r="O239">
        <v>15.273</v>
      </c>
      <c r="P239">
        <v>385585</v>
      </c>
      <c r="Q239">
        <v>54949</v>
      </c>
      <c r="R239">
        <v>330636</v>
      </c>
      <c r="S239">
        <v>2.3090000000000002</v>
      </c>
      <c r="T239">
        <v>16.202000000000002</v>
      </c>
      <c r="U239">
        <v>514004</v>
      </c>
      <c r="V239">
        <v>215689</v>
      </c>
      <c r="W239">
        <v>298315</v>
      </c>
      <c r="X239">
        <v>9.0630000000000006</v>
      </c>
      <c r="Y239">
        <v>21.597999999999999</v>
      </c>
      <c r="Z239">
        <v>-128419</v>
      </c>
      <c r="AA239">
        <v>-5.3959999999999999</v>
      </c>
      <c r="AB239">
        <v>32.404000000000003</v>
      </c>
      <c r="AC239">
        <v>33869</v>
      </c>
      <c r="AD239">
        <v>34049</v>
      </c>
      <c r="AE239">
        <v>180465</v>
      </c>
    </row>
    <row r="240" spans="1:31" x14ac:dyDescent="0.35">
      <c r="A240" t="s">
        <v>62</v>
      </c>
      <c r="B240" t="s">
        <v>63</v>
      </c>
      <c r="C240">
        <v>0</v>
      </c>
      <c r="D240" t="s">
        <v>64</v>
      </c>
      <c r="E240">
        <v>50</v>
      </c>
      <c r="F240" t="s">
        <v>72</v>
      </c>
      <c r="G240">
        <v>2009</v>
      </c>
      <c r="H240">
        <v>257742</v>
      </c>
      <c r="I240">
        <v>268855</v>
      </c>
      <c r="J240">
        <v>2238563</v>
      </c>
      <c r="K240">
        <v>2378992</v>
      </c>
      <c r="L240">
        <v>10401</v>
      </c>
      <c r="M240">
        <v>3.6160000000000001</v>
      </c>
      <c r="N240">
        <v>47914</v>
      </c>
      <c r="O240">
        <v>16.658999999999999</v>
      </c>
      <c r="P240">
        <v>322181</v>
      </c>
      <c r="Q240">
        <v>51641</v>
      </c>
      <c r="R240">
        <v>270540</v>
      </c>
      <c r="S240">
        <v>2.1709999999999998</v>
      </c>
      <c r="T240">
        <v>13.542999999999999</v>
      </c>
      <c r="U240">
        <v>601836</v>
      </c>
      <c r="V240">
        <v>236947</v>
      </c>
      <c r="W240">
        <v>364889</v>
      </c>
      <c r="X240">
        <v>9.9600000000000009</v>
      </c>
      <c r="Y240">
        <v>25.297999999999998</v>
      </c>
      <c r="Z240">
        <v>-279655</v>
      </c>
      <c r="AA240">
        <v>-11.755000000000001</v>
      </c>
      <c r="AB240">
        <v>27.085999999999999</v>
      </c>
      <c r="AC240">
        <v>36318</v>
      </c>
      <c r="AD240">
        <v>36791</v>
      </c>
      <c r="AE240">
        <v>195956</v>
      </c>
    </row>
    <row r="241" spans="1:31" x14ac:dyDescent="0.35">
      <c r="A241" t="s">
        <v>62</v>
      </c>
      <c r="B241" t="s">
        <v>63</v>
      </c>
      <c r="C241">
        <v>0</v>
      </c>
      <c r="D241" t="s">
        <v>64</v>
      </c>
      <c r="E241">
        <v>50</v>
      </c>
      <c r="F241" t="s">
        <v>72</v>
      </c>
      <c r="G241">
        <v>2010</v>
      </c>
      <c r="H241">
        <v>278276</v>
      </c>
      <c r="I241">
        <v>287810</v>
      </c>
      <c r="J241">
        <v>2217510</v>
      </c>
      <c r="K241">
        <v>2296536</v>
      </c>
      <c r="L241">
        <v>15176</v>
      </c>
      <c r="M241">
        <v>4.9960000000000004</v>
      </c>
      <c r="N241">
        <v>47071</v>
      </c>
      <c r="O241">
        <v>15.496</v>
      </c>
      <c r="P241">
        <v>346690</v>
      </c>
      <c r="Q241">
        <v>67688</v>
      </c>
      <c r="R241">
        <v>279002</v>
      </c>
      <c r="S241">
        <v>2.9470000000000001</v>
      </c>
      <c r="T241">
        <v>15.096</v>
      </c>
      <c r="U241">
        <v>504979</v>
      </c>
      <c r="V241">
        <v>212440</v>
      </c>
      <c r="W241">
        <v>292539</v>
      </c>
      <c r="X241">
        <v>9.25</v>
      </c>
      <c r="Y241">
        <v>21.989000000000001</v>
      </c>
      <c r="Z241">
        <v>-158289</v>
      </c>
      <c r="AA241">
        <v>-6.8929999999999998</v>
      </c>
      <c r="AB241">
        <v>30.192</v>
      </c>
      <c r="AC241">
        <v>34633</v>
      </c>
      <c r="AD241">
        <v>35117</v>
      </c>
      <c r="AE241">
        <v>170890</v>
      </c>
    </row>
    <row r="242" spans="1:31" x14ac:dyDescent="0.35">
      <c r="A242" t="s">
        <v>62</v>
      </c>
      <c r="B242" t="s">
        <v>63</v>
      </c>
      <c r="C242">
        <v>0</v>
      </c>
      <c r="D242" t="s">
        <v>64</v>
      </c>
      <c r="E242">
        <v>50</v>
      </c>
      <c r="F242" t="s">
        <v>72</v>
      </c>
      <c r="G242">
        <v>2011</v>
      </c>
      <c r="H242">
        <v>243791</v>
      </c>
      <c r="I242">
        <v>252381</v>
      </c>
      <c r="J242">
        <v>1988669</v>
      </c>
      <c r="K242">
        <v>2012930</v>
      </c>
      <c r="L242">
        <v>14531</v>
      </c>
      <c r="M242">
        <v>5.4880000000000004</v>
      </c>
      <c r="N242">
        <v>39365</v>
      </c>
      <c r="O242">
        <v>14.866</v>
      </c>
      <c r="P242">
        <v>336033</v>
      </c>
      <c r="Q242">
        <v>63714</v>
      </c>
      <c r="R242">
        <v>272319</v>
      </c>
      <c r="S242">
        <v>3.165</v>
      </c>
      <c r="T242">
        <v>16.693999999999999</v>
      </c>
      <c r="U242">
        <v>382676</v>
      </c>
      <c r="V242">
        <v>168120</v>
      </c>
      <c r="W242">
        <v>214556</v>
      </c>
      <c r="X242">
        <v>8.3520000000000003</v>
      </c>
      <c r="Y242">
        <v>19.010999999999999</v>
      </c>
      <c r="Z242">
        <v>-46643</v>
      </c>
      <c r="AA242">
        <v>-2.3170000000000002</v>
      </c>
      <c r="AB242">
        <v>33.387</v>
      </c>
      <c r="AC242">
        <v>29575</v>
      </c>
      <c r="AD242">
        <v>29857</v>
      </c>
      <c r="AE242">
        <v>135617</v>
      </c>
    </row>
    <row r="243" spans="1:31" x14ac:dyDescent="0.35">
      <c r="A243" t="s">
        <v>62</v>
      </c>
      <c r="B243" t="s">
        <v>63</v>
      </c>
      <c r="C243">
        <v>0</v>
      </c>
      <c r="D243" t="s">
        <v>64</v>
      </c>
      <c r="E243">
        <v>50</v>
      </c>
      <c r="F243" t="s">
        <v>72</v>
      </c>
      <c r="G243">
        <v>2012</v>
      </c>
      <c r="H243">
        <v>236572</v>
      </c>
      <c r="I243">
        <v>245937</v>
      </c>
      <c r="J243">
        <v>2001651</v>
      </c>
      <c r="K243">
        <v>1985021</v>
      </c>
      <c r="L243">
        <v>13276</v>
      </c>
      <c r="M243">
        <v>5.1929999999999996</v>
      </c>
      <c r="N243">
        <v>32717</v>
      </c>
      <c r="O243">
        <v>12.797000000000001</v>
      </c>
      <c r="P243">
        <v>384009</v>
      </c>
      <c r="Q243">
        <v>67378</v>
      </c>
      <c r="R243">
        <v>316631</v>
      </c>
      <c r="S243">
        <v>3.3940000000000001</v>
      </c>
      <c r="T243">
        <v>19.344999999999999</v>
      </c>
      <c r="U243">
        <v>352370</v>
      </c>
      <c r="V243">
        <v>164159</v>
      </c>
      <c r="W243">
        <v>188211</v>
      </c>
      <c r="X243">
        <v>8.27</v>
      </c>
      <c r="Y243">
        <v>17.751000000000001</v>
      </c>
      <c r="Z243">
        <v>31639</v>
      </c>
      <c r="AA243">
        <v>1.5940000000000001</v>
      </c>
      <c r="AB243">
        <v>35.503</v>
      </c>
      <c r="AC243">
        <v>24759</v>
      </c>
      <c r="AD243">
        <v>24875</v>
      </c>
      <c r="AE243">
        <v>130909</v>
      </c>
    </row>
    <row r="244" spans="1:31" x14ac:dyDescent="0.35">
      <c r="A244" t="s">
        <v>62</v>
      </c>
      <c r="B244" t="s">
        <v>63</v>
      </c>
      <c r="C244">
        <v>0</v>
      </c>
      <c r="D244" t="s">
        <v>64</v>
      </c>
      <c r="E244">
        <v>50</v>
      </c>
      <c r="F244" t="s">
        <v>72</v>
      </c>
      <c r="G244">
        <v>2013</v>
      </c>
      <c r="H244">
        <v>208226</v>
      </c>
      <c r="I244">
        <v>217492</v>
      </c>
      <c r="J244">
        <v>1898098</v>
      </c>
      <c r="K244">
        <v>1908924</v>
      </c>
      <c r="L244">
        <v>9989</v>
      </c>
      <c r="M244">
        <v>4.407</v>
      </c>
      <c r="N244">
        <v>28343</v>
      </c>
      <c r="O244">
        <v>12.504</v>
      </c>
      <c r="P244">
        <v>308474</v>
      </c>
      <c r="Q244">
        <v>43601</v>
      </c>
      <c r="R244">
        <v>264873</v>
      </c>
      <c r="S244">
        <v>2.2839999999999998</v>
      </c>
      <c r="T244">
        <v>16.16</v>
      </c>
      <c r="U244">
        <v>328890</v>
      </c>
      <c r="V244">
        <v>147801</v>
      </c>
      <c r="W244">
        <v>181089</v>
      </c>
      <c r="X244">
        <v>7.7430000000000003</v>
      </c>
      <c r="Y244">
        <v>17.228999999999999</v>
      </c>
      <c r="Z244">
        <v>-20416</v>
      </c>
      <c r="AA244">
        <v>-1.07</v>
      </c>
      <c r="AB244">
        <v>32.319000000000003</v>
      </c>
      <c r="AC244">
        <v>21687</v>
      </c>
      <c r="AD244">
        <v>21828</v>
      </c>
      <c r="AE244">
        <v>121035</v>
      </c>
    </row>
    <row r="245" spans="1:31" x14ac:dyDescent="0.35">
      <c r="A245" t="s">
        <v>62</v>
      </c>
      <c r="B245" t="s">
        <v>63</v>
      </c>
      <c r="C245">
        <v>0</v>
      </c>
      <c r="D245" t="s">
        <v>64</v>
      </c>
      <c r="E245">
        <v>50</v>
      </c>
      <c r="F245" t="s">
        <v>72</v>
      </c>
      <c r="G245">
        <v>2014</v>
      </c>
      <c r="H245">
        <v>201694</v>
      </c>
      <c r="I245">
        <v>213403</v>
      </c>
      <c r="J245">
        <v>2099751</v>
      </c>
      <c r="K245">
        <v>2092948</v>
      </c>
      <c r="L245">
        <v>9710</v>
      </c>
      <c r="M245">
        <v>4.3659999999999997</v>
      </c>
      <c r="N245">
        <v>27664</v>
      </c>
      <c r="O245">
        <v>12.44</v>
      </c>
      <c r="P245">
        <v>359620</v>
      </c>
      <c r="Q245">
        <v>55009</v>
      </c>
      <c r="R245">
        <v>304611</v>
      </c>
      <c r="S245">
        <v>2.6280000000000001</v>
      </c>
      <c r="T245">
        <v>17.181999999999999</v>
      </c>
      <c r="U245">
        <v>344752</v>
      </c>
      <c r="V245">
        <v>149168</v>
      </c>
      <c r="W245">
        <v>195584</v>
      </c>
      <c r="X245">
        <v>7.1269999999999998</v>
      </c>
      <c r="Y245">
        <v>16.472000000000001</v>
      </c>
      <c r="Z245">
        <v>14868</v>
      </c>
      <c r="AA245">
        <v>0.71</v>
      </c>
      <c r="AB245">
        <v>32.944000000000003</v>
      </c>
      <c r="AC245">
        <v>21370</v>
      </c>
      <c r="AD245">
        <v>21672</v>
      </c>
      <c r="AE245">
        <v>115059</v>
      </c>
    </row>
    <row r="246" spans="1:31" x14ac:dyDescent="0.35">
      <c r="A246" t="s">
        <v>62</v>
      </c>
      <c r="B246" t="s">
        <v>63</v>
      </c>
      <c r="C246">
        <v>0</v>
      </c>
      <c r="D246" t="s">
        <v>64</v>
      </c>
      <c r="E246">
        <v>50</v>
      </c>
      <c r="F246" t="s">
        <v>72</v>
      </c>
      <c r="G246">
        <v>2015</v>
      </c>
      <c r="H246">
        <v>215928</v>
      </c>
      <c r="I246">
        <v>222720</v>
      </c>
      <c r="J246">
        <v>1976935</v>
      </c>
      <c r="K246">
        <v>1978214</v>
      </c>
      <c r="L246">
        <v>9834</v>
      </c>
      <c r="M246">
        <v>4.2350000000000003</v>
      </c>
      <c r="N246">
        <v>28821</v>
      </c>
      <c r="O246">
        <v>12.411</v>
      </c>
      <c r="P246">
        <v>341005</v>
      </c>
      <c r="Q246">
        <v>52246</v>
      </c>
      <c r="R246">
        <v>288759</v>
      </c>
      <c r="S246">
        <v>2.641</v>
      </c>
      <c r="T246">
        <v>17.238</v>
      </c>
      <c r="U246">
        <v>343870</v>
      </c>
      <c r="V246">
        <v>152364</v>
      </c>
      <c r="W246">
        <v>191506</v>
      </c>
      <c r="X246">
        <v>7.702</v>
      </c>
      <c r="Y246">
        <v>17.382999999999999</v>
      </c>
      <c r="Z246">
        <v>-2865</v>
      </c>
      <c r="AA246">
        <v>-0.14499999999999999</v>
      </c>
      <c r="AB246">
        <v>34.475999999999999</v>
      </c>
      <c r="AC246">
        <v>22611</v>
      </c>
      <c r="AD246">
        <v>22885</v>
      </c>
      <c r="AE246">
        <v>129305</v>
      </c>
    </row>
    <row r="247" spans="1:31" x14ac:dyDescent="0.35">
      <c r="A247" t="s">
        <v>62</v>
      </c>
      <c r="B247" t="s">
        <v>63</v>
      </c>
      <c r="C247">
        <v>0</v>
      </c>
      <c r="D247" t="s">
        <v>64</v>
      </c>
      <c r="E247">
        <v>50</v>
      </c>
      <c r="F247" t="s">
        <v>72</v>
      </c>
      <c r="G247">
        <v>2016</v>
      </c>
      <c r="H247">
        <v>225328</v>
      </c>
      <c r="I247">
        <v>234428</v>
      </c>
      <c r="J247">
        <v>2218764</v>
      </c>
      <c r="K247">
        <v>2207617</v>
      </c>
      <c r="L247">
        <v>11111</v>
      </c>
      <c r="M247">
        <v>4.5599999999999996</v>
      </c>
      <c r="N247">
        <v>29582</v>
      </c>
      <c r="O247">
        <v>12.141</v>
      </c>
      <c r="P247">
        <v>388094</v>
      </c>
      <c r="Q247">
        <v>74239</v>
      </c>
      <c r="R247">
        <v>313855</v>
      </c>
      <c r="S247">
        <v>3.363</v>
      </c>
      <c r="T247">
        <v>17.579999999999998</v>
      </c>
      <c r="U247">
        <v>365954</v>
      </c>
      <c r="V247">
        <v>156777</v>
      </c>
      <c r="W247">
        <v>209177</v>
      </c>
      <c r="X247">
        <v>7.1020000000000003</v>
      </c>
      <c r="Y247">
        <v>16.577000000000002</v>
      </c>
      <c r="Z247">
        <v>22140</v>
      </c>
      <c r="AA247">
        <v>1.0029999999999999</v>
      </c>
      <c r="AB247">
        <v>33.154000000000003</v>
      </c>
      <c r="AC247">
        <v>23576</v>
      </c>
      <c r="AD247">
        <v>23722</v>
      </c>
      <c r="AE247">
        <v>131767</v>
      </c>
    </row>
    <row r="248" spans="1:31" x14ac:dyDescent="0.35">
      <c r="A248" t="s">
        <v>62</v>
      </c>
      <c r="B248" t="s">
        <v>63</v>
      </c>
      <c r="C248">
        <v>0</v>
      </c>
      <c r="D248" t="s">
        <v>64</v>
      </c>
      <c r="E248">
        <v>50</v>
      </c>
      <c r="F248" t="s">
        <v>72</v>
      </c>
      <c r="G248">
        <v>2017</v>
      </c>
      <c r="H248">
        <v>225070</v>
      </c>
      <c r="I248">
        <v>232391</v>
      </c>
      <c r="J248">
        <v>2033783</v>
      </c>
      <c r="K248">
        <v>2050523</v>
      </c>
      <c r="L248">
        <v>9796</v>
      </c>
      <c r="M248">
        <v>4.04</v>
      </c>
      <c r="N248">
        <v>30010</v>
      </c>
      <c r="O248">
        <v>12.375</v>
      </c>
      <c r="P248">
        <v>339746</v>
      </c>
      <c r="Q248">
        <v>50773</v>
      </c>
      <c r="R248">
        <v>288973</v>
      </c>
      <c r="S248">
        <v>2.476</v>
      </c>
      <c r="T248">
        <v>16.568999999999999</v>
      </c>
      <c r="U248">
        <v>371861</v>
      </c>
      <c r="V248">
        <v>177840</v>
      </c>
      <c r="W248">
        <v>194021</v>
      </c>
      <c r="X248">
        <v>8.673</v>
      </c>
      <c r="Y248">
        <v>18.135000000000002</v>
      </c>
      <c r="Z248">
        <v>-32115</v>
      </c>
      <c r="AA248">
        <v>-1.5660000000000001</v>
      </c>
      <c r="AB248">
        <v>33.137</v>
      </c>
      <c r="AC248">
        <v>24438</v>
      </c>
      <c r="AD248">
        <v>24516</v>
      </c>
      <c r="AE248">
        <v>143313</v>
      </c>
    </row>
    <row r="249" spans="1:31" x14ac:dyDescent="0.35">
      <c r="A249" t="s">
        <v>62</v>
      </c>
      <c r="B249" t="s">
        <v>63</v>
      </c>
      <c r="C249">
        <v>0</v>
      </c>
      <c r="D249" t="s">
        <v>64</v>
      </c>
      <c r="E249">
        <v>50</v>
      </c>
      <c r="F249" t="s">
        <v>72</v>
      </c>
      <c r="G249">
        <v>2018</v>
      </c>
      <c r="H249">
        <v>230727</v>
      </c>
      <c r="I249">
        <v>240093</v>
      </c>
      <c r="J249">
        <v>2221176</v>
      </c>
      <c r="K249">
        <v>2229531</v>
      </c>
      <c r="L249">
        <v>9398</v>
      </c>
      <c r="M249">
        <v>3.7530000000000001</v>
      </c>
      <c r="N249">
        <v>30013</v>
      </c>
      <c r="O249">
        <v>11.986000000000001</v>
      </c>
      <c r="P249">
        <v>357023</v>
      </c>
      <c r="Q249">
        <v>46917</v>
      </c>
      <c r="R249">
        <v>310106</v>
      </c>
      <c r="S249">
        <v>2.1040000000000001</v>
      </c>
      <c r="T249">
        <v>16.013000000000002</v>
      </c>
      <c r="U249">
        <v>373094</v>
      </c>
      <c r="V249">
        <v>162743</v>
      </c>
      <c r="W249">
        <v>210351</v>
      </c>
      <c r="X249">
        <v>7.2990000000000004</v>
      </c>
      <c r="Y249">
        <v>16.734000000000002</v>
      </c>
      <c r="Z249">
        <v>-16071</v>
      </c>
      <c r="AA249">
        <v>-0.72099999999999997</v>
      </c>
      <c r="AB249">
        <v>32.027000000000001</v>
      </c>
      <c r="AC249">
        <v>25763</v>
      </c>
      <c r="AD249">
        <v>26059</v>
      </c>
      <c r="AE249">
        <v>142106</v>
      </c>
    </row>
    <row r="250" spans="1:31" x14ac:dyDescent="0.35">
      <c r="A250" t="s">
        <v>62</v>
      </c>
      <c r="B250" t="s">
        <v>63</v>
      </c>
      <c r="C250">
        <v>0</v>
      </c>
      <c r="D250" t="s">
        <v>64</v>
      </c>
      <c r="E250">
        <v>60</v>
      </c>
      <c r="F250" t="s">
        <v>73</v>
      </c>
      <c r="G250">
        <v>1978</v>
      </c>
      <c r="H250">
        <v>0</v>
      </c>
      <c r="I250">
        <v>0</v>
      </c>
      <c r="J250">
        <v>0</v>
      </c>
      <c r="K250">
        <v>0</v>
      </c>
      <c r="L250">
        <v>0</v>
      </c>
      <c r="M250" t="s">
        <v>70</v>
      </c>
      <c r="N250">
        <v>0</v>
      </c>
      <c r="O250" t="s">
        <v>70</v>
      </c>
      <c r="P250">
        <v>0</v>
      </c>
      <c r="Q250">
        <v>0</v>
      </c>
      <c r="R250">
        <v>0</v>
      </c>
      <c r="S250" t="s">
        <v>70</v>
      </c>
      <c r="T250" t="s">
        <v>70</v>
      </c>
      <c r="U250">
        <v>0</v>
      </c>
      <c r="V250">
        <v>0</v>
      </c>
      <c r="W250">
        <v>0</v>
      </c>
      <c r="X250" t="s">
        <v>70</v>
      </c>
      <c r="Y250" t="s">
        <v>70</v>
      </c>
      <c r="Z250">
        <v>0</v>
      </c>
      <c r="AA250" t="s">
        <v>70</v>
      </c>
      <c r="AB250" t="s">
        <v>70</v>
      </c>
      <c r="AC250">
        <v>0</v>
      </c>
      <c r="AD250">
        <v>0</v>
      </c>
      <c r="AE250">
        <v>0</v>
      </c>
    </row>
    <row r="251" spans="1:31" x14ac:dyDescent="0.35">
      <c r="A251" t="s">
        <v>62</v>
      </c>
      <c r="B251" t="s">
        <v>63</v>
      </c>
      <c r="C251">
        <v>0</v>
      </c>
      <c r="D251" t="s">
        <v>64</v>
      </c>
      <c r="E251">
        <v>60</v>
      </c>
      <c r="F251" t="s">
        <v>73</v>
      </c>
      <c r="G251">
        <v>1979</v>
      </c>
      <c r="H251">
        <v>0</v>
      </c>
      <c r="I251">
        <v>0</v>
      </c>
      <c r="J251">
        <v>0</v>
      </c>
      <c r="K251">
        <v>0</v>
      </c>
      <c r="L251">
        <v>0</v>
      </c>
      <c r="M251" t="s">
        <v>70</v>
      </c>
      <c r="N251">
        <v>0</v>
      </c>
      <c r="O251" t="s">
        <v>70</v>
      </c>
      <c r="P251">
        <v>0</v>
      </c>
      <c r="Q251">
        <v>0</v>
      </c>
      <c r="R251">
        <v>0</v>
      </c>
      <c r="S251" t="s">
        <v>70</v>
      </c>
      <c r="T251" t="s">
        <v>70</v>
      </c>
      <c r="U251">
        <v>0</v>
      </c>
      <c r="V251">
        <v>0</v>
      </c>
      <c r="W251">
        <v>0</v>
      </c>
      <c r="X251" t="s">
        <v>70</v>
      </c>
      <c r="Y251" t="s">
        <v>70</v>
      </c>
      <c r="Z251">
        <v>0</v>
      </c>
      <c r="AA251" t="s">
        <v>70</v>
      </c>
      <c r="AB251" t="s">
        <v>70</v>
      </c>
      <c r="AC251">
        <v>0</v>
      </c>
      <c r="AD251">
        <v>0</v>
      </c>
      <c r="AE251">
        <v>0</v>
      </c>
    </row>
    <row r="252" spans="1:31" x14ac:dyDescent="0.35">
      <c r="A252" t="s">
        <v>62</v>
      </c>
      <c r="B252" t="s">
        <v>63</v>
      </c>
      <c r="C252">
        <v>0</v>
      </c>
      <c r="D252" t="s">
        <v>64</v>
      </c>
      <c r="E252">
        <v>60</v>
      </c>
      <c r="F252" t="s">
        <v>73</v>
      </c>
      <c r="G252">
        <v>1980</v>
      </c>
      <c r="H252">
        <v>0</v>
      </c>
      <c r="I252">
        <v>0</v>
      </c>
      <c r="J252">
        <v>0</v>
      </c>
      <c r="K252">
        <v>0</v>
      </c>
      <c r="L252">
        <v>0</v>
      </c>
      <c r="M252" t="s">
        <v>70</v>
      </c>
      <c r="N252">
        <v>0</v>
      </c>
      <c r="O252" t="s">
        <v>70</v>
      </c>
      <c r="P252">
        <v>0</v>
      </c>
      <c r="Q252">
        <v>0</v>
      </c>
      <c r="R252">
        <v>0</v>
      </c>
      <c r="S252" t="s">
        <v>70</v>
      </c>
      <c r="T252" t="s">
        <v>70</v>
      </c>
      <c r="U252">
        <v>0</v>
      </c>
      <c r="V252">
        <v>0</v>
      </c>
      <c r="W252">
        <v>0</v>
      </c>
      <c r="X252" t="s">
        <v>70</v>
      </c>
      <c r="Y252" t="s">
        <v>70</v>
      </c>
      <c r="Z252">
        <v>0</v>
      </c>
      <c r="AA252" t="s">
        <v>70</v>
      </c>
      <c r="AB252" t="s">
        <v>70</v>
      </c>
      <c r="AC252">
        <v>0</v>
      </c>
      <c r="AD252">
        <v>0</v>
      </c>
      <c r="AE252">
        <v>0</v>
      </c>
    </row>
    <row r="253" spans="1:31" x14ac:dyDescent="0.35">
      <c r="A253" t="s">
        <v>62</v>
      </c>
      <c r="B253" t="s">
        <v>63</v>
      </c>
      <c r="C253">
        <v>0</v>
      </c>
      <c r="D253" t="s">
        <v>64</v>
      </c>
      <c r="E253">
        <v>60</v>
      </c>
      <c r="F253" t="s">
        <v>73</v>
      </c>
      <c r="G253">
        <v>1981</v>
      </c>
      <c r="H253">
        <v>0</v>
      </c>
      <c r="I253">
        <v>0</v>
      </c>
      <c r="J253">
        <v>0</v>
      </c>
      <c r="K253">
        <v>0</v>
      </c>
      <c r="L253">
        <v>0</v>
      </c>
      <c r="M253" t="s">
        <v>70</v>
      </c>
      <c r="N253">
        <v>0</v>
      </c>
      <c r="O253" t="s">
        <v>70</v>
      </c>
      <c r="P253">
        <v>0</v>
      </c>
      <c r="Q253">
        <v>0</v>
      </c>
      <c r="R253">
        <v>0</v>
      </c>
      <c r="S253" t="s">
        <v>70</v>
      </c>
      <c r="T253" t="s">
        <v>70</v>
      </c>
      <c r="U253">
        <v>0</v>
      </c>
      <c r="V253">
        <v>0</v>
      </c>
      <c r="W253">
        <v>0</v>
      </c>
      <c r="X253" t="s">
        <v>70</v>
      </c>
      <c r="Y253" t="s">
        <v>70</v>
      </c>
      <c r="Z253">
        <v>0</v>
      </c>
      <c r="AA253" t="s">
        <v>70</v>
      </c>
      <c r="AB253" t="s">
        <v>70</v>
      </c>
      <c r="AC253">
        <v>0</v>
      </c>
      <c r="AD253">
        <v>0</v>
      </c>
      <c r="AE253">
        <v>0</v>
      </c>
    </row>
    <row r="254" spans="1:31" x14ac:dyDescent="0.35">
      <c r="A254" t="s">
        <v>62</v>
      </c>
      <c r="B254" t="s">
        <v>63</v>
      </c>
      <c r="C254">
        <v>0</v>
      </c>
      <c r="D254" t="s">
        <v>64</v>
      </c>
      <c r="E254">
        <v>60</v>
      </c>
      <c r="F254" t="s">
        <v>73</v>
      </c>
      <c r="G254">
        <v>1982</v>
      </c>
      <c r="H254">
        <v>213755</v>
      </c>
      <c r="I254">
        <v>229992</v>
      </c>
      <c r="J254">
        <v>2014298</v>
      </c>
      <c r="K254">
        <v>2056150</v>
      </c>
      <c r="L254">
        <v>12857</v>
      </c>
      <c r="M254">
        <v>5.3479999999999999</v>
      </c>
      <c r="N254">
        <v>33650</v>
      </c>
      <c r="O254">
        <v>13.997999999999999</v>
      </c>
      <c r="P254">
        <v>409046</v>
      </c>
      <c r="Q254">
        <v>111003</v>
      </c>
      <c r="R254">
        <v>298043</v>
      </c>
      <c r="S254">
        <v>5.399</v>
      </c>
      <c r="T254">
        <v>19.893999999999998</v>
      </c>
      <c r="U254">
        <v>491424</v>
      </c>
      <c r="V254">
        <v>176546</v>
      </c>
      <c r="W254">
        <v>314878</v>
      </c>
      <c r="X254">
        <v>8.5860000000000003</v>
      </c>
      <c r="Y254">
        <v>23.9</v>
      </c>
      <c r="Z254">
        <v>-82378</v>
      </c>
      <c r="AA254">
        <v>-4.0060000000000002</v>
      </c>
      <c r="AB254">
        <v>39.787999999999997</v>
      </c>
      <c r="AC254">
        <v>24201</v>
      </c>
      <c r="AD254">
        <v>24567</v>
      </c>
      <c r="AE254">
        <v>124333</v>
      </c>
    </row>
    <row r="255" spans="1:31" x14ac:dyDescent="0.35">
      <c r="A255" t="s">
        <v>62</v>
      </c>
      <c r="B255" t="s">
        <v>63</v>
      </c>
      <c r="C255">
        <v>0</v>
      </c>
      <c r="D255" t="s">
        <v>64</v>
      </c>
      <c r="E255">
        <v>60</v>
      </c>
      <c r="F255" t="s">
        <v>73</v>
      </c>
      <c r="G255">
        <v>1983</v>
      </c>
      <c r="H255">
        <v>212302</v>
      </c>
      <c r="I255">
        <v>227049</v>
      </c>
      <c r="J255">
        <v>1866072</v>
      </c>
      <c r="K255">
        <v>1913317</v>
      </c>
      <c r="L255">
        <v>12254</v>
      </c>
      <c r="M255">
        <v>5.2309999999999999</v>
      </c>
      <c r="N255">
        <v>26661</v>
      </c>
      <c r="O255">
        <v>11.381</v>
      </c>
      <c r="P255">
        <v>349537</v>
      </c>
      <c r="Q255">
        <v>74833</v>
      </c>
      <c r="R255">
        <v>274704</v>
      </c>
      <c r="S255">
        <v>3.911</v>
      </c>
      <c r="T255">
        <v>18.268999999999998</v>
      </c>
      <c r="U255">
        <v>444494</v>
      </c>
      <c r="V255">
        <v>152068</v>
      </c>
      <c r="W255">
        <v>292426</v>
      </c>
      <c r="X255">
        <v>7.9480000000000004</v>
      </c>
      <c r="Y255">
        <v>23.231999999999999</v>
      </c>
      <c r="Z255">
        <v>-94957</v>
      </c>
      <c r="AA255">
        <v>-4.9630000000000001</v>
      </c>
      <c r="AB255">
        <v>36.536999999999999</v>
      </c>
      <c r="AC255">
        <v>19591</v>
      </c>
      <c r="AD255">
        <v>19958</v>
      </c>
      <c r="AE255">
        <v>113117</v>
      </c>
    </row>
    <row r="256" spans="1:31" x14ac:dyDescent="0.35">
      <c r="A256" t="s">
        <v>62</v>
      </c>
      <c r="B256" t="s">
        <v>63</v>
      </c>
      <c r="C256">
        <v>0</v>
      </c>
      <c r="D256" t="s">
        <v>64</v>
      </c>
      <c r="E256">
        <v>60</v>
      </c>
      <c r="F256" t="s">
        <v>73</v>
      </c>
      <c r="G256">
        <v>1984</v>
      </c>
      <c r="H256">
        <v>202975</v>
      </c>
      <c r="I256">
        <v>212677</v>
      </c>
      <c r="J256">
        <v>1819870</v>
      </c>
      <c r="K256">
        <v>1788223</v>
      </c>
      <c r="L256">
        <v>10233</v>
      </c>
      <c r="M256">
        <v>4.6470000000000002</v>
      </c>
      <c r="N256">
        <v>25252</v>
      </c>
      <c r="O256">
        <v>11.468</v>
      </c>
      <c r="P256">
        <v>387618</v>
      </c>
      <c r="Q256">
        <v>50510</v>
      </c>
      <c r="R256">
        <v>337108</v>
      </c>
      <c r="S256">
        <v>2.8250000000000002</v>
      </c>
      <c r="T256">
        <v>21.675999999999998</v>
      </c>
      <c r="U256">
        <v>323972</v>
      </c>
      <c r="V256">
        <v>129088</v>
      </c>
      <c r="W256">
        <v>194884</v>
      </c>
      <c r="X256">
        <v>7.2190000000000003</v>
      </c>
      <c r="Y256">
        <v>18.117000000000001</v>
      </c>
      <c r="Z256">
        <v>63646</v>
      </c>
      <c r="AA256">
        <v>3.5590000000000002</v>
      </c>
      <c r="AB256">
        <v>36.234000000000002</v>
      </c>
      <c r="AC256">
        <v>19273</v>
      </c>
      <c r="AD256">
        <v>19567</v>
      </c>
      <c r="AE256">
        <v>100938</v>
      </c>
    </row>
    <row r="257" spans="1:31" x14ac:dyDescent="0.35">
      <c r="A257" t="s">
        <v>62</v>
      </c>
      <c r="B257" t="s">
        <v>63</v>
      </c>
      <c r="C257">
        <v>0</v>
      </c>
      <c r="D257" t="s">
        <v>64</v>
      </c>
      <c r="E257">
        <v>60</v>
      </c>
      <c r="F257" t="s">
        <v>73</v>
      </c>
      <c r="G257">
        <v>1985</v>
      </c>
      <c r="H257">
        <v>192039</v>
      </c>
      <c r="I257">
        <v>202028</v>
      </c>
      <c r="J257">
        <v>1869233</v>
      </c>
      <c r="K257">
        <v>1869432</v>
      </c>
      <c r="L257">
        <v>9268</v>
      </c>
      <c r="M257">
        <v>4.41</v>
      </c>
      <c r="N257">
        <v>25537</v>
      </c>
      <c r="O257">
        <v>12.151</v>
      </c>
      <c r="P257">
        <v>375872</v>
      </c>
      <c r="Q257">
        <v>53467</v>
      </c>
      <c r="R257">
        <v>322405</v>
      </c>
      <c r="S257">
        <v>2.86</v>
      </c>
      <c r="T257">
        <v>20.106000000000002</v>
      </c>
      <c r="U257">
        <v>375865</v>
      </c>
      <c r="V257">
        <v>156056</v>
      </c>
      <c r="W257">
        <v>219809</v>
      </c>
      <c r="X257">
        <v>8.3480000000000008</v>
      </c>
      <c r="Y257">
        <v>20.106000000000002</v>
      </c>
      <c r="Z257">
        <v>7</v>
      </c>
      <c r="AA257">
        <v>0</v>
      </c>
      <c r="AB257">
        <v>40.212000000000003</v>
      </c>
      <c r="AC257">
        <v>19839</v>
      </c>
      <c r="AD257">
        <v>20237</v>
      </c>
      <c r="AE257">
        <v>122375</v>
      </c>
    </row>
    <row r="258" spans="1:31" x14ac:dyDescent="0.35">
      <c r="A258" t="s">
        <v>62</v>
      </c>
      <c r="B258" t="s">
        <v>63</v>
      </c>
      <c r="C258">
        <v>0</v>
      </c>
      <c r="D258" t="s">
        <v>64</v>
      </c>
      <c r="E258">
        <v>60</v>
      </c>
      <c r="F258" t="s">
        <v>73</v>
      </c>
      <c r="G258">
        <v>1986</v>
      </c>
      <c r="H258">
        <v>180386</v>
      </c>
      <c r="I258">
        <v>190770</v>
      </c>
      <c r="J258">
        <v>1883041</v>
      </c>
      <c r="K258">
        <v>1903620</v>
      </c>
      <c r="L258">
        <v>8692</v>
      </c>
      <c r="M258">
        <v>4.3899999999999997</v>
      </c>
      <c r="N258">
        <v>23183</v>
      </c>
      <c r="O258">
        <v>11.708</v>
      </c>
      <c r="P258">
        <v>360428</v>
      </c>
      <c r="Q258">
        <v>61735</v>
      </c>
      <c r="R258">
        <v>298693</v>
      </c>
      <c r="S258">
        <v>3.2429999999999999</v>
      </c>
      <c r="T258">
        <v>18.934000000000001</v>
      </c>
      <c r="U258">
        <v>400409</v>
      </c>
      <c r="V258">
        <v>147728</v>
      </c>
      <c r="W258">
        <v>252681</v>
      </c>
      <c r="X258">
        <v>7.76</v>
      </c>
      <c r="Y258">
        <v>21.033999999999999</v>
      </c>
      <c r="Z258">
        <v>-39981</v>
      </c>
      <c r="AA258">
        <v>-2.1</v>
      </c>
      <c r="AB258">
        <v>37.868000000000002</v>
      </c>
      <c r="AC258">
        <v>17631</v>
      </c>
      <c r="AD258">
        <v>18051</v>
      </c>
      <c r="AE258">
        <v>115323</v>
      </c>
    </row>
    <row r="259" spans="1:31" x14ac:dyDescent="0.35">
      <c r="A259" t="s">
        <v>62</v>
      </c>
      <c r="B259" t="s">
        <v>63</v>
      </c>
      <c r="C259">
        <v>0</v>
      </c>
      <c r="D259" t="s">
        <v>64</v>
      </c>
      <c r="E259">
        <v>60</v>
      </c>
      <c r="F259" t="s">
        <v>73</v>
      </c>
      <c r="G259">
        <v>1987</v>
      </c>
      <c r="H259">
        <v>183868</v>
      </c>
      <c r="I259">
        <v>197889</v>
      </c>
      <c r="J259">
        <v>2073666</v>
      </c>
      <c r="K259">
        <v>2111395</v>
      </c>
      <c r="L259">
        <v>9003</v>
      </c>
      <c r="M259">
        <v>4.3879999999999999</v>
      </c>
      <c r="N259">
        <v>23578</v>
      </c>
      <c r="O259">
        <v>11.492000000000001</v>
      </c>
      <c r="P259">
        <v>408742</v>
      </c>
      <c r="Q259">
        <v>89171</v>
      </c>
      <c r="R259">
        <v>319571</v>
      </c>
      <c r="S259">
        <v>4.2229999999999999</v>
      </c>
      <c r="T259">
        <v>19.359000000000002</v>
      </c>
      <c r="U259">
        <v>483427</v>
      </c>
      <c r="V259">
        <v>169584</v>
      </c>
      <c r="W259">
        <v>313843</v>
      </c>
      <c r="X259">
        <v>8.032</v>
      </c>
      <c r="Y259">
        <v>22.896000000000001</v>
      </c>
      <c r="Z259">
        <v>-74685</v>
      </c>
      <c r="AA259">
        <v>-3.5369999999999999</v>
      </c>
      <c r="AB259">
        <v>38.718000000000004</v>
      </c>
      <c r="AC259">
        <v>18056</v>
      </c>
      <c r="AD259">
        <v>18368</v>
      </c>
      <c r="AE259">
        <v>124392</v>
      </c>
    </row>
    <row r="260" spans="1:31" x14ac:dyDescent="0.35">
      <c r="A260" t="s">
        <v>62</v>
      </c>
      <c r="B260" t="s">
        <v>63</v>
      </c>
      <c r="C260">
        <v>0</v>
      </c>
      <c r="D260" t="s">
        <v>64</v>
      </c>
      <c r="E260">
        <v>60</v>
      </c>
      <c r="F260" t="s">
        <v>73</v>
      </c>
      <c r="G260">
        <v>1988</v>
      </c>
      <c r="H260">
        <v>193377</v>
      </c>
      <c r="I260">
        <v>207753</v>
      </c>
      <c r="J260">
        <v>2167376</v>
      </c>
      <c r="K260">
        <v>2197828</v>
      </c>
      <c r="L260">
        <v>9944</v>
      </c>
      <c r="M260">
        <v>4.6150000000000002</v>
      </c>
      <c r="N260">
        <v>25387</v>
      </c>
      <c r="O260">
        <v>11.782</v>
      </c>
      <c r="P260">
        <v>406451</v>
      </c>
      <c r="Q260">
        <v>80020</v>
      </c>
      <c r="R260">
        <v>326431</v>
      </c>
      <c r="S260">
        <v>3.641</v>
      </c>
      <c r="T260">
        <v>18.492999999999999</v>
      </c>
      <c r="U260">
        <v>468715</v>
      </c>
      <c r="V260">
        <v>181371</v>
      </c>
      <c r="W260">
        <v>287344</v>
      </c>
      <c r="X260">
        <v>8.2520000000000007</v>
      </c>
      <c r="Y260">
        <v>21.326000000000001</v>
      </c>
      <c r="Z260">
        <v>-62264</v>
      </c>
      <c r="AA260">
        <v>-2.8330000000000002</v>
      </c>
      <c r="AB260">
        <v>36.987000000000002</v>
      </c>
      <c r="AC260">
        <v>19523</v>
      </c>
      <c r="AD260">
        <v>19849</v>
      </c>
      <c r="AE260">
        <v>132270</v>
      </c>
    </row>
    <row r="261" spans="1:31" x14ac:dyDescent="0.35">
      <c r="A261" t="s">
        <v>62</v>
      </c>
      <c r="B261" t="s">
        <v>63</v>
      </c>
      <c r="C261">
        <v>0</v>
      </c>
      <c r="D261" t="s">
        <v>64</v>
      </c>
      <c r="E261">
        <v>60</v>
      </c>
      <c r="F261" t="s">
        <v>73</v>
      </c>
      <c r="G261">
        <v>1989</v>
      </c>
      <c r="H261">
        <v>239021</v>
      </c>
      <c r="I261">
        <v>254222</v>
      </c>
      <c r="J261">
        <v>2461665</v>
      </c>
      <c r="K261">
        <v>2471061</v>
      </c>
      <c r="L261">
        <v>10323</v>
      </c>
      <c r="M261">
        <v>3.92</v>
      </c>
      <c r="N261">
        <v>28599</v>
      </c>
      <c r="O261">
        <v>10.859</v>
      </c>
      <c r="P261">
        <v>458655</v>
      </c>
      <c r="Q261">
        <v>75473</v>
      </c>
      <c r="R261">
        <v>383182</v>
      </c>
      <c r="S261">
        <v>3.0539999999999998</v>
      </c>
      <c r="T261">
        <v>18.561</v>
      </c>
      <c r="U261">
        <v>477210</v>
      </c>
      <c r="V261">
        <v>196957</v>
      </c>
      <c r="W261">
        <v>280253</v>
      </c>
      <c r="X261">
        <v>7.9710000000000001</v>
      </c>
      <c r="Y261">
        <v>19.312000000000001</v>
      </c>
      <c r="Z261">
        <v>-18555</v>
      </c>
      <c r="AA261">
        <v>-0.751</v>
      </c>
      <c r="AB261">
        <v>37.122</v>
      </c>
      <c r="AC261">
        <v>21678</v>
      </c>
      <c r="AD261">
        <v>22701</v>
      </c>
      <c r="AE261">
        <v>141670</v>
      </c>
    </row>
    <row r="262" spans="1:31" x14ac:dyDescent="0.35">
      <c r="A262" t="s">
        <v>62</v>
      </c>
      <c r="B262" t="s">
        <v>63</v>
      </c>
      <c r="C262">
        <v>0</v>
      </c>
      <c r="D262" t="s">
        <v>64</v>
      </c>
      <c r="E262">
        <v>60</v>
      </c>
      <c r="F262" t="s">
        <v>73</v>
      </c>
      <c r="G262">
        <v>1990</v>
      </c>
      <c r="H262">
        <v>231209</v>
      </c>
      <c r="I262">
        <v>253411</v>
      </c>
      <c r="J262">
        <v>2760190</v>
      </c>
      <c r="K262">
        <v>2782970</v>
      </c>
      <c r="L262">
        <v>10933</v>
      </c>
      <c r="M262">
        <v>4.16</v>
      </c>
      <c r="N262">
        <v>29698</v>
      </c>
      <c r="O262">
        <v>11.301</v>
      </c>
      <c r="P262">
        <v>466730</v>
      </c>
      <c r="Q262">
        <v>83315</v>
      </c>
      <c r="R262">
        <v>383415</v>
      </c>
      <c r="S262">
        <v>2.9940000000000002</v>
      </c>
      <c r="T262">
        <v>16.771000000000001</v>
      </c>
      <c r="U262">
        <v>512892</v>
      </c>
      <c r="V262">
        <v>193179</v>
      </c>
      <c r="W262">
        <v>319713</v>
      </c>
      <c r="X262">
        <v>6.9409999999999998</v>
      </c>
      <c r="Y262">
        <v>18.43</v>
      </c>
      <c r="Z262">
        <v>-46162</v>
      </c>
      <c r="AA262">
        <v>-1.659</v>
      </c>
      <c r="AB262">
        <v>33.542000000000002</v>
      </c>
      <c r="AC262">
        <v>23335</v>
      </c>
      <c r="AD262">
        <v>23938</v>
      </c>
      <c r="AE262">
        <v>154213</v>
      </c>
    </row>
    <row r="263" spans="1:31" x14ac:dyDescent="0.35">
      <c r="A263" t="s">
        <v>62</v>
      </c>
      <c r="B263" t="s">
        <v>63</v>
      </c>
      <c r="C263">
        <v>0</v>
      </c>
      <c r="D263" t="s">
        <v>64</v>
      </c>
      <c r="E263">
        <v>60</v>
      </c>
      <c r="F263" t="s">
        <v>73</v>
      </c>
      <c r="G263">
        <v>1991</v>
      </c>
      <c r="H263">
        <v>235927</v>
      </c>
      <c r="I263">
        <v>255395</v>
      </c>
      <c r="J263">
        <v>2785443</v>
      </c>
      <c r="K263">
        <v>2883453</v>
      </c>
      <c r="L263">
        <v>11421</v>
      </c>
      <c r="M263">
        <v>4.2919999999999998</v>
      </c>
      <c r="N263">
        <v>32795</v>
      </c>
      <c r="O263">
        <v>12.324999999999999</v>
      </c>
      <c r="P263">
        <v>429996</v>
      </c>
      <c r="Q263">
        <v>95604</v>
      </c>
      <c r="R263">
        <v>334392</v>
      </c>
      <c r="S263">
        <v>3.3159999999999998</v>
      </c>
      <c r="T263">
        <v>14.913</v>
      </c>
      <c r="U263">
        <v>627573</v>
      </c>
      <c r="V263">
        <v>227884</v>
      </c>
      <c r="W263">
        <v>399689</v>
      </c>
      <c r="X263">
        <v>7.9029999999999996</v>
      </c>
      <c r="Y263">
        <v>21.765000000000001</v>
      </c>
      <c r="Z263">
        <v>-197577</v>
      </c>
      <c r="AA263">
        <v>-6.8520000000000003</v>
      </c>
      <c r="AB263">
        <v>29.824999999999999</v>
      </c>
      <c r="AC263">
        <v>24941</v>
      </c>
      <c r="AD263">
        <v>25953</v>
      </c>
      <c r="AE263">
        <v>179494</v>
      </c>
    </row>
    <row r="264" spans="1:31" x14ac:dyDescent="0.35">
      <c r="A264" t="s">
        <v>62</v>
      </c>
      <c r="B264" t="s">
        <v>63</v>
      </c>
      <c r="C264">
        <v>0</v>
      </c>
      <c r="D264" t="s">
        <v>64</v>
      </c>
      <c r="E264">
        <v>60</v>
      </c>
      <c r="F264" t="s">
        <v>73</v>
      </c>
      <c r="G264">
        <v>1992</v>
      </c>
      <c r="H264">
        <v>226588</v>
      </c>
      <c r="I264">
        <v>246789</v>
      </c>
      <c r="J264">
        <v>2849984</v>
      </c>
      <c r="K264">
        <v>2889524</v>
      </c>
      <c r="L264">
        <v>10797</v>
      </c>
      <c r="M264">
        <v>4.2060000000000004</v>
      </c>
      <c r="N264">
        <v>30587</v>
      </c>
      <c r="O264">
        <v>11.916</v>
      </c>
      <c r="P264">
        <v>490002</v>
      </c>
      <c r="Q264">
        <v>85935</v>
      </c>
      <c r="R264">
        <v>404067</v>
      </c>
      <c r="S264">
        <v>2.9740000000000002</v>
      </c>
      <c r="T264">
        <v>16.957999999999998</v>
      </c>
      <c r="U264">
        <v>567239</v>
      </c>
      <c r="V264">
        <v>206121</v>
      </c>
      <c r="W264">
        <v>361118</v>
      </c>
      <c r="X264">
        <v>7.133</v>
      </c>
      <c r="Y264">
        <v>19.631</v>
      </c>
      <c r="Z264">
        <v>-77237</v>
      </c>
      <c r="AA264">
        <v>-2.673</v>
      </c>
      <c r="AB264">
        <v>33.915999999999997</v>
      </c>
      <c r="AC264">
        <v>22951</v>
      </c>
      <c r="AD264">
        <v>23400</v>
      </c>
      <c r="AE264">
        <v>160609</v>
      </c>
    </row>
    <row r="265" spans="1:31" x14ac:dyDescent="0.35">
      <c r="A265" t="s">
        <v>62</v>
      </c>
      <c r="B265" t="s">
        <v>63</v>
      </c>
      <c r="C265">
        <v>0</v>
      </c>
      <c r="D265" t="s">
        <v>64</v>
      </c>
      <c r="E265">
        <v>60</v>
      </c>
      <c r="F265" t="s">
        <v>73</v>
      </c>
      <c r="G265">
        <v>1993</v>
      </c>
      <c r="H265">
        <v>223914</v>
      </c>
      <c r="I265">
        <v>242192</v>
      </c>
      <c r="J265">
        <v>2437221</v>
      </c>
      <c r="K265">
        <v>2468381</v>
      </c>
      <c r="L265">
        <v>10087</v>
      </c>
      <c r="M265">
        <v>3.9929999999999999</v>
      </c>
      <c r="N265">
        <v>30965</v>
      </c>
      <c r="O265">
        <v>12.257</v>
      </c>
      <c r="P265">
        <v>433490</v>
      </c>
      <c r="Q265">
        <v>74983</v>
      </c>
      <c r="R265">
        <v>358507</v>
      </c>
      <c r="S265">
        <v>3.0379999999999998</v>
      </c>
      <c r="T265">
        <v>17.562000000000001</v>
      </c>
      <c r="U265">
        <v>494839</v>
      </c>
      <c r="V265">
        <v>202776</v>
      </c>
      <c r="W265">
        <v>292063</v>
      </c>
      <c r="X265">
        <v>8.2149999999999999</v>
      </c>
      <c r="Y265">
        <v>20.047000000000001</v>
      </c>
      <c r="Z265">
        <v>-61349</v>
      </c>
      <c r="AA265">
        <v>-2.4849999999999999</v>
      </c>
      <c r="AB265">
        <v>35.122999999999998</v>
      </c>
      <c r="AC265">
        <v>23207</v>
      </c>
      <c r="AD265">
        <v>23732</v>
      </c>
      <c r="AE265">
        <v>147676</v>
      </c>
    </row>
    <row r="266" spans="1:31" x14ac:dyDescent="0.35">
      <c r="A266" t="s">
        <v>62</v>
      </c>
      <c r="B266" t="s">
        <v>63</v>
      </c>
      <c r="C266">
        <v>0</v>
      </c>
      <c r="D266" t="s">
        <v>64</v>
      </c>
      <c r="E266">
        <v>60</v>
      </c>
      <c r="F266" t="s">
        <v>73</v>
      </c>
      <c r="G266">
        <v>1994</v>
      </c>
      <c r="H266">
        <v>224877</v>
      </c>
      <c r="I266">
        <v>241568</v>
      </c>
      <c r="J266">
        <v>2367703</v>
      </c>
      <c r="K266">
        <v>2398706</v>
      </c>
      <c r="L266">
        <v>10826</v>
      </c>
      <c r="M266">
        <v>4.3070000000000004</v>
      </c>
      <c r="N266">
        <v>30380</v>
      </c>
      <c r="O266">
        <v>12.087</v>
      </c>
      <c r="P266">
        <v>441179</v>
      </c>
      <c r="Q266">
        <v>89173</v>
      </c>
      <c r="R266">
        <v>352006</v>
      </c>
      <c r="S266">
        <v>3.718</v>
      </c>
      <c r="T266">
        <v>18.391999999999999</v>
      </c>
      <c r="U266">
        <v>503171</v>
      </c>
      <c r="V266">
        <v>205689</v>
      </c>
      <c r="W266">
        <v>297482</v>
      </c>
      <c r="X266">
        <v>8.5749999999999993</v>
      </c>
      <c r="Y266">
        <v>20.977</v>
      </c>
      <c r="Z266">
        <v>-61992</v>
      </c>
      <c r="AA266">
        <v>-2.5840000000000001</v>
      </c>
      <c r="AB266">
        <v>36.784999999999997</v>
      </c>
      <c r="AC266">
        <v>23413</v>
      </c>
      <c r="AD266">
        <v>23951</v>
      </c>
      <c r="AE266">
        <v>156352</v>
      </c>
    </row>
    <row r="267" spans="1:31" x14ac:dyDescent="0.35">
      <c r="A267" t="s">
        <v>62</v>
      </c>
      <c r="B267" t="s">
        <v>63</v>
      </c>
      <c r="C267">
        <v>0</v>
      </c>
      <c r="D267" t="s">
        <v>64</v>
      </c>
      <c r="E267">
        <v>60</v>
      </c>
      <c r="F267" t="s">
        <v>73</v>
      </c>
      <c r="G267">
        <v>1995</v>
      </c>
      <c r="H267">
        <v>225557</v>
      </c>
      <c r="I267">
        <v>239964</v>
      </c>
      <c r="J267">
        <v>2278377</v>
      </c>
      <c r="K267">
        <v>2278825</v>
      </c>
      <c r="L267">
        <v>10118</v>
      </c>
      <c r="M267">
        <v>4.056</v>
      </c>
      <c r="N267">
        <v>29053</v>
      </c>
      <c r="O267">
        <v>11.648</v>
      </c>
      <c r="P267">
        <v>426066</v>
      </c>
      <c r="Q267">
        <v>69920</v>
      </c>
      <c r="R267">
        <v>356146</v>
      </c>
      <c r="S267">
        <v>3.0680000000000001</v>
      </c>
      <c r="T267">
        <v>18.696999999999999</v>
      </c>
      <c r="U267">
        <v>425962</v>
      </c>
      <c r="V267">
        <v>172895</v>
      </c>
      <c r="W267">
        <v>253067</v>
      </c>
      <c r="X267">
        <v>7.5869999999999997</v>
      </c>
      <c r="Y267">
        <v>18.692</v>
      </c>
      <c r="Z267">
        <v>104</v>
      </c>
      <c r="AA267">
        <v>5.0000000000000001E-3</v>
      </c>
      <c r="AB267">
        <v>37.384</v>
      </c>
      <c r="AC267">
        <v>22533</v>
      </c>
      <c r="AD267">
        <v>23114</v>
      </c>
      <c r="AE267">
        <v>141347</v>
      </c>
    </row>
    <row r="268" spans="1:31" x14ac:dyDescent="0.35">
      <c r="A268" t="s">
        <v>62</v>
      </c>
      <c r="B268" t="s">
        <v>63</v>
      </c>
      <c r="C268">
        <v>0</v>
      </c>
      <c r="D268" t="s">
        <v>64</v>
      </c>
      <c r="E268">
        <v>60</v>
      </c>
      <c r="F268" t="s">
        <v>73</v>
      </c>
      <c r="G268">
        <v>1996</v>
      </c>
      <c r="H268">
        <v>213570</v>
      </c>
      <c r="I268">
        <v>226923</v>
      </c>
      <c r="J268">
        <v>2140184</v>
      </c>
      <c r="K268">
        <v>2168906</v>
      </c>
      <c r="L268">
        <v>9107</v>
      </c>
      <c r="M268">
        <v>3.8570000000000002</v>
      </c>
      <c r="N268">
        <v>27519</v>
      </c>
      <c r="O268">
        <v>11.654</v>
      </c>
      <c r="P268">
        <v>374678</v>
      </c>
      <c r="Q268">
        <v>68244</v>
      </c>
      <c r="R268">
        <v>306434</v>
      </c>
      <c r="S268">
        <v>3.1459999999999999</v>
      </c>
      <c r="T268">
        <v>17.274999999999999</v>
      </c>
      <c r="U268">
        <v>432546</v>
      </c>
      <c r="V268">
        <v>175225</v>
      </c>
      <c r="W268">
        <v>257321</v>
      </c>
      <c r="X268">
        <v>8.0790000000000006</v>
      </c>
      <c r="Y268">
        <v>19.943000000000001</v>
      </c>
      <c r="Z268">
        <v>-57868</v>
      </c>
      <c r="AA268">
        <v>-2.6680000000000001</v>
      </c>
      <c r="AB268">
        <v>34.549999999999997</v>
      </c>
      <c r="AC268">
        <v>21741</v>
      </c>
      <c r="AD268">
        <v>22149</v>
      </c>
      <c r="AE268">
        <v>145712</v>
      </c>
    </row>
    <row r="269" spans="1:31" x14ac:dyDescent="0.35">
      <c r="A269" t="s">
        <v>62</v>
      </c>
      <c r="B269" t="s">
        <v>63</v>
      </c>
      <c r="C269">
        <v>0</v>
      </c>
      <c r="D269" t="s">
        <v>64</v>
      </c>
      <c r="E269">
        <v>60</v>
      </c>
      <c r="F269" t="s">
        <v>73</v>
      </c>
      <c r="G269">
        <v>1997</v>
      </c>
      <c r="H269">
        <v>210259</v>
      </c>
      <c r="I269">
        <v>225167</v>
      </c>
      <c r="J269">
        <v>2398804</v>
      </c>
      <c r="K269">
        <v>2415403</v>
      </c>
      <c r="L269">
        <v>9160</v>
      </c>
      <c r="M269">
        <v>3.9</v>
      </c>
      <c r="N269">
        <v>28580</v>
      </c>
      <c r="O269">
        <v>12.167999999999999</v>
      </c>
      <c r="P269">
        <v>440591</v>
      </c>
      <c r="Q269">
        <v>90710</v>
      </c>
      <c r="R269">
        <v>349881</v>
      </c>
      <c r="S269">
        <v>3.7549999999999999</v>
      </c>
      <c r="T269">
        <v>18.241</v>
      </c>
      <c r="U269">
        <v>471941</v>
      </c>
      <c r="V269">
        <v>198775</v>
      </c>
      <c r="W269">
        <v>273166</v>
      </c>
      <c r="X269">
        <v>8.2289999999999992</v>
      </c>
      <c r="Y269">
        <v>19.539000000000001</v>
      </c>
      <c r="Z269">
        <v>-31350</v>
      </c>
      <c r="AA269">
        <v>-1.298</v>
      </c>
      <c r="AB269">
        <v>36.481999999999999</v>
      </c>
      <c r="AC269">
        <v>22412</v>
      </c>
      <c r="AD269">
        <v>22875</v>
      </c>
      <c r="AE269">
        <v>160284</v>
      </c>
    </row>
    <row r="270" spans="1:31" x14ac:dyDescent="0.35">
      <c r="A270" t="s">
        <v>62</v>
      </c>
      <c r="B270" t="s">
        <v>63</v>
      </c>
      <c r="C270">
        <v>0</v>
      </c>
      <c r="D270" t="s">
        <v>64</v>
      </c>
      <c r="E270">
        <v>60</v>
      </c>
      <c r="F270" t="s">
        <v>73</v>
      </c>
      <c r="G270">
        <v>1998</v>
      </c>
      <c r="H270">
        <v>217113</v>
      </c>
      <c r="I270">
        <v>234409</v>
      </c>
      <c r="J270">
        <v>2409983</v>
      </c>
      <c r="K270">
        <v>2423651</v>
      </c>
      <c r="L270">
        <v>8993</v>
      </c>
      <c r="M270">
        <v>3.6850000000000001</v>
      </c>
      <c r="N270">
        <v>28309</v>
      </c>
      <c r="O270">
        <v>11.599</v>
      </c>
      <c r="P270">
        <v>447857</v>
      </c>
      <c r="Q270">
        <v>85458</v>
      </c>
      <c r="R270">
        <v>362399</v>
      </c>
      <c r="S270">
        <v>3.5259999999999998</v>
      </c>
      <c r="T270">
        <v>18.478999999999999</v>
      </c>
      <c r="U270">
        <v>471778</v>
      </c>
      <c r="V270">
        <v>183609</v>
      </c>
      <c r="W270">
        <v>288169</v>
      </c>
      <c r="X270">
        <v>7.5759999999999996</v>
      </c>
      <c r="Y270">
        <v>19.466000000000001</v>
      </c>
      <c r="Z270">
        <v>-23921</v>
      </c>
      <c r="AA270">
        <v>-0.98699999999999999</v>
      </c>
      <c r="AB270">
        <v>36.957000000000001</v>
      </c>
      <c r="AC270">
        <v>21167</v>
      </c>
      <c r="AD270">
        <v>21703</v>
      </c>
      <c r="AE270">
        <v>139672</v>
      </c>
    </row>
    <row r="271" spans="1:31" x14ac:dyDescent="0.35">
      <c r="A271" t="s">
        <v>62</v>
      </c>
      <c r="B271" t="s">
        <v>63</v>
      </c>
      <c r="C271">
        <v>0</v>
      </c>
      <c r="D271" t="s">
        <v>64</v>
      </c>
      <c r="E271">
        <v>60</v>
      </c>
      <c r="F271" t="s">
        <v>73</v>
      </c>
      <c r="G271">
        <v>1999</v>
      </c>
      <c r="H271">
        <v>227497</v>
      </c>
      <c r="I271">
        <v>243669</v>
      </c>
      <c r="J271">
        <v>2586502</v>
      </c>
      <c r="K271">
        <v>2601342</v>
      </c>
      <c r="L271">
        <v>10802</v>
      </c>
      <c r="M271">
        <v>4.2699999999999996</v>
      </c>
      <c r="N271">
        <v>29426</v>
      </c>
      <c r="O271">
        <v>11.632</v>
      </c>
      <c r="P271">
        <v>490076</v>
      </c>
      <c r="Q271">
        <v>100211</v>
      </c>
      <c r="R271">
        <v>389865</v>
      </c>
      <c r="S271">
        <v>3.8519999999999999</v>
      </c>
      <c r="T271">
        <v>18.838999999999999</v>
      </c>
      <c r="U271">
        <v>517473</v>
      </c>
      <c r="V271">
        <v>200342</v>
      </c>
      <c r="W271">
        <v>317131</v>
      </c>
      <c r="X271">
        <v>7.7009999999999996</v>
      </c>
      <c r="Y271">
        <v>19.893000000000001</v>
      </c>
      <c r="Z271">
        <v>-27397</v>
      </c>
      <c r="AA271">
        <v>-1.0529999999999999</v>
      </c>
      <c r="AB271">
        <v>37.679000000000002</v>
      </c>
      <c r="AC271">
        <v>22075</v>
      </c>
      <c r="AD271">
        <v>22751</v>
      </c>
      <c r="AE271">
        <v>150262</v>
      </c>
    </row>
    <row r="272" spans="1:31" x14ac:dyDescent="0.35">
      <c r="A272" t="s">
        <v>62</v>
      </c>
      <c r="B272" t="s">
        <v>63</v>
      </c>
      <c r="C272">
        <v>0</v>
      </c>
      <c r="D272" t="s">
        <v>64</v>
      </c>
      <c r="E272">
        <v>60</v>
      </c>
      <c r="F272" t="s">
        <v>73</v>
      </c>
      <c r="G272">
        <v>2000</v>
      </c>
      <c r="H272">
        <v>235317</v>
      </c>
      <c r="I272">
        <v>257250</v>
      </c>
      <c r="J272">
        <v>2773591</v>
      </c>
      <c r="K272">
        <v>2765506</v>
      </c>
      <c r="L272">
        <v>10635</v>
      </c>
      <c r="M272">
        <v>3.972</v>
      </c>
      <c r="N272">
        <v>31586</v>
      </c>
      <c r="O272">
        <v>11.798</v>
      </c>
      <c r="P272">
        <v>527933</v>
      </c>
      <c r="Q272">
        <v>84403</v>
      </c>
      <c r="R272">
        <v>443530</v>
      </c>
      <c r="S272">
        <v>3.052</v>
      </c>
      <c r="T272">
        <v>19.09</v>
      </c>
      <c r="U272">
        <v>512545</v>
      </c>
      <c r="V272">
        <v>211150</v>
      </c>
      <c r="W272">
        <v>301395</v>
      </c>
      <c r="X272">
        <v>7.6349999999999998</v>
      </c>
      <c r="Y272">
        <v>18.533000000000001</v>
      </c>
      <c r="Z272">
        <v>15388</v>
      </c>
      <c r="AA272">
        <v>0.55600000000000005</v>
      </c>
      <c r="AB272">
        <v>37.067</v>
      </c>
      <c r="AC272">
        <v>22742</v>
      </c>
      <c r="AD272">
        <v>23259</v>
      </c>
      <c r="AE272">
        <v>141609</v>
      </c>
    </row>
    <row r="273" spans="1:31" x14ac:dyDescent="0.35">
      <c r="A273" t="s">
        <v>62</v>
      </c>
      <c r="B273" t="s">
        <v>63</v>
      </c>
      <c r="C273">
        <v>0</v>
      </c>
      <c r="D273" t="s">
        <v>64</v>
      </c>
      <c r="E273">
        <v>60</v>
      </c>
      <c r="F273" t="s">
        <v>73</v>
      </c>
      <c r="G273">
        <v>2001</v>
      </c>
      <c r="H273">
        <v>236146</v>
      </c>
      <c r="I273">
        <v>249149</v>
      </c>
      <c r="J273">
        <v>2648194</v>
      </c>
      <c r="K273">
        <v>2667111</v>
      </c>
      <c r="L273">
        <v>10463</v>
      </c>
      <c r="M273">
        <v>4.0309999999999997</v>
      </c>
      <c r="N273">
        <v>31343</v>
      </c>
      <c r="O273">
        <v>12.074</v>
      </c>
      <c r="P273">
        <v>480885</v>
      </c>
      <c r="Q273">
        <v>79470</v>
      </c>
      <c r="R273">
        <v>401415</v>
      </c>
      <c r="S273">
        <v>2.98</v>
      </c>
      <c r="T273">
        <v>18.03</v>
      </c>
      <c r="U273">
        <v>516157</v>
      </c>
      <c r="V273">
        <v>204371</v>
      </c>
      <c r="W273">
        <v>311786</v>
      </c>
      <c r="X273">
        <v>7.6630000000000003</v>
      </c>
      <c r="Y273">
        <v>19.353000000000002</v>
      </c>
      <c r="Z273">
        <v>-35272</v>
      </c>
      <c r="AA273">
        <v>-1.3220000000000001</v>
      </c>
      <c r="AB273">
        <v>36.06</v>
      </c>
      <c r="AC273">
        <v>23555</v>
      </c>
      <c r="AD273">
        <v>23973</v>
      </c>
      <c r="AE273">
        <v>153302</v>
      </c>
    </row>
    <row r="274" spans="1:31" x14ac:dyDescent="0.35">
      <c r="A274" t="s">
        <v>62</v>
      </c>
      <c r="B274" t="s">
        <v>63</v>
      </c>
      <c r="C274">
        <v>0</v>
      </c>
      <c r="D274" t="s">
        <v>64</v>
      </c>
      <c r="E274">
        <v>60</v>
      </c>
      <c r="F274" t="s">
        <v>73</v>
      </c>
      <c r="G274">
        <v>2002</v>
      </c>
      <c r="H274">
        <v>240249</v>
      </c>
      <c r="I274">
        <v>257349</v>
      </c>
      <c r="J274">
        <v>2681157</v>
      </c>
      <c r="K274">
        <v>2781447</v>
      </c>
      <c r="L274">
        <v>13508</v>
      </c>
      <c r="M274">
        <v>5.0410000000000004</v>
      </c>
      <c r="N274">
        <v>34734</v>
      </c>
      <c r="O274">
        <v>12.962</v>
      </c>
      <c r="P274">
        <v>477851</v>
      </c>
      <c r="Q274">
        <v>120269</v>
      </c>
      <c r="R274">
        <v>357582</v>
      </c>
      <c r="S274">
        <v>4.3239999999999998</v>
      </c>
      <c r="T274">
        <v>17.18</v>
      </c>
      <c r="U274">
        <v>678311</v>
      </c>
      <c r="V274">
        <v>248845</v>
      </c>
      <c r="W274">
        <v>429466</v>
      </c>
      <c r="X274">
        <v>8.9469999999999992</v>
      </c>
      <c r="Y274">
        <v>24.387</v>
      </c>
      <c r="Z274">
        <v>-200460</v>
      </c>
      <c r="AA274">
        <v>-7.2069999999999999</v>
      </c>
      <c r="AB274">
        <v>34.36</v>
      </c>
      <c r="AC274">
        <v>25282</v>
      </c>
      <c r="AD274">
        <v>25598</v>
      </c>
      <c r="AE274">
        <v>184852</v>
      </c>
    </row>
    <row r="275" spans="1:31" x14ac:dyDescent="0.35">
      <c r="A275" t="s">
        <v>62</v>
      </c>
      <c r="B275" t="s">
        <v>63</v>
      </c>
      <c r="C275">
        <v>0</v>
      </c>
      <c r="D275" t="s">
        <v>64</v>
      </c>
      <c r="E275">
        <v>60</v>
      </c>
      <c r="F275" t="s">
        <v>73</v>
      </c>
      <c r="G275">
        <v>2003</v>
      </c>
      <c r="H275">
        <v>231696</v>
      </c>
      <c r="I275">
        <v>245333</v>
      </c>
      <c r="J275">
        <v>2487156</v>
      </c>
      <c r="K275">
        <v>2560856</v>
      </c>
      <c r="L275">
        <v>11381</v>
      </c>
      <c r="M275">
        <v>4.4569999999999999</v>
      </c>
      <c r="N275">
        <v>31432</v>
      </c>
      <c r="O275">
        <v>12.308999999999999</v>
      </c>
      <c r="P275">
        <v>433471</v>
      </c>
      <c r="Q275">
        <v>75138</v>
      </c>
      <c r="R275">
        <v>358333</v>
      </c>
      <c r="S275">
        <v>2.9340000000000002</v>
      </c>
      <c r="T275">
        <v>16.927</v>
      </c>
      <c r="U275">
        <v>577688</v>
      </c>
      <c r="V275">
        <v>225633</v>
      </c>
      <c r="W275">
        <v>352055</v>
      </c>
      <c r="X275">
        <v>8.8109999999999999</v>
      </c>
      <c r="Y275">
        <v>22.558</v>
      </c>
      <c r="Z275">
        <v>-144217</v>
      </c>
      <c r="AA275">
        <v>-5.6319999999999997</v>
      </c>
      <c r="AB275">
        <v>33.853999999999999</v>
      </c>
      <c r="AC275">
        <v>23861</v>
      </c>
      <c r="AD275">
        <v>24052</v>
      </c>
      <c r="AE275">
        <v>157143</v>
      </c>
    </row>
    <row r="276" spans="1:31" x14ac:dyDescent="0.35">
      <c r="A276" t="s">
        <v>62</v>
      </c>
      <c r="B276" t="s">
        <v>63</v>
      </c>
      <c r="C276">
        <v>0</v>
      </c>
      <c r="D276" t="s">
        <v>64</v>
      </c>
      <c r="E276">
        <v>60</v>
      </c>
      <c r="F276" t="s">
        <v>73</v>
      </c>
      <c r="G276">
        <v>2004</v>
      </c>
      <c r="H276">
        <v>217016</v>
      </c>
      <c r="I276">
        <v>228884</v>
      </c>
      <c r="J276">
        <v>2313220</v>
      </c>
      <c r="K276">
        <v>2342995</v>
      </c>
      <c r="L276">
        <v>9701</v>
      </c>
      <c r="M276">
        <v>4.0590000000000002</v>
      </c>
      <c r="N276">
        <v>29899</v>
      </c>
      <c r="O276">
        <v>12.510999999999999</v>
      </c>
      <c r="P276">
        <v>400605</v>
      </c>
      <c r="Q276">
        <v>59674</v>
      </c>
      <c r="R276">
        <v>340931</v>
      </c>
      <c r="S276">
        <v>2.5470000000000002</v>
      </c>
      <c r="T276">
        <v>17.097999999999999</v>
      </c>
      <c r="U276">
        <v>461019</v>
      </c>
      <c r="V276">
        <v>192874</v>
      </c>
      <c r="W276">
        <v>268145</v>
      </c>
      <c r="X276">
        <v>8.2319999999999993</v>
      </c>
      <c r="Y276">
        <v>19.675999999999998</v>
      </c>
      <c r="Z276">
        <v>-60414</v>
      </c>
      <c r="AA276">
        <v>-2.5779999999999998</v>
      </c>
      <c r="AB276">
        <v>34.195999999999998</v>
      </c>
      <c r="AC276">
        <v>22231</v>
      </c>
      <c r="AD276">
        <v>22598</v>
      </c>
      <c r="AE276">
        <v>142383</v>
      </c>
    </row>
    <row r="277" spans="1:31" x14ac:dyDescent="0.35">
      <c r="A277" t="s">
        <v>62</v>
      </c>
      <c r="B277" t="s">
        <v>63</v>
      </c>
      <c r="C277">
        <v>0</v>
      </c>
      <c r="D277" t="s">
        <v>64</v>
      </c>
      <c r="E277">
        <v>60</v>
      </c>
      <c r="F277" t="s">
        <v>73</v>
      </c>
      <c r="G277">
        <v>2005</v>
      </c>
      <c r="H277">
        <v>214915</v>
      </c>
      <c r="I277">
        <v>227019</v>
      </c>
      <c r="J277">
        <v>2277636</v>
      </c>
      <c r="K277">
        <v>2308584</v>
      </c>
      <c r="L277">
        <v>10323</v>
      </c>
      <c r="M277">
        <v>4.3650000000000002</v>
      </c>
      <c r="N277">
        <v>29279</v>
      </c>
      <c r="O277">
        <v>12.38</v>
      </c>
      <c r="P277">
        <v>384704</v>
      </c>
      <c r="Q277">
        <v>72221</v>
      </c>
      <c r="R277">
        <v>312483</v>
      </c>
      <c r="S277">
        <v>3.1280000000000001</v>
      </c>
      <c r="T277">
        <v>16.664000000000001</v>
      </c>
      <c r="U277">
        <v>447118</v>
      </c>
      <c r="V277">
        <v>172943</v>
      </c>
      <c r="W277">
        <v>274175</v>
      </c>
      <c r="X277">
        <v>7.4909999999999997</v>
      </c>
      <c r="Y277">
        <v>19.367999999999999</v>
      </c>
      <c r="Z277">
        <v>-62414</v>
      </c>
      <c r="AA277">
        <v>-2.7040000000000002</v>
      </c>
      <c r="AB277">
        <v>33.328000000000003</v>
      </c>
      <c r="AC277">
        <v>21981</v>
      </c>
      <c r="AD277">
        <v>22345</v>
      </c>
      <c r="AE277">
        <v>131900</v>
      </c>
    </row>
    <row r="278" spans="1:31" x14ac:dyDescent="0.35">
      <c r="A278" t="s">
        <v>62</v>
      </c>
      <c r="B278" t="s">
        <v>63</v>
      </c>
      <c r="C278">
        <v>0</v>
      </c>
      <c r="D278" t="s">
        <v>64</v>
      </c>
      <c r="E278">
        <v>60</v>
      </c>
      <c r="F278" t="s">
        <v>73</v>
      </c>
      <c r="G278">
        <v>2006</v>
      </c>
      <c r="H278">
        <v>211266</v>
      </c>
      <c r="I278">
        <v>221937</v>
      </c>
      <c r="J278">
        <v>2174009</v>
      </c>
      <c r="K278">
        <v>2164911</v>
      </c>
      <c r="L278">
        <v>11296</v>
      </c>
      <c r="M278">
        <v>4.8760000000000003</v>
      </c>
      <c r="N278">
        <v>30734</v>
      </c>
      <c r="O278">
        <v>13.266999999999999</v>
      </c>
      <c r="P278">
        <v>398692</v>
      </c>
      <c r="Q278">
        <v>75188</v>
      </c>
      <c r="R278">
        <v>323504</v>
      </c>
      <c r="S278">
        <v>3.4729999999999999</v>
      </c>
      <c r="T278">
        <v>18.416</v>
      </c>
      <c r="U278">
        <v>381315</v>
      </c>
      <c r="V278">
        <v>162691</v>
      </c>
      <c r="W278">
        <v>218624</v>
      </c>
      <c r="X278">
        <v>7.5149999999999997</v>
      </c>
      <c r="Y278">
        <v>17.613</v>
      </c>
      <c r="Z278">
        <v>17377</v>
      </c>
      <c r="AA278">
        <v>0.80300000000000005</v>
      </c>
      <c r="AB278">
        <v>35.226999999999997</v>
      </c>
      <c r="AC278">
        <v>24392</v>
      </c>
      <c r="AD278">
        <v>24677</v>
      </c>
      <c r="AE278">
        <v>135711</v>
      </c>
    </row>
    <row r="279" spans="1:31" x14ac:dyDescent="0.35">
      <c r="A279" t="s">
        <v>62</v>
      </c>
      <c r="B279" t="s">
        <v>63</v>
      </c>
      <c r="C279">
        <v>0</v>
      </c>
      <c r="D279" t="s">
        <v>64</v>
      </c>
      <c r="E279">
        <v>60</v>
      </c>
      <c r="F279" t="s">
        <v>73</v>
      </c>
      <c r="G279">
        <v>2007</v>
      </c>
      <c r="H279">
        <v>224234</v>
      </c>
      <c r="I279">
        <v>236789</v>
      </c>
      <c r="J279">
        <v>2576486</v>
      </c>
      <c r="K279">
        <v>2633128</v>
      </c>
      <c r="L279">
        <v>10891</v>
      </c>
      <c r="M279">
        <v>4.4290000000000003</v>
      </c>
      <c r="N279">
        <v>29168</v>
      </c>
      <c r="O279">
        <v>11.86</v>
      </c>
      <c r="P279">
        <v>386571</v>
      </c>
      <c r="Q279">
        <v>71770</v>
      </c>
      <c r="R279">
        <v>314801</v>
      </c>
      <c r="S279">
        <v>2.726</v>
      </c>
      <c r="T279">
        <v>14.680999999999999</v>
      </c>
      <c r="U279">
        <v>498900</v>
      </c>
      <c r="V279">
        <v>188024</v>
      </c>
      <c r="W279">
        <v>310876</v>
      </c>
      <c r="X279">
        <v>7.141</v>
      </c>
      <c r="Y279">
        <v>18.946999999999999</v>
      </c>
      <c r="Z279">
        <v>-112329</v>
      </c>
      <c r="AA279">
        <v>-4.266</v>
      </c>
      <c r="AB279">
        <v>29.361999999999998</v>
      </c>
      <c r="AC279">
        <v>22307</v>
      </c>
      <c r="AD279">
        <v>22594</v>
      </c>
      <c r="AE279">
        <v>143402</v>
      </c>
    </row>
    <row r="280" spans="1:31" x14ac:dyDescent="0.35">
      <c r="A280" t="s">
        <v>62</v>
      </c>
      <c r="B280" t="s">
        <v>63</v>
      </c>
      <c r="C280">
        <v>0</v>
      </c>
      <c r="D280" t="s">
        <v>64</v>
      </c>
      <c r="E280">
        <v>60</v>
      </c>
      <c r="F280" t="s">
        <v>73</v>
      </c>
      <c r="G280">
        <v>2008</v>
      </c>
      <c r="H280">
        <v>220985</v>
      </c>
      <c r="I280">
        <v>231560</v>
      </c>
      <c r="J280">
        <v>2177121</v>
      </c>
      <c r="K280">
        <v>2250128</v>
      </c>
      <c r="L280">
        <v>8671</v>
      </c>
      <c r="M280">
        <v>3.556</v>
      </c>
      <c r="N280">
        <v>33285</v>
      </c>
      <c r="O280">
        <v>13.648999999999999</v>
      </c>
      <c r="P280">
        <v>339982</v>
      </c>
      <c r="Q280">
        <v>57682</v>
      </c>
      <c r="R280">
        <v>282300</v>
      </c>
      <c r="S280">
        <v>2.5630000000000002</v>
      </c>
      <c r="T280">
        <v>15.109</v>
      </c>
      <c r="U280">
        <v>486611</v>
      </c>
      <c r="V280">
        <v>202402</v>
      </c>
      <c r="W280">
        <v>284209</v>
      </c>
      <c r="X280">
        <v>8.9949999999999992</v>
      </c>
      <c r="Y280">
        <v>21.626000000000001</v>
      </c>
      <c r="Z280">
        <v>-146629</v>
      </c>
      <c r="AA280">
        <v>-6.516</v>
      </c>
      <c r="AB280">
        <v>30.219000000000001</v>
      </c>
      <c r="AC280">
        <v>25729</v>
      </c>
      <c r="AD280">
        <v>25846</v>
      </c>
      <c r="AE280">
        <v>160118</v>
      </c>
    </row>
    <row r="281" spans="1:31" x14ac:dyDescent="0.35">
      <c r="A281" t="s">
        <v>62</v>
      </c>
      <c r="B281" t="s">
        <v>63</v>
      </c>
      <c r="C281">
        <v>0</v>
      </c>
      <c r="D281" t="s">
        <v>64</v>
      </c>
      <c r="E281">
        <v>60</v>
      </c>
      <c r="F281" t="s">
        <v>73</v>
      </c>
      <c r="G281">
        <v>2009</v>
      </c>
      <c r="H281">
        <v>224579</v>
      </c>
      <c r="I281">
        <v>234563</v>
      </c>
      <c r="J281">
        <v>2056996</v>
      </c>
      <c r="K281">
        <v>2188843</v>
      </c>
      <c r="L281">
        <v>9185</v>
      </c>
      <c r="M281">
        <v>3.6850000000000001</v>
      </c>
      <c r="N281">
        <v>38573</v>
      </c>
      <c r="O281">
        <v>15.475</v>
      </c>
      <c r="P281">
        <v>273274</v>
      </c>
      <c r="Q281">
        <v>45113</v>
      </c>
      <c r="R281">
        <v>228161</v>
      </c>
      <c r="S281">
        <v>2.0609999999999999</v>
      </c>
      <c r="T281">
        <v>12.484999999999999</v>
      </c>
      <c r="U281">
        <v>536291</v>
      </c>
      <c r="V281">
        <v>194507</v>
      </c>
      <c r="W281">
        <v>341784</v>
      </c>
      <c r="X281">
        <v>8.8859999999999992</v>
      </c>
      <c r="Y281">
        <v>24.501000000000001</v>
      </c>
      <c r="Z281">
        <v>-263017</v>
      </c>
      <c r="AA281">
        <v>-12.016</v>
      </c>
      <c r="AB281">
        <v>24.97</v>
      </c>
      <c r="AC281">
        <v>28778</v>
      </c>
      <c r="AD281">
        <v>29107</v>
      </c>
      <c r="AE281">
        <v>159223</v>
      </c>
    </row>
    <row r="282" spans="1:31" x14ac:dyDescent="0.35">
      <c r="A282" t="s">
        <v>62</v>
      </c>
      <c r="B282" t="s">
        <v>63</v>
      </c>
      <c r="C282">
        <v>0</v>
      </c>
      <c r="D282" t="s">
        <v>64</v>
      </c>
      <c r="E282">
        <v>60</v>
      </c>
      <c r="F282" t="s">
        <v>73</v>
      </c>
      <c r="G282">
        <v>2010</v>
      </c>
      <c r="H282">
        <v>232031</v>
      </c>
      <c r="I282">
        <v>243704</v>
      </c>
      <c r="J282">
        <v>2092883</v>
      </c>
      <c r="K282">
        <v>2165631</v>
      </c>
      <c r="L282">
        <v>11563</v>
      </c>
      <c r="M282">
        <v>4.5170000000000003</v>
      </c>
      <c r="N282">
        <v>36155</v>
      </c>
      <c r="O282">
        <v>14.122999999999999</v>
      </c>
      <c r="P282">
        <v>304117</v>
      </c>
      <c r="Q282">
        <v>55380</v>
      </c>
      <c r="R282">
        <v>248737</v>
      </c>
      <c r="S282">
        <v>2.5569999999999999</v>
      </c>
      <c r="T282">
        <v>14.042999999999999</v>
      </c>
      <c r="U282">
        <v>451336</v>
      </c>
      <c r="V282">
        <v>178842</v>
      </c>
      <c r="W282">
        <v>272494</v>
      </c>
      <c r="X282">
        <v>8.2579999999999991</v>
      </c>
      <c r="Y282">
        <v>20.841000000000001</v>
      </c>
      <c r="Z282">
        <v>-147219</v>
      </c>
      <c r="AA282">
        <v>-6.798</v>
      </c>
      <c r="AB282">
        <v>28.085999999999999</v>
      </c>
      <c r="AC282">
        <v>26490</v>
      </c>
      <c r="AD282">
        <v>26887</v>
      </c>
      <c r="AE282">
        <v>140986</v>
      </c>
    </row>
    <row r="283" spans="1:31" x14ac:dyDescent="0.35">
      <c r="A283" t="s">
        <v>62</v>
      </c>
      <c r="B283" t="s">
        <v>63</v>
      </c>
      <c r="C283">
        <v>0</v>
      </c>
      <c r="D283" t="s">
        <v>64</v>
      </c>
      <c r="E283">
        <v>60</v>
      </c>
      <c r="F283" t="s">
        <v>73</v>
      </c>
      <c r="G283">
        <v>2011</v>
      </c>
      <c r="H283">
        <v>253085</v>
      </c>
      <c r="I283">
        <v>263459</v>
      </c>
      <c r="J283">
        <v>2160174</v>
      </c>
      <c r="K283">
        <v>2183483</v>
      </c>
      <c r="L283">
        <v>14125</v>
      </c>
      <c r="M283">
        <v>5.133</v>
      </c>
      <c r="N283">
        <v>37573</v>
      </c>
      <c r="O283">
        <v>13.654</v>
      </c>
      <c r="P283">
        <v>343758</v>
      </c>
      <c r="Q283">
        <v>60445</v>
      </c>
      <c r="R283">
        <v>283313</v>
      </c>
      <c r="S283">
        <v>2.7679999999999998</v>
      </c>
      <c r="T283">
        <v>15.744</v>
      </c>
      <c r="U283">
        <v>389387</v>
      </c>
      <c r="V283">
        <v>163577</v>
      </c>
      <c r="W283">
        <v>225810</v>
      </c>
      <c r="X283">
        <v>7.492</v>
      </c>
      <c r="Y283">
        <v>17.832999999999998</v>
      </c>
      <c r="Z283">
        <v>-45629</v>
      </c>
      <c r="AA283">
        <v>-2.09</v>
      </c>
      <c r="AB283">
        <v>31.486999999999998</v>
      </c>
      <c r="AC283">
        <v>27721</v>
      </c>
      <c r="AD283">
        <v>27977</v>
      </c>
      <c r="AE283">
        <v>129138</v>
      </c>
    </row>
    <row r="284" spans="1:31" x14ac:dyDescent="0.35">
      <c r="A284" t="s">
        <v>62</v>
      </c>
      <c r="B284" t="s">
        <v>63</v>
      </c>
      <c r="C284">
        <v>0</v>
      </c>
      <c r="D284" t="s">
        <v>64</v>
      </c>
      <c r="E284">
        <v>60</v>
      </c>
      <c r="F284" t="s">
        <v>73</v>
      </c>
      <c r="G284">
        <v>2012</v>
      </c>
      <c r="H284">
        <v>225233</v>
      </c>
      <c r="I284">
        <v>234451</v>
      </c>
      <c r="J284">
        <v>1984756</v>
      </c>
      <c r="K284">
        <v>1980009</v>
      </c>
      <c r="L284">
        <v>12613</v>
      </c>
      <c r="M284">
        <v>5.1929999999999996</v>
      </c>
      <c r="N284">
        <v>29488</v>
      </c>
      <c r="O284">
        <v>12.141</v>
      </c>
      <c r="P284">
        <v>343536</v>
      </c>
      <c r="Q284">
        <v>52881</v>
      </c>
      <c r="R284">
        <v>290655</v>
      </c>
      <c r="S284">
        <v>2.6709999999999998</v>
      </c>
      <c r="T284">
        <v>17.350000000000001</v>
      </c>
      <c r="U284">
        <v>334453</v>
      </c>
      <c r="V284">
        <v>146034</v>
      </c>
      <c r="W284">
        <v>188419</v>
      </c>
      <c r="X284">
        <v>7.375</v>
      </c>
      <c r="Y284">
        <v>16.890999999999998</v>
      </c>
      <c r="Z284">
        <v>9083</v>
      </c>
      <c r="AA284">
        <v>0.45900000000000002</v>
      </c>
      <c r="AB284">
        <v>33.783000000000001</v>
      </c>
      <c r="AC284">
        <v>21921</v>
      </c>
      <c r="AD284">
        <v>22130</v>
      </c>
      <c r="AE284">
        <v>119626</v>
      </c>
    </row>
    <row r="285" spans="1:31" x14ac:dyDescent="0.35">
      <c r="A285" t="s">
        <v>62</v>
      </c>
      <c r="B285" t="s">
        <v>63</v>
      </c>
      <c r="C285">
        <v>0</v>
      </c>
      <c r="D285" t="s">
        <v>64</v>
      </c>
      <c r="E285">
        <v>60</v>
      </c>
      <c r="F285" t="s">
        <v>73</v>
      </c>
      <c r="G285">
        <v>2013</v>
      </c>
      <c r="H285">
        <v>218313</v>
      </c>
      <c r="I285">
        <v>228384</v>
      </c>
      <c r="J285">
        <v>1974693</v>
      </c>
      <c r="K285">
        <v>1975454</v>
      </c>
      <c r="L285">
        <v>10864</v>
      </c>
      <c r="M285">
        <v>4.5890000000000004</v>
      </c>
      <c r="N285">
        <v>27560</v>
      </c>
      <c r="O285">
        <v>11.641999999999999</v>
      </c>
      <c r="P285">
        <v>330750</v>
      </c>
      <c r="Q285">
        <v>57020</v>
      </c>
      <c r="R285">
        <v>273730</v>
      </c>
      <c r="S285">
        <v>2.8860000000000001</v>
      </c>
      <c r="T285">
        <v>16.742999999999999</v>
      </c>
      <c r="U285">
        <v>333525</v>
      </c>
      <c r="V285">
        <v>138550</v>
      </c>
      <c r="W285">
        <v>194975</v>
      </c>
      <c r="X285">
        <v>7.0140000000000002</v>
      </c>
      <c r="Y285">
        <v>16.882999999999999</v>
      </c>
      <c r="Z285">
        <v>-2775</v>
      </c>
      <c r="AA285">
        <v>-0.14000000000000001</v>
      </c>
      <c r="AB285">
        <v>33.485999999999997</v>
      </c>
      <c r="AC285">
        <v>20736</v>
      </c>
      <c r="AD285">
        <v>20855</v>
      </c>
      <c r="AE285">
        <v>109034</v>
      </c>
    </row>
    <row r="286" spans="1:31" x14ac:dyDescent="0.35">
      <c r="A286" t="s">
        <v>62</v>
      </c>
      <c r="B286" t="s">
        <v>63</v>
      </c>
      <c r="C286">
        <v>0</v>
      </c>
      <c r="D286" t="s">
        <v>64</v>
      </c>
      <c r="E286">
        <v>60</v>
      </c>
      <c r="F286" t="s">
        <v>73</v>
      </c>
      <c r="G286">
        <v>2014</v>
      </c>
      <c r="H286">
        <v>191619</v>
      </c>
      <c r="I286">
        <v>202097</v>
      </c>
      <c r="J286">
        <v>1905307</v>
      </c>
      <c r="K286">
        <v>1900077</v>
      </c>
      <c r="L286">
        <v>9219</v>
      </c>
      <c r="M286">
        <v>4.4009999999999998</v>
      </c>
      <c r="N286">
        <v>23956</v>
      </c>
      <c r="O286">
        <v>11.436999999999999</v>
      </c>
      <c r="P286">
        <v>307946</v>
      </c>
      <c r="Q286">
        <v>48446</v>
      </c>
      <c r="R286">
        <v>259500</v>
      </c>
      <c r="S286">
        <v>2.5499999999999998</v>
      </c>
      <c r="T286">
        <v>16.207000000000001</v>
      </c>
      <c r="U286">
        <v>295936</v>
      </c>
      <c r="V286">
        <v>122074</v>
      </c>
      <c r="W286">
        <v>173862</v>
      </c>
      <c r="X286">
        <v>6.4249999999999998</v>
      </c>
      <c r="Y286">
        <v>15.574999999999999</v>
      </c>
      <c r="Z286">
        <v>12010</v>
      </c>
      <c r="AA286">
        <v>0.63200000000000001</v>
      </c>
      <c r="AB286">
        <v>31.15</v>
      </c>
      <c r="AC286">
        <v>18315</v>
      </c>
      <c r="AD286">
        <v>18560</v>
      </c>
      <c r="AE286">
        <v>97515</v>
      </c>
    </row>
    <row r="287" spans="1:31" x14ac:dyDescent="0.35">
      <c r="A287" t="s">
        <v>62</v>
      </c>
      <c r="B287" t="s">
        <v>63</v>
      </c>
      <c r="C287">
        <v>0</v>
      </c>
      <c r="D287" t="s">
        <v>64</v>
      </c>
      <c r="E287">
        <v>60</v>
      </c>
      <c r="F287" t="s">
        <v>73</v>
      </c>
      <c r="G287">
        <v>2015</v>
      </c>
      <c r="H287">
        <v>186071</v>
      </c>
      <c r="I287">
        <v>198836</v>
      </c>
      <c r="J287">
        <v>2121276</v>
      </c>
      <c r="K287">
        <v>2118148</v>
      </c>
      <c r="L287">
        <v>8941</v>
      </c>
      <c r="M287">
        <v>4.3440000000000003</v>
      </c>
      <c r="N287">
        <v>22923</v>
      </c>
      <c r="O287">
        <v>11.137</v>
      </c>
      <c r="P287">
        <v>337133</v>
      </c>
      <c r="Q287">
        <v>58796</v>
      </c>
      <c r="R287">
        <v>278337</v>
      </c>
      <c r="S287">
        <v>2.7759999999999998</v>
      </c>
      <c r="T287">
        <v>15.916</v>
      </c>
      <c r="U287">
        <v>330742</v>
      </c>
      <c r="V287">
        <v>137250</v>
      </c>
      <c r="W287">
        <v>193492</v>
      </c>
      <c r="X287">
        <v>6.48</v>
      </c>
      <c r="Y287">
        <v>15.615</v>
      </c>
      <c r="Z287">
        <v>6391</v>
      </c>
      <c r="AA287">
        <v>0.30199999999999999</v>
      </c>
      <c r="AB287">
        <v>31.228999999999999</v>
      </c>
      <c r="AC287">
        <v>17555</v>
      </c>
      <c r="AD287">
        <v>17821</v>
      </c>
      <c r="AE287">
        <v>106730</v>
      </c>
    </row>
    <row r="288" spans="1:31" x14ac:dyDescent="0.35">
      <c r="A288" t="s">
        <v>62</v>
      </c>
      <c r="B288" t="s">
        <v>63</v>
      </c>
      <c r="C288">
        <v>0</v>
      </c>
      <c r="D288" t="s">
        <v>64</v>
      </c>
      <c r="E288">
        <v>60</v>
      </c>
      <c r="F288" t="s">
        <v>73</v>
      </c>
      <c r="G288">
        <v>2016</v>
      </c>
      <c r="H288">
        <v>199355</v>
      </c>
      <c r="I288">
        <v>207351</v>
      </c>
      <c r="J288">
        <v>1974810</v>
      </c>
      <c r="K288">
        <v>1977675</v>
      </c>
      <c r="L288">
        <v>9195</v>
      </c>
      <c r="M288">
        <v>4.28</v>
      </c>
      <c r="N288">
        <v>24158</v>
      </c>
      <c r="O288">
        <v>11.244999999999999</v>
      </c>
      <c r="P288">
        <v>320725</v>
      </c>
      <c r="Q288">
        <v>61176</v>
      </c>
      <c r="R288">
        <v>259549</v>
      </c>
      <c r="S288">
        <v>3.093</v>
      </c>
      <c r="T288">
        <v>16.216999999999999</v>
      </c>
      <c r="U288">
        <v>325716</v>
      </c>
      <c r="V288">
        <v>129105</v>
      </c>
      <c r="W288">
        <v>196611</v>
      </c>
      <c r="X288">
        <v>6.5279999999999996</v>
      </c>
      <c r="Y288">
        <v>16.47</v>
      </c>
      <c r="Z288">
        <v>-4991</v>
      </c>
      <c r="AA288">
        <v>-0.252</v>
      </c>
      <c r="AB288">
        <v>32.435000000000002</v>
      </c>
      <c r="AC288">
        <v>19249</v>
      </c>
      <c r="AD288">
        <v>19467</v>
      </c>
      <c r="AE288">
        <v>110410</v>
      </c>
    </row>
    <row r="289" spans="1:31" x14ac:dyDescent="0.35">
      <c r="A289" t="s">
        <v>62</v>
      </c>
      <c r="B289" t="s">
        <v>63</v>
      </c>
      <c r="C289">
        <v>0</v>
      </c>
      <c r="D289" t="s">
        <v>64</v>
      </c>
      <c r="E289">
        <v>60</v>
      </c>
      <c r="F289" t="s">
        <v>73</v>
      </c>
      <c r="G289">
        <v>2017</v>
      </c>
      <c r="H289">
        <v>206667</v>
      </c>
      <c r="I289">
        <v>216748</v>
      </c>
      <c r="J289">
        <v>2192801</v>
      </c>
      <c r="K289">
        <v>2193731</v>
      </c>
      <c r="L289">
        <v>9392</v>
      </c>
      <c r="M289">
        <v>4.1710000000000003</v>
      </c>
      <c r="N289">
        <v>26192</v>
      </c>
      <c r="O289">
        <v>11.632999999999999</v>
      </c>
      <c r="P289">
        <v>384525</v>
      </c>
      <c r="Q289">
        <v>55681</v>
      </c>
      <c r="R289">
        <v>328844</v>
      </c>
      <c r="S289">
        <v>2.5379999999999998</v>
      </c>
      <c r="T289">
        <v>17.527999999999999</v>
      </c>
      <c r="U289">
        <v>388790</v>
      </c>
      <c r="V289">
        <v>174162</v>
      </c>
      <c r="W289">
        <v>214628</v>
      </c>
      <c r="X289">
        <v>7.9390000000000001</v>
      </c>
      <c r="Y289">
        <v>17.722999999999999</v>
      </c>
      <c r="Z289">
        <v>-4265</v>
      </c>
      <c r="AA289">
        <v>-0.19400000000000001</v>
      </c>
      <c r="AB289">
        <v>35.057000000000002</v>
      </c>
      <c r="AC289">
        <v>20830</v>
      </c>
      <c r="AD289">
        <v>21161</v>
      </c>
      <c r="AE289">
        <v>141393</v>
      </c>
    </row>
    <row r="290" spans="1:31" x14ac:dyDescent="0.35">
      <c r="A290" t="s">
        <v>62</v>
      </c>
      <c r="B290" t="s">
        <v>63</v>
      </c>
      <c r="C290">
        <v>0</v>
      </c>
      <c r="D290" t="s">
        <v>64</v>
      </c>
      <c r="E290">
        <v>60</v>
      </c>
      <c r="F290" t="s">
        <v>73</v>
      </c>
      <c r="G290">
        <v>2018</v>
      </c>
      <c r="H290">
        <v>206689</v>
      </c>
      <c r="I290">
        <v>214116</v>
      </c>
      <c r="J290">
        <v>2035176</v>
      </c>
      <c r="K290">
        <v>2032576</v>
      </c>
      <c r="L290">
        <v>8384</v>
      </c>
      <c r="M290">
        <v>3.7679999999999998</v>
      </c>
      <c r="N290">
        <v>25183</v>
      </c>
      <c r="O290">
        <v>11.317</v>
      </c>
      <c r="P290">
        <v>336722</v>
      </c>
      <c r="Q290">
        <v>57707</v>
      </c>
      <c r="R290">
        <v>279015</v>
      </c>
      <c r="S290">
        <v>2.839</v>
      </c>
      <c r="T290">
        <v>16.565999999999999</v>
      </c>
      <c r="U290">
        <v>329381</v>
      </c>
      <c r="V290">
        <v>139137</v>
      </c>
      <c r="W290">
        <v>190244</v>
      </c>
      <c r="X290">
        <v>6.8449999999999998</v>
      </c>
      <c r="Y290">
        <v>16.204999999999998</v>
      </c>
      <c r="Z290">
        <v>7341</v>
      </c>
      <c r="AA290">
        <v>0.36099999999999999</v>
      </c>
      <c r="AB290">
        <v>32.409999999999997</v>
      </c>
      <c r="AC290">
        <v>21506</v>
      </c>
      <c r="AD290">
        <v>21794</v>
      </c>
      <c r="AE290">
        <v>119883</v>
      </c>
    </row>
    <row r="291" spans="1:31" x14ac:dyDescent="0.35">
      <c r="A291" t="s">
        <v>62</v>
      </c>
      <c r="B291" t="s">
        <v>63</v>
      </c>
      <c r="C291">
        <v>0</v>
      </c>
      <c r="D291" t="s">
        <v>64</v>
      </c>
      <c r="E291">
        <v>70</v>
      </c>
      <c r="F291" t="s">
        <v>74</v>
      </c>
      <c r="G291">
        <v>1978</v>
      </c>
      <c r="H291">
        <v>0</v>
      </c>
      <c r="I291">
        <v>0</v>
      </c>
      <c r="J291">
        <v>0</v>
      </c>
      <c r="K291">
        <v>0</v>
      </c>
      <c r="L291">
        <v>0</v>
      </c>
      <c r="M291" t="s">
        <v>70</v>
      </c>
      <c r="N291">
        <v>0</v>
      </c>
      <c r="O291" t="s">
        <v>70</v>
      </c>
      <c r="P291">
        <v>0</v>
      </c>
      <c r="Q291">
        <v>0</v>
      </c>
      <c r="R291">
        <v>0</v>
      </c>
      <c r="S291" t="s">
        <v>70</v>
      </c>
      <c r="T291" t="s">
        <v>70</v>
      </c>
      <c r="U291">
        <v>0</v>
      </c>
      <c r="V291">
        <v>0</v>
      </c>
      <c r="W291">
        <v>0</v>
      </c>
      <c r="X291" t="s">
        <v>70</v>
      </c>
      <c r="Y291" t="s">
        <v>70</v>
      </c>
      <c r="Z291">
        <v>0</v>
      </c>
      <c r="AA291" t="s">
        <v>70</v>
      </c>
      <c r="AB291" t="s">
        <v>70</v>
      </c>
      <c r="AC291">
        <v>0</v>
      </c>
      <c r="AD291">
        <v>0</v>
      </c>
      <c r="AE291">
        <v>0</v>
      </c>
    </row>
    <row r="292" spans="1:31" x14ac:dyDescent="0.35">
      <c r="A292" t="s">
        <v>62</v>
      </c>
      <c r="B292" t="s">
        <v>63</v>
      </c>
      <c r="C292">
        <v>0</v>
      </c>
      <c r="D292" t="s">
        <v>64</v>
      </c>
      <c r="E292">
        <v>70</v>
      </c>
      <c r="F292" t="s">
        <v>74</v>
      </c>
      <c r="G292">
        <v>1979</v>
      </c>
      <c r="H292">
        <v>0</v>
      </c>
      <c r="I292">
        <v>0</v>
      </c>
      <c r="J292">
        <v>0</v>
      </c>
      <c r="K292">
        <v>0</v>
      </c>
      <c r="L292">
        <v>0</v>
      </c>
      <c r="M292" t="s">
        <v>70</v>
      </c>
      <c r="N292">
        <v>0</v>
      </c>
      <c r="O292" t="s">
        <v>70</v>
      </c>
      <c r="P292">
        <v>0</v>
      </c>
      <c r="Q292">
        <v>0</v>
      </c>
      <c r="R292">
        <v>0</v>
      </c>
      <c r="S292" t="s">
        <v>70</v>
      </c>
      <c r="T292" t="s">
        <v>70</v>
      </c>
      <c r="U292">
        <v>0</v>
      </c>
      <c r="V292">
        <v>0</v>
      </c>
      <c r="W292">
        <v>0</v>
      </c>
      <c r="X292" t="s">
        <v>70</v>
      </c>
      <c r="Y292" t="s">
        <v>70</v>
      </c>
      <c r="Z292">
        <v>0</v>
      </c>
      <c r="AA292" t="s">
        <v>70</v>
      </c>
      <c r="AB292" t="s">
        <v>70</v>
      </c>
      <c r="AC292">
        <v>0</v>
      </c>
      <c r="AD292">
        <v>0</v>
      </c>
      <c r="AE292">
        <v>0</v>
      </c>
    </row>
    <row r="293" spans="1:31" x14ac:dyDescent="0.35">
      <c r="A293" t="s">
        <v>62</v>
      </c>
      <c r="B293" t="s">
        <v>63</v>
      </c>
      <c r="C293">
        <v>0</v>
      </c>
      <c r="D293" t="s">
        <v>64</v>
      </c>
      <c r="E293">
        <v>70</v>
      </c>
      <c r="F293" t="s">
        <v>74</v>
      </c>
      <c r="G293">
        <v>1980</v>
      </c>
      <c r="H293">
        <v>0</v>
      </c>
      <c r="I293">
        <v>0</v>
      </c>
      <c r="J293">
        <v>0</v>
      </c>
      <c r="K293">
        <v>0</v>
      </c>
      <c r="L293">
        <v>0</v>
      </c>
      <c r="M293" t="s">
        <v>70</v>
      </c>
      <c r="N293">
        <v>0</v>
      </c>
      <c r="O293" t="s">
        <v>70</v>
      </c>
      <c r="P293">
        <v>0</v>
      </c>
      <c r="Q293">
        <v>0</v>
      </c>
      <c r="R293">
        <v>0</v>
      </c>
      <c r="S293" t="s">
        <v>70</v>
      </c>
      <c r="T293" t="s">
        <v>70</v>
      </c>
      <c r="U293">
        <v>0</v>
      </c>
      <c r="V293">
        <v>0</v>
      </c>
      <c r="W293">
        <v>0</v>
      </c>
      <c r="X293" t="s">
        <v>70</v>
      </c>
      <c r="Y293" t="s">
        <v>70</v>
      </c>
      <c r="Z293">
        <v>0</v>
      </c>
      <c r="AA293" t="s">
        <v>70</v>
      </c>
      <c r="AB293" t="s">
        <v>70</v>
      </c>
      <c r="AC293">
        <v>0</v>
      </c>
      <c r="AD293">
        <v>0</v>
      </c>
      <c r="AE293">
        <v>0</v>
      </c>
    </row>
    <row r="294" spans="1:31" x14ac:dyDescent="0.35">
      <c r="A294" t="s">
        <v>62</v>
      </c>
      <c r="B294" t="s">
        <v>63</v>
      </c>
      <c r="C294">
        <v>0</v>
      </c>
      <c r="D294" t="s">
        <v>64</v>
      </c>
      <c r="E294">
        <v>70</v>
      </c>
      <c r="F294" t="s">
        <v>74</v>
      </c>
      <c r="G294">
        <v>1981</v>
      </c>
      <c r="H294">
        <v>0</v>
      </c>
      <c r="I294">
        <v>0</v>
      </c>
      <c r="J294">
        <v>0</v>
      </c>
      <c r="K294">
        <v>0</v>
      </c>
      <c r="L294">
        <v>0</v>
      </c>
      <c r="M294" t="s">
        <v>70</v>
      </c>
      <c r="N294">
        <v>0</v>
      </c>
      <c r="O294" t="s">
        <v>70</v>
      </c>
      <c r="P294">
        <v>0</v>
      </c>
      <c r="Q294">
        <v>0</v>
      </c>
      <c r="R294">
        <v>0</v>
      </c>
      <c r="S294" t="s">
        <v>70</v>
      </c>
      <c r="T294" t="s">
        <v>70</v>
      </c>
      <c r="U294">
        <v>0</v>
      </c>
      <c r="V294">
        <v>0</v>
      </c>
      <c r="W294">
        <v>0</v>
      </c>
      <c r="X294" t="s">
        <v>70</v>
      </c>
      <c r="Y294" t="s">
        <v>70</v>
      </c>
      <c r="Z294">
        <v>0</v>
      </c>
      <c r="AA294" t="s">
        <v>70</v>
      </c>
      <c r="AB294" t="s">
        <v>70</v>
      </c>
      <c r="AC294">
        <v>0</v>
      </c>
      <c r="AD294">
        <v>0</v>
      </c>
      <c r="AE294">
        <v>0</v>
      </c>
    </row>
    <row r="295" spans="1:31" x14ac:dyDescent="0.35">
      <c r="A295" t="s">
        <v>62</v>
      </c>
      <c r="B295" t="s">
        <v>63</v>
      </c>
      <c r="C295">
        <v>0</v>
      </c>
      <c r="D295" t="s">
        <v>64</v>
      </c>
      <c r="E295">
        <v>70</v>
      </c>
      <c r="F295" t="s">
        <v>74</v>
      </c>
      <c r="G295">
        <v>1982</v>
      </c>
      <c r="H295">
        <v>0</v>
      </c>
      <c r="I295">
        <v>0</v>
      </c>
      <c r="J295">
        <v>0</v>
      </c>
      <c r="K295">
        <v>0</v>
      </c>
      <c r="L295">
        <v>0</v>
      </c>
      <c r="M295" t="s">
        <v>70</v>
      </c>
      <c r="N295">
        <v>0</v>
      </c>
      <c r="O295" t="s">
        <v>70</v>
      </c>
      <c r="P295">
        <v>0</v>
      </c>
      <c r="Q295">
        <v>0</v>
      </c>
      <c r="R295">
        <v>0</v>
      </c>
      <c r="S295" t="s">
        <v>70</v>
      </c>
      <c r="T295" t="s">
        <v>70</v>
      </c>
      <c r="U295">
        <v>0</v>
      </c>
      <c r="V295">
        <v>0</v>
      </c>
      <c r="W295">
        <v>0</v>
      </c>
      <c r="X295" t="s">
        <v>70</v>
      </c>
      <c r="Y295" t="s">
        <v>70</v>
      </c>
      <c r="Z295">
        <v>0</v>
      </c>
      <c r="AA295" t="s">
        <v>70</v>
      </c>
      <c r="AB295" t="s">
        <v>70</v>
      </c>
      <c r="AC295">
        <v>0</v>
      </c>
      <c r="AD295">
        <v>0</v>
      </c>
      <c r="AE295">
        <v>0</v>
      </c>
    </row>
    <row r="296" spans="1:31" x14ac:dyDescent="0.35">
      <c r="A296" t="s">
        <v>62</v>
      </c>
      <c r="B296" t="s">
        <v>63</v>
      </c>
      <c r="C296">
        <v>0</v>
      </c>
      <c r="D296" t="s">
        <v>64</v>
      </c>
      <c r="E296">
        <v>70</v>
      </c>
      <c r="F296" t="s">
        <v>74</v>
      </c>
      <c r="G296">
        <v>1983</v>
      </c>
      <c r="H296">
        <v>197676</v>
      </c>
      <c r="I296">
        <v>214574</v>
      </c>
      <c r="J296">
        <v>1899072</v>
      </c>
      <c r="K296">
        <v>1940988</v>
      </c>
      <c r="L296">
        <v>11033</v>
      </c>
      <c r="M296">
        <v>5.0010000000000003</v>
      </c>
      <c r="N296">
        <v>23088</v>
      </c>
      <c r="O296">
        <v>10.465999999999999</v>
      </c>
      <c r="P296">
        <v>336185</v>
      </c>
      <c r="Q296">
        <v>65162</v>
      </c>
      <c r="R296">
        <v>271023</v>
      </c>
      <c r="S296">
        <v>3.3570000000000002</v>
      </c>
      <c r="T296">
        <v>17.32</v>
      </c>
      <c r="U296">
        <v>420940</v>
      </c>
      <c r="V296">
        <v>139577</v>
      </c>
      <c r="W296">
        <v>281363</v>
      </c>
      <c r="X296">
        <v>7.1909999999999998</v>
      </c>
      <c r="Y296">
        <v>21.687000000000001</v>
      </c>
      <c r="Z296">
        <v>-84755</v>
      </c>
      <c r="AA296">
        <v>-4.367</v>
      </c>
      <c r="AB296">
        <v>34.640999999999998</v>
      </c>
      <c r="AC296">
        <v>16554</v>
      </c>
      <c r="AD296">
        <v>16895</v>
      </c>
      <c r="AE296">
        <v>104289</v>
      </c>
    </row>
    <row r="297" spans="1:31" x14ac:dyDescent="0.35">
      <c r="A297" t="s">
        <v>62</v>
      </c>
      <c r="B297" t="s">
        <v>63</v>
      </c>
      <c r="C297">
        <v>0</v>
      </c>
      <c r="D297" t="s">
        <v>64</v>
      </c>
      <c r="E297">
        <v>70</v>
      </c>
      <c r="F297" t="s">
        <v>74</v>
      </c>
      <c r="G297">
        <v>1984</v>
      </c>
      <c r="H297">
        <v>381989</v>
      </c>
      <c r="I297">
        <v>413966</v>
      </c>
      <c r="J297">
        <v>3891526</v>
      </c>
      <c r="K297">
        <v>3816051</v>
      </c>
      <c r="L297">
        <v>20098</v>
      </c>
      <c r="M297">
        <v>4.7279999999999998</v>
      </c>
      <c r="N297">
        <v>42358</v>
      </c>
      <c r="O297">
        <v>9.9640000000000004</v>
      </c>
      <c r="P297">
        <v>789706</v>
      </c>
      <c r="Q297">
        <v>128106</v>
      </c>
      <c r="R297">
        <v>661600</v>
      </c>
      <c r="S297">
        <v>3.3570000000000002</v>
      </c>
      <c r="T297">
        <v>20.693999999999999</v>
      </c>
      <c r="U297">
        <v>637664</v>
      </c>
      <c r="V297">
        <v>233392</v>
      </c>
      <c r="W297">
        <v>404272</v>
      </c>
      <c r="X297">
        <v>6.1159999999999997</v>
      </c>
      <c r="Y297">
        <v>16.71</v>
      </c>
      <c r="Z297">
        <v>152042</v>
      </c>
      <c r="AA297">
        <v>3.984</v>
      </c>
      <c r="AB297">
        <v>33.42</v>
      </c>
      <c r="AC297">
        <v>31238</v>
      </c>
      <c r="AD297">
        <v>31943</v>
      </c>
      <c r="AE297">
        <v>170642</v>
      </c>
    </row>
    <row r="298" spans="1:31" x14ac:dyDescent="0.35">
      <c r="A298" t="s">
        <v>62</v>
      </c>
      <c r="B298" t="s">
        <v>63</v>
      </c>
      <c r="C298">
        <v>0</v>
      </c>
      <c r="D298" t="s">
        <v>64</v>
      </c>
      <c r="E298">
        <v>70</v>
      </c>
      <c r="F298" t="s">
        <v>74</v>
      </c>
      <c r="G298">
        <v>1985</v>
      </c>
      <c r="H298">
        <v>536693</v>
      </c>
      <c r="I298">
        <v>579827</v>
      </c>
      <c r="J298">
        <v>5688780</v>
      </c>
      <c r="K298">
        <v>5677424</v>
      </c>
      <c r="L298">
        <v>27502</v>
      </c>
      <c r="M298">
        <v>4.5940000000000003</v>
      </c>
      <c r="N298">
        <v>65058</v>
      </c>
      <c r="O298">
        <v>10.868</v>
      </c>
      <c r="P298">
        <v>1082796</v>
      </c>
      <c r="Q298">
        <v>172812</v>
      </c>
      <c r="R298">
        <v>909984</v>
      </c>
      <c r="S298">
        <v>3.044</v>
      </c>
      <c r="T298">
        <v>19.071999999999999</v>
      </c>
      <c r="U298">
        <v>1058715</v>
      </c>
      <c r="V298">
        <v>415800</v>
      </c>
      <c r="W298">
        <v>642915</v>
      </c>
      <c r="X298">
        <v>7.3239999999999998</v>
      </c>
      <c r="Y298">
        <v>18.648</v>
      </c>
      <c r="Z298">
        <v>24081</v>
      </c>
      <c r="AA298">
        <v>0.42399999999999999</v>
      </c>
      <c r="AB298">
        <v>37.295999999999999</v>
      </c>
      <c r="AC298">
        <v>48375</v>
      </c>
      <c r="AD298">
        <v>49565</v>
      </c>
      <c r="AE298">
        <v>317451</v>
      </c>
    </row>
    <row r="299" spans="1:31" x14ac:dyDescent="0.35">
      <c r="A299" t="s">
        <v>62</v>
      </c>
      <c r="B299" t="s">
        <v>63</v>
      </c>
      <c r="C299">
        <v>0</v>
      </c>
      <c r="D299" t="s">
        <v>64</v>
      </c>
      <c r="E299">
        <v>70</v>
      </c>
      <c r="F299" t="s">
        <v>74</v>
      </c>
      <c r="G299">
        <v>1986</v>
      </c>
      <c r="H299">
        <v>671098</v>
      </c>
      <c r="I299">
        <v>730689</v>
      </c>
      <c r="J299">
        <v>7379901</v>
      </c>
      <c r="K299">
        <v>7434958</v>
      </c>
      <c r="L299">
        <v>35447</v>
      </c>
      <c r="M299">
        <v>4.7190000000000003</v>
      </c>
      <c r="N299">
        <v>76268</v>
      </c>
      <c r="O299">
        <v>10.154</v>
      </c>
      <c r="P299">
        <v>1355631</v>
      </c>
      <c r="Q299">
        <v>270179</v>
      </c>
      <c r="R299">
        <v>1085452</v>
      </c>
      <c r="S299">
        <v>3.6339999999999999</v>
      </c>
      <c r="T299">
        <v>18.233000000000001</v>
      </c>
      <c r="U299">
        <v>1465940</v>
      </c>
      <c r="V299">
        <v>478350</v>
      </c>
      <c r="W299">
        <v>987590</v>
      </c>
      <c r="X299">
        <v>6.4340000000000002</v>
      </c>
      <c r="Y299">
        <v>19.716999999999999</v>
      </c>
      <c r="Z299">
        <v>-110309</v>
      </c>
      <c r="AA299">
        <v>-1.484</v>
      </c>
      <c r="AB299">
        <v>36.466000000000001</v>
      </c>
      <c r="AC299">
        <v>55702</v>
      </c>
      <c r="AD299">
        <v>56995</v>
      </c>
      <c r="AE299">
        <v>344359</v>
      </c>
    </row>
    <row r="300" spans="1:31" x14ac:dyDescent="0.35">
      <c r="A300" t="s">
        <v>62</v>
      </c>
      <c r="B300" t="s">
        <v>63</v>
      </c>
      <c r="C300">
        <v>0</v>
      </c>
      <c r="D300" t="s">
        <v>64</v>
      </c>
      <c r="E300">
        <v>70</v>
      </c>
      <c r="F300" t="s">
        <v>74</v>
      </c>
      <c r="G300">
        <v>1987</v>
      </c>
      <c r="H300">
        <v>780166</v>
      </c>
      <c r="I300">
        <v>853076</v>
      </c>
      <c r="J300">
        <v>9038568</v>
      </c>
      <c r="K300">
        <v>9105594</v>
      </c>
      <c r="L300">
        <v>39748</v>
      </c>
      <c r="M300">
        <v>4.524</v>
      </c>
      <c r="N300">
        <v>90752</v>
      </c>
      <c r="O300">
        <v>10.329000000000001</v>
      </c>
      <c r="P300">
        <v>1644782</v>
      </c>
      <c r="Q300">
        <v>308929</v>
      </c>
      <c r="R300">
        <v>1335853</v>
      </c>
      <c r="S300">
        <v>3.3929999999999998</v>
      </c>
      <c r="T300">
        <v>18.062999999999999</v>
      </c>
      <c r="U300">
        <v>1776975</v>
      </c>
      <c r="V300">
        <v>630574</v>
      </c>
      <c r="W300">
        <v>1146401</v>
      </c>
      <c r="X300">
        <v>6.9249999999999998</v>
      </c>
      <c r="Y300">
        <v>19.515000000000001</v>
      </c>
      <c r="Z300">
        <v>-132193</v>
      </c>
      <c r="AA300">
        <v>-1.452</v>
      </c>
      <c r="AB300">
        <v>36.127000000000002</v>
      </c>
      <c r="AC300">
        <v>64667</v>
      </c>
      <c r="AD300">
        <v>66242</v>
      </c>
      <c r="AE300">
        <v>433946</v>
      </c>
    </row>
    <row r="301" spans="1:31" x14ac:dyDescent="0.35">
      <c r="A301" t="s">
        <v>62</v>
      </c>
      <c r="B301" t="s">
        <v>63</v>
      </c>
      <c r="C301">
        <v>0</v>
      </c>
      <c r="D301" t="s">
        <v>64</v>
      </c>
      <c r="E301">
        <v>70</v>
      </c>
      <c r="F301" t="s">
        <v>74</v>
      </c>
      <c r="G301">
        <v>1988</v>
      </c>
      <c r="H301">
        <v>765677</v>
      </c>
      <c r="I301">
        <v>837837</v>
      </c>
      <c r="J301">
        <v>9110562</v>
      </c>
      <c r="K301">
        <v>9190032</v>
      </c>
      <c r="L301">
        <v>37529</v>
      </c>
      <c r="M301">
        <v>4.3609999999999998</v>
      </c>
      <c r="N301">
        <v>82986</v>
      </c>
      <c r="O301">
        <v>9.6430000000000007</v>
      </c>
      <c r="P301">
        <v>1577125</v>
      </c>
      <c r="Q301">
        <v>321399</v>
      </c>
      <c r="R301">
        <v>1255726</v>
      </c>
      <c r="S301">
        <v>3.4969999999999999</v>
      </c>
      <c r="T301">
        <v>17.161000000000001</v>
      </c>
      <c r="U301">
        <v>1735583</v>
      </c>
      <c r="V301">
        <v>575108</v>
      </c>
      <c r="W301">
        <v>1160475</v>
      </c>
      <c r="X301">
        <v>6.258</v>
      </c>
      <c r="Y301">
        <v>18.885000000000002</v>
      </c>
      <c r="Z301">
        <v>-158458</v>
      </c>
      <c r="AA301">
        <v>-1.724</v>
      </c>
      <c r="AB301">
        <v>34.323</v>
      </c>
      <c r="AC301">
        <v>60813</v>
      </c>
      <c r="AD301">
        <v>62435</v>
      </c>
      <c r="AE301">
        <v>405767</v>
      </c>
    </row>
    <row r="302" spans="1:31" x14ac:dyDescent="0.35">
      <c r="A302" t="s">
        <v>62</v>
      </c>
      <c r="B302" t="s">
        <v>63</v>
      </c>
      <c r="C302">
        <v>0</v>
      </c>
      <c r="D302" t="s">
        <v>64</v>
      </c>
      <c r="E302">
        <v>70</v>
      </c>
      <c r="F302" t="s">
        <v>74</v>
      </c>
      <c r="G302">
        <v>1989</v>
      </c>
      <c r="H302">
        <v>756420</v>
      </c>
      <c r="I302">
        <v>829051</v>
      </c>
      <c r="J302">
        <v>9438254</v>
      </c>
      <c r="K302">
        <v>9432061</v>
      </c>
      <c r="L302">
        <v>34576</v>
      </c>
      <c r="M302">
        <v>4.0590000000000002</v>
      </c>
      <c r="N302">
        <v>79994</v>
      </c>
      <c r="O302">
        <v>9.3919999999999995</v>
      </c>
      <c r="P302">
        <v>1594222</v>
      </c>
      <c r="Q302">
        <v>288150</v>
      </c>
      <c r="R302">
        <v>1306072</v>
      </c>
      <c r="S302">
        <v>3.0550000000000002</v>
      </c>
      <c r="T302">
        <v>16.902000000000001</v>
      </c>
      <c r="U302">
        <v>1581049</v>
      </c>
      <c r="V302">
        <v>567521</v>
      </c>
      <c r="W302">
        <v>1013528</v>
      </c>
      <c r="X302">
        <v>6.0170000000000003</v>
      </c>
      <c r="Y302">
        <v>16.762</v>
      </c>
      <c r="Z302">
        <v>13173</v>
      </c>
      <c r="AA302">
        <v>0.14000000000000001</v>
      </c>
      <c r="AB302">
        <v>33.524999999999999</v>
      </c>
      <c r="AC302">
        <v>59767</v>
      </c>
      <c r="AD302">
        <v>61810</v>
      </c>
      <c r="AE302">
        <v>409180</v>
      </c>
    </row>
    <row r="303" spans="1:31" x14ac:dyDescent="0.35">
      <c r="A303" t="s">
        <v>62</v>
      </c>
      <c r="B303" t="s">
        <v>63</v>
      </c>
      <c r="C303">
        <v>0</v>
      </c>
      <c r="D303" t="s">
        <v>64</v>
      </c>
      <c r="E303">
        <v>70</v>
      </c>
      <c r="F303" t="s">
        <v>74</v>
      </c>
      <c r="G303">
        <v>1990</v>
      </c>
      <c r="H303">
        <v>798771</v>
      </c>
      <c r="I303">
        <v>874241</v>
      </c>
      <c r="J303">
        <v>10003881</v>
      </c>
      <c r="K303">
        <v>10068241</v>
      </c>
      <c r="L303">
        <v>34369</v>
      </c>
      <c r="M303">
        <v>3.8290000000000002</v>
      </c>
      <c r="N303">
        <v>80986</v>
      </c>
      <c r="O303">
        <v>9.0229999999999997</v>
      </c>
      <c r="P303">
        <v>1565204</v>
      </c>
      <c r="Q303">
        <v>285152</v>
      </c>
      <c r="R303">
        <v>1280052</v>
      </c>
      <c r="S303">
        <v>2.8319999999999999</v>
      </c>
      <c r="T303">
        <v>15.545999999999999</v>
      </c>
      <c r="U303">
        <v>1693418</v>
      </c>
      <c r="V303">
        <v>559399</v>
      </c>
      <c r="W303">
        <v>1134019</v>
      </c>
      <c r="X303">
        <v>5.556</v>
      </c>
      <c r="Y303">
        <v>16.818999999999999</v>
      </c>
      <c r="Z303">
        <v>-128214</v>
      </c>
      <c r="AA303">
        <v>-1.2729999999999999</v>
      </c>
      <c r="AB303">
        <v>31.091999999999999</v>
      </c>
      <c r="AC303">
        <v>61148</v>
      </c>
      <c r="AD303">
        <v>63179</v>
      </c>
      <c r="AE303">
        <v>407350</v>
      </c>
    </row>
    <row r="304" spans="1:31" x14ac:dyDescent="0.35">
      <c r="A304" t="s">
        <v>62</v>
      </c>
      <c r="B304" t="s">
        <v>63</v>
      </c>
      <c r="C304">
        <v>0</v>
      </c>
      <c r="D304" t="s">
        <v>64</v>
      </c>
      <c r="E304">
        <v>70</v>
      </c>
      <c r="F304" t="s">
        <v>74</v>
      </c>
      <c r="G304">
        <v>1991</v>
      </c>
      <c r="H304">
        <v>829264</v>
      </c>
      <c r="I304">
        <v>923141</v>
      </c>
      <c r="J304">
        <v>10335309</v>
      </c>
      <c r="K304">
        <v>10695038</v>
      </c>
      <c r="L304">
        <v>40685</v>
      </c>
      <c r="M304">
        <v>4.2910000000000004</v>
      </c>
      <c r="N304">
        <v>90540</v>
      </c>
      <c r="O304">
        <v>9.5500000000000007</v>
      </c>
      <c r="P304">
        <v>1501293</v>
      </c>
      <c r="Q304">
        <v>385970</v>
      </c>
      <c r="R304">
        <v>1115323</v>
      </c>
      <c r="S304">
        <v>3.609</v>
      </c>
      <c r="T304">
        <v>14.037000000000001</v>
      </c>
      <c r="U304">
        <v>2219041</v>
      </c>
      <c r="V304">
        <v>716018</v>
      </c>
      <c r="W304">
        <v>1503023</v>
      </c>
      <c r="X304">
        <v>6.6950000000000003</v>
      </c>
      <c r="Y304">
        <v>20.748000000000001</v>
      </c>
      <c r="Z304">
        <v>-717748</v>
      </c>
      <c r="AA304">
        <v>-6.7110000000000003</v>
      </c>
      <c r="AB304">
        <v>28.074999999999999</v>
      </c>
      <c r="AC304">
        <v>66703</v>
      </c>
      <c r="AD304">
        <v>68970</v>
      </c>
      <c r="AE304">
        <v>517602</v>
      </c>
    </row>
    <row r="305" spans="1:31" x14ac:dyDescent="0.35">
      <c r="A305" t="s">
        <v>62</v>
      </c>
      <c r="B305" t="s">
        <v>63</v>
      </c>
      <c r="C305">
        <v>0</v>
      </c>
      <c r="D305" t="s">
        <v>64</v>
      </c>
      <c r="E305">
        <v>70</v>
      </c>
      <c r="F305" t="s">
        <v>74</v>
      </c>
      <c r="G305">
        <v>1992</v>
      </c>
      <c r="H305">
        <v>872066</v>
      </c>
      <c r="I305">
        <v>971506</v>
      </c>
      <c r="J305">
        <v>11101772</v>
      </c>
      <c r="K305">
        <v>11224907</v>
      </c>
      <c r="L305">
        <v>38061</v>
      </c>
      <c r="M305">
        <v>3.8090000000000002</v>
      </c>
      <c r="N305">
        <v>93524</v>
      </c>
      <c r="O305">
        <v>9.36</v>
      </c>
      <c r="P305">
        <v>1720110</v>
      </c>
      <c r="Q305">
        <v>325165</v>
      </c>
      <c r="R305">
        <v>1394945</v>
      </c>
      <c r="S305">
        <v>2.8969999999999998</v>
      </c>
      <c r="T305">
        <v>15.324</v>
      </c>
      <c r="U305">
        <v>1965630</v>
      </c>
      <c r="V305">
        <v>649126</v>
      </c>
      <c r="W305">
        <v>1316504</v>
      </c>
      <c r="X305">
        <v>5.7830000000000004</v>
      </c>
      <c r="Y305">
        <v>17.510999999999999</v>
      </c>
      <c r="Z305">
        <v>-245520</v>
      </c>
      <c r="AA305">
        <v>-2.1869999999999998</v>
      </c>
      <c r="AB305">
        <v>30.648</v>
      </c>
      <c r="AC305">
        <v>65916</v>
      </c>
      <c r="AD305">
        <v>68022</v>
      </c>
      <c r="AE305">
        <v>446332</v>
      </c>
    </row>
    <row r="306" spans="1:31" x14ac:dyDescent="0.35">
      <c r="A306" t="s">
        <v>62</v>
      </c>
      <c r="B306" t="s">
        <v>63</v>
      </c>
      <c r="C306">
        <v>0</v>
      </c>
      <c r="D306" t="s">
        <v>64</v>
      </c>
      <c r="E306">
        <v>70</v>
      </c>
      <c r="F306" t="s">
        <v>74</v>
      </c>
      <c r="G306">
        <v>1993</v>
      </c>
      <c r="H306">
        <v>907028</v>
      </c>
      <c r="I306">
        <v>1007964</v>
      </c>
      <c r="J306">
        <v>11861660</v>
      </c>
      <c r="K306">
        <v>11941782</v>
      </c>
      <c r="L306">
        <v>38534</v>
      </c>
      <c r="M306">
        <v>3.7160000000000002</v>
      </c>
      <c r="N306">
        <v>96427</v>
      </c>
      <c r="O306">
        <v>9.2989999999999995</v>
      </c>
      <c r="P306">
        <v>1820182</v>
      </c>
      <c r="Q306">
        <v>305700</v>
      </c>
      <c r="R306">
        <v>1514482</v>
      </c>
      <c r="S306">
        <v>2.56</v>
      </c>
      <c r="T306">
        <v>15.242000000000001</v>
      </c>
      <c r="U306">
        <v>1981651</v>
      </c>
      <c r="V306">
        <v>688704</v>
      </c>
      <c r="W306">
        <v>1292947</v>
      </c>
      <c r="X306">
        <v>5.7670000000000003</v>
      </c>
      <c r="Y306">
        <v>16.594000000000001</v>
      </c>
      <c r="Z306">
        <v>-161469</v>
      </c>
      <c r="AA306">
        <v>-1.3520000000000001</v>
      </c>
      <c r="AB306">
        <v>30.484000000000002</v>
      </c>
      <c r="AC306">
        <v>69806</v>
      </c>
      <c r="AD306">
        <v>71858</v>
      </c>
      <c r="AE306">
        <v>466452</v>
      </c>
    </row>
    <row r="307" spans="1:31" x14ac:dyDescent="0.35">
      <c r="A307" t="s">
        <v>62</v>
      </c>
      <c r="B307" t="s">
        <v>63</v>
      </c>
      <c r="C307">
        <v>0</v>
      </c>
      <c r="D307" t="s">
        <v>64</v>
      </c>
      <c r="E307">
        <v>70</v>
      </c>
      <c r="F307" t="s">
        <v>74</v>
      </c>
      <c r="G307">
        <v>1994</v>
      </c>
      <c r="H307">
        <v>932053</v>
      </c>
      <c r="I307">
        <v>1036029</v>
      </c>
      <c r="J307">
        <v>12345351</v>
      </c>
      <c r="K307">
        <v>12418131</v>
      </c>
      <c r="L307">
        <v>40149</v>
      </c>
      <c r="M307">
        <v>3.766</v>
      </c>
      <c r="N307">
        <v>100390</v>
      </c>
      <c r="O307">
        <v>9.4160000000000004</v>
      </c>
      <c r="P307">
        <v>1883640</v>
      </c>
      <c r="Q307">
        <v>343524</v>
      </c>
      <c r="R307">
        <v>1540116</v>
      </c>
      <c r="S307">
        <v>2.766</v>
      </c>
      <c r="T307">
        <v>15.167999999999999</v>
      </c>
      <c r="U307">
        <v>2025503</v>
      </c>
      <c r="V307">
        <v>751418</v>
      </c>
      <c r="W307">
        <v>1274085</v>
      </c>
      <c r="X307">
        <v>6.0510000000000002</v>
      </c>
      <c r="Y307">
        <v>16.311</v>
      </c>
      <c r="Z307">
        <v>-141863</v>
      </c>
      <c r="AA307">
        <v>-1.1419999999999999</v>
      </c>
      <c r="AB307">
        <v>30.337</v>
      </c>
      <c r="AC307">
        <v>73325</v>
      </c>
      <c r="AD307">
        <v>76013</v>
      </c>
      <c r="AE307">
        <v>547108</v>
      </c>
    </row>
    <row r="308" spans="1:31" x14ac:dyDescent="0.35">
      <c r="A308" t="s">
        <v>62</v>
      </c>
      <c r="B308" t="s">
        <v>63</v>
      </c>
      <c r="C308">
        <v>0</v>
      </c>
      <c r="D308" t="s">
        <v>64</v>
      </c>
      <c r="E308">
        <v>70</v>
      </c>
      <c r="F308" t="s">
        <v>74</v>
      </c>
      <c r="G308">
        <v>1995</v>
      </c>
      <c r="H308">
        <v>921445</v>
      </c>
      <c r="I308">
        <v>1028162</v>
      </c>
      <c r="J308">
        <v>12611260</v>
      </c>
      <c r="K308">
        <v>12580754</v>
      </c>
      <c r="L308">
        <v>41663</v>
      </c>
      <c r="M308">
        <v>3.9430000000000001</v>
      </c>
      <c r="N308">
        <v>98433</v>
      </c>
      <c r="O308">
        <v>9.3160000000000007</v>
      </c>
      <c r="P308">
        <v>2010357</v>
      </c>
      <c r="Q308">
        <v>409441</v>
      </c>
      <c r="R308">
        <v>1600916</v>
      </c>
      <c r="S308">
        <v>3.2549999999999999</v>
      </c>
      <c r="T308">
        <v>15.98</v>
      </c>
      <c r="U308">
        <v>1948513</v>
      </c>
      <c r="V308">
        <v>725260</v>
      </c>
      <c r="W308">
        <v>1223253</v>
      </c>
      <c r="X308">
        <v>5.7649999999999997</v>
      </c>
      <c r="Y308">
        <v>15.488</v>
      </c>
      <c r="Z308">
        <v>61844</v>
      </c>
      <c r="AA308">
        <v>0.49199999999999999</v>
      </c>
      <c r="AB308">
        <v>30.975999999999999</v>
      </c>
      <c r="AC308">
        <v>72732</v>
      </c>
      <c r="AD308">
        <v>75667</v>
      </c>
      <c r="AE308">
        <v>523029</v>
      </c>
    </row>
    <row r="309" spans="1:31" x14ac:dyDescent="0.35">
      <c r="A309" t="s">
        <v>62</v>
      </c>
      <c r="B309" t="s">
        <v>63</v>
      </c>
      <c r="C309">
        <v>0</v>
      </c>
      <c r="D309" t="s">
        <v>64</v>
      </c>
      <c r="E309">
        <v>70</v>
      </c>
      <c r="F309" t="s">
        <v>74</v>
      </c>
      <c r="G309">
        <v>1996</v>
      </c>
      <c r="H309">
        <v>913701</v>
      </c>
      <c r="I309">
        <v>1014222</v>
      </c>
      <c r="J309">
        <v>12066365</v>
      </c>
      <c r="K309">
        <v>12191266</v>
      </c>
      <c r="L309">
        <v>39038</v>
      </c>
      <c r="M309">
        <v>3.734</v>
      </c>
      <c r="N309">
        <v>101573</v>
      </c>
      <c r="O309">
        <v>9.7149999999999999</v>
      </c>
      <c r="P309">
        <v>1813840</v>
      </c>
      <c r="Q309">
        <v>371559</v>
      </c>
      <c r="R309">
        <v>1442281</v>
      </c>
      <c r="S309">
        <v>3.048</v>
      </c>
      <c r="T309">
        <v>14.878</v>
      </c>
      <c r="U309">
        <v>2062382</v>
      </c>
      <c r="V309">
        <v>721226</v>
      </c>
      <c r="W309">
        <v>1341156</v>
      </c>
      <c r="X309">
        <v>5.9160000000000004</v>
      </c>
      <c r="Y309">
        <v>16.917000000000002</v>
      </c>
      <c r="Z309">
        <v>-248542</v>
      </c>
      <c r="AA309">
        <v>-2.0390000000000001</v>
      </c>
      <c r="AB309">
        <v>29.756</v>
      </c>
      <c r="AC309">
        <v>74947</v>
      </c>
      <c r="AD309">
        <v>77763</v>
      </c>
      <c r="AE309">
        <v>531352</v>
      </c>
    </row>
    <row r="310" spans="1:31" x14ac:dyDescent="0.35">
      <c r="A310" t="s">
        <v>62</v>
      </c>
      <c r="B310" t="s">
        <v>63</v>
      </c>
      <c r="C310">
        <v>0</v>
      </c>
      <c r="D310" t="s">
        <v>64</v>
      </c>
      <c r="E310">
        <v>70</v>
      </c>
      <c r="F310" t="s">
        <v>74</v>
      </c>
      <c r="G310">
        <v>1997</v>
      </c>
      <c r="H310">
        <v>892103</v>
      </c>
      <c r="I310">
        <v>985337</v>
      </c>
      <c r="J310">
        <v>11583965</v>
      </c>
      <c r="K310">
        <v>11647723</v>
      </c>
      <c r="L310">
        <v>39428</v>
      </c>
      <c r="M310">
        <v>3.875</v>
      </c>
      <c r="N310">
        <v>103963</v>
      </c>
      <c r="O310">
        <v>10.215999999999999</v>
      </c>
      <c r="P310">
        <v>1957113</v>
      </c>
      <c r="Q310">
        <v>402728</v>
      </c>
      <c r="R310">
        <v>1554385</v>
      </c>
      <c r="S310">
        <v>3.4580000000000002</v>
      </c>
      <c r="T310">
        <v>16.803000000000001</v>
      </c>
      <c r="U310">
        <v>2085968</v>
      </c>
      <c r="V310">
        <v>778935</v>
      </c>
      <c r="W310">
        <v>1307033</v>
      </c>
      <c r="X310">
        <v>6.6870000000000003</v>
      </c>
      <c r="Y310">
        <v>17.908999999999999</v>
      </c>
      <c r="Z310">
        <v>-128855</v>
      </c>
      <c r="AA310">
        <v>-1.1060000000000001</v>
      </c>
      <c r="AB310">
        <v>33.604999999999997</v>
      </c>
      <c r="AC310">
        <v>76095</v>
      </c>
      <c r="AD310">
        <v>78737</v>
      </c>
      <c r="AE310">
        <v>556935</v>
      </c>
    </row>
    <row r="311" spans="1:31" x14ac:dyDescent="0.35">
      <c r="A311" t="s">
        <v>62</v>
      </c>
      <c r="B311" t="s">
        <v>63</v>
      </c>
      <c r="C311">
        <v>0</v>
      </c>
      <c r="D311" t="s">
        <v>64</v>
      </c>
      <c r="E311">
        <v>70</v>
      </c>
      <c r="F311" t="s">
        <v>74</v>
      </c>
      <c r="G311">
        <v>1998</v>
      </c>
      <c r="H311">
        <v>881196</v>
      </c>
      <c r="I311">
        <v>965185</v>
      </c>
      <c r="J311">
        <v>11333297</v>
      </c>
      <c r="K311">
        <v>11357432</v>
      </c>
      <c r="L311">
        <v>33549</v>
      </c>
      <c r="M311">
        <v>3.3690000000000002</v>
      </c>
      <c r="N311">
        <v>94880</v>
      </c>
      <c r="O311">
        <v>9.5280000000000005</v>
      </c>
      <c r="P311">
        <v>1870756</v>
      </c>
      <c r="Q311">
        <v>316199</v>
      </c>
      <c r="R311">
        <v>1554557</v>
      </c>
      <c r="S311">
        <v>2.7839999999999998</v>
      </c>
      <c r="T311">
        <v>16.472000000000001</v>
      </c>
      <c r="U311">
        <v>1917771</v>
      </c>
      <c r="V311">
        <v>677572</v>
      </c>
      <c r="W311">
        <v>1240199</v>
      </c>
      <c r="X311">
        <v>5.9660000000000002</v>
      </c>
      <c r="Y311">
        <v>16.885999999999999</v>
      </c>
      <c r="Z311">
        <v>-47015</v>
      </c>
      <c r="AA311">
        <v>-0.41399999999999998</v>
      </c>
      <c r="AB311">
        <v>32.942999999999998</v>
      </c>
      <c r="AC311">
        <v>67763</v>
      </c>
      <c r="AD311">
        <v>70060</v>
      </c>
      <c r="AE311">
        <v>468809</v>
      </c>
    </row>
    <row r="312" spans="1:31" x14ac:dyDescent="0.35">
      <c r="A312" t="s">
        <v>62</v>
      </c>
      <c r="B312" t="s">
        <v>63</v>
      </c>
      <c r="C312">
        <v>0</v>
      </c>
      <c r="D312" t="s">
        <v>64</v>
      </c>
      <c r="E312">
        <v>70</v>
      </c>
      <c r="F312" t="s">
        <v>74</v>
      </c>
      <c r="G312">
        <v>1999</v>
      </c>
      <c r="H312">
        <v>875821</v>
      </c>
      <c r="I312">
        <v>960356</v>
      </c>
      <c r="J312">
        <v>11208697</v>
      </c>
      <c r="K312">
        <v>11263968</v>
      </c>
      <c r="L312">
        <v>35865</v>
      </c>
      <c r="M312">
        <v>3.621</v>
      </c>
      <c r="N312">
        <v>95873</v>
      </c>
      <c r="O312">
        <v>9.6809999999999992</v>
      </c>
      <c r="P312">
        <v>1808773</v>
      </c>
      <c r="Q312">
        <v>351576</v>
      </c>
      <c r="R312">
        <v>1457197</v>
      </c>
      <c r="S312">
        <v>3.121</v>
      </c>
      <c r="T312">
        <v>16.058</v>
      </c>
      <c r="U312">
        <v>1916581</v>
      </c>
      <c r="V312">
        <v>721101</v>
      </c>
      <c r="W312">
        <v>1195480</v>
      </c>
      <c r="X312">
        <v>6.4020000000000001</v>
      </c>
      <c r="Y312">
        <v>17.015000000000001</v>
      </c>
      <c r="Z312">
        <v>-107808</v>
      </c>
      <c r="AA312">
        <v>-0.95699999999999996</v>
      </c>
      <c r="AB312">
        <v>32.116</v>
      </c>
      <c r="AC312">
        <v>68941</v>
      </c>
      <c r="AD312">
        <v>71720</v>
      </c>
      <c r="AE312">
        <v>506700</v>
      </c>
    </row>
    <row r="313" spans="1:31" x14ac:dyDescent="0.35">
      <c r="A313" t="s">
        <v>62</v>
      </c>
      <c r="B313" t="s">
        <v>63</v>
      </c>
      <c r="C313">
        <v>0</v>
      </c>
      <c r="D313" t="s">
        <v>64</v>
      </c>
      <c r="E313">
        <v>70</v>
      </c>
      <c r="F313" t="s">
        <v>74</v>
      </c>
      <c r="G313">
        <v>2000</v>
      </c>
      <c r="H313">
        <v>877328</v>
      </c>
      <c r="I313">
        <v>960278</v>
      </c>
      <c r="J313">
        <v>11589621</v>
      </c>
      <c r="K313">
        <v>11564125</v>
      </c>
      <c r="L313">
        <v>33232</v>
      </c>
      <c r="M313">
        <v>3.35</v>
      </c>
      <c r="N313">
        <v>96654</v>
      </c>
      <c r="O313">
        <v>9.7430000000000003</v>
      </c>
      <c r="P313">
        <v>1930698</v>
      </c>
      <c r="Q313">
        <v>358982</v>
      </c>
      <c r="R313">
        <v>1571716</v>
      </c>
      <c r="S313">
        <v>3.1040000000000001</v>
      </c>
      <c r="T313">
        <v>16.696000000000002</v>
      </c>
      <c r="U313">
        <v>1874854</v>
      </c>
      <c r="V313">
        <v>691567</v>
      </c>
      <c r="W313">
        <v>1183287</v>
      </c>
      <c r="X313">
        <v>5.98</v>
      </c>
      <c r="Y313">
        <v>16.213000000000001</v>
      </c>
      <c r="Z313">
        <v>55844</v>
      </c>
      <c r="AA313">
        <v>0.48299999999999998</v>
      </c>
      <c r="AB313">
        <v>32.424999999999997</v>
      </c>
      <c r="AC313">
        <v>68746</v>
      </c>
      <c r="AD313">
        <v>71439</v>
      </c>
      <c r="AE313">
        <v>480003</v>
      </c>
    </row>
    <row r="314" spans="1:31" x14ac:dyDescent="0.35">
      <c r="A314" t="s">
        <v>62</v>
      </c>
      <c r="B314" t="s">
        <v>63</v>
      </c>
      <c r="C314">
        <v>0</v>
      </c>
      <c r="D314" t="s">
        <v>64</v>
      </c>
      <c r="E314">
        <v>70</v>
      </c>
      <c r="F314" t="s">
        <v>74</v>
      </c>
      <c r="G314">
        <v>2001</v>
      </c>
      <c r="H314">
        <v>889654</v>
      </c>
      <c r="I314">
        <v>978862</v>
      </c>
      <c r="J314">
        <v>11773426</v>
      </c>
      <c r="K314">
        <v>11966243</v>
      </c>
      <c r="L314">
        <v>38562</v>
      </c>
      <c r="M314">
        <v>3.8159999999999998</v>
      </c>
      <c r="N314">
        <v>101767</v>
      </c>
      <c r="O314">
        <v>10.071</v>
      </c>
      <c r="P314">
        <v>1820954</v>
      </c>
      <c r="Q314">
        <v>356420</v>
      </c>
      <c r="R314">
        <v>1464534</v>
      </c>
      <c r="S314">
        <v>2.9790000000000001</v>
      </c>
      <c r="T314">
        <v>15.217000000000001</v>
      </c>
      <c r="U314">
        <v>2209706</v>
      </c>
      <c r="V314">
        <v>797569</v>
      </c>
      <c r="W314">
        <v>1412137</v>
      </c>
      <c r="X314">
        <v>6.665</v>
      </c>
      <c r="Y314">
        <v>18.466000000000001</v>
      </c>
      <c r="Z314">
        <v>-388752</v>
      </c>
      <c r="AA314">
        <v>-3.2490000000000001</v>
      </c>
      <c r="AB314">
        <v>30.434999999999999</v>
      </c>
      <c r="AC314">
        <v>70108</v>
      </c>
      <c r="AD314">
        <v>73360</v>
      </c>
      <c r="AE314">
        <v>526717</v>
      </c>
    </row>
    <row r="315" spans="1:31" x14ac:dyDescent="0.35">
      <c r="A315" t="s">
        <v>62</v>
      </c>
      <c r="B315" t="s">
        <v>63</v>
      </c>
      <c r="C315">
        <v>0</v>
      </c>
      <c r="D315" t="s">
        <v>64</v>
      </c>
      <c r="E315">
        <v>70</v>
      </c>
      <c r="F315" t="s">
        <v>74</v>
      </c>
      <c r="G315">
        <v>2002</v>
      </c>
      <c r="H315">
        <v>905464</v>
      </c>
      <c r="I315">
        <v>1002509</v>
      </c>
      <c r="J315">
        <v>11645041</v>
      </c>
      <c r="K315">
        <v>12040551</v>
      </c>
      <c r="L315">
        <v>53208</v>
      </c>
      <c r="M315">
        <v>5.1550000000000002</v>
      </c>
      <c r="N315">
        <v>112571</v>
      </c>
      <c r="O315">
        <v>10.906000000000001</v>
      </c>
      <c r="P315">
        <v>1917893</v>
      </c>
      <c r="Q315">
        <v>548485</v>
      </c>
      <c r="R315">
        <v>1369408</v>
      </c>
      <c r="S315">
        <v>4.5549999999999997</v>
      </c>
      <c r="T315">
        <v>15.929</v>
      </c>
      <c r="U315">
        <v>2700677</v>
      </c>
      <c r="V315">
        <v>909954</v>
      </c>
      <c r="W315">
        <v>1790723</v>
      </c>
      <c r="X315">
        <v>7.5570000000000004</v>
      </c>
      <c r="Y315">
        <v>22.43</v>
      </c>
      <c r="Z315">
        <v>-782784</v>
      </c>
      <c r="AA315">
        <v>-6.5010000000000003</v>
      </c>
      <c r="AB315">
        <v>31.856999999999999</v>
      </c>
      <c r="AC315">
        <v>75563</v>
      </c>
      <c r="AD315">
        <v>77754</v>
      </c>
      <c r="AE315">
        <v>582752</v>
      </c>
    </row>
    <row r="316" spans="1:31" x14ac:dyDescent="0.35">
      <c r="A316" t="s">
        <v>62</v>
      </c>
      <c r="B316" t="s">
        <v>63</v>
      </c>
      <c r="C316">
        <v>0</v>
      </c>
      <c r="D316" t="s">
        <v>64</v>
      </c>
      <c r="E316">
        <v>70</v>
      </c>
      <c r="F316" t="s">
        <v>74</v>
      </c>
      <c r="G316">
        <v>2003</v>
      </c>
      <c r="H316">
        <v>928833</v>
      </c>
      <c r="I316">
        <v>1028878</v>
      </c>
      <c r="J316">
        <v>11928045</v>
      </c>
      <c r="K316">
        <v>12024555</v>
      </c>
      <c r="L316">
        <v>44505</v>
      </c>
      <c r="M316">
        <v>4.194</v>
      </c>
      <c r="N316">
        <v>109222</v>
      </c>
      <c r="O316">
        <v>10.292</v>
      </c>
      <c r="P316">
        <v>2012575</v>
      </c>
      <c r="Q316">
        <v>359846</v>
      </c>
      <c r="R316">
        <v>1652729</v>
      </c>
      <c r="S316">
        <v>2.9929999999999999</v>
      </c>
      <c r="T316">
        <v>16.736999999999998</v>
      </c>
      <c r="U316">
        <v>2203652</v>
      </c>
      <c r="V316">
        <v>755049</v>
      </c>
      <c r="W316">
        <v>1448603</v>
      </c>
      <c r="X316">
        <v>6.2789999999999999</v>
      </c>
      <c r="Y316">
        <v>18.326000000000001</v>
      </c>
      <c r="Z316">
        <v>-191077</v>
      </c>
      <c r="AA316">
        <v>-1.589</v>
      </c>
      <c r="AB316">
        <v>33.473999999999997</v>
      </c>
      <c r="AC316">
        <v>77550</v>
      </c>
      <c r="AD316">
        <v>79112</v>
      </c>
      <c r="AE316">
        <v>514784</v>
      </c>
    </row>
    <row r="317" spans="1:31" x14ac:dyDescent="0.35">
      <c r="A317" t="s">
        <v>62</v>
      </c>
      <c r="B317" t="s">
        <v>63</v>
      </c>
      <c r="C317">
        <v>0</v>
      </c>
      <c r="D317" t="s">
        <v>64</v>
      </c>
      <c r="E317">
        <v>70</v>
      </c>
      <c r="F317" t="s">
        <v>74</v>
      </c>
      <c r="G317">
        <v>2004</v>
      </c>
      <c r="H317">
        <v>939764</v>
      </c>
      <c r="I317">
        <v>1030789</v>
      </c>
      <c r="J317">
        <v>11939360</v>
      </c>
      <c r="K317">
        <v>12070487</v>
      </c>
      <c r="L317">
        <v>41380</v>
      </c>
      <c r="M317">
        <v>3.89</v>
      </c>
      <c r="N317">
        <v>107544</v>
      </c>
      <c r="O317">
        <v>10.109</v>
      </c>
      <c r="P317">
        <v>1826959</v>
      </c>
      <c r="Q317">
        <v>305939</v>
      </c>
      <c r="R317">
        <v>1521020</v>
      </c>
      <c r="S317">
        <v>2.5350000000000001</v>
      </c>
      <c r="T317">
        <v>15.135999999999999</v>
      </c>
      <c r="U317">
        <v>2088705</v>
      </c>
      <c r="V317">
        <v>765497</v>
      </c>
      <c r="W317">
        <v>1323208</v>
      </c>
      <c r="X317">
        <v>6.3419999999999996</v>
      </c>
      <c r="Y317">
        <v>17.303999999999998</v>
      </c>
      <c r="Z317">
        <v>-261746</v>
      </c>
      <c r="AA317">
        <v>-2.1680000000000001</v>
      </c>
      <c r="AB317">
        <v>30.271999999999998</v>
      </c>
      <c r="AC317">
        <v>76938</v>
      </c>
      <c r="AD317">
        <v>79824</v>
      </c>
      <c r="AE317">
        <v>532979</v>
      </c>
    </row>
    <row r="318" spans="1:31" x14ac:dyDescent="0.35">
      <c r="A318" t="s">
        <v>62</v>
      </c>
      <c r="B318" t="s">
        <v>63</v>
      </c>
      <c r="C318">
        <v>0</v>
      </c>
      <c r="D318" t="s">
        <v>64</v>
      </c>
      <c r="E318">
        <v>70</v>
      </c>
      <c r="F318" t="s">
        <v>74</v>
      </c>
      <c r="G318">
        <v>2005</v>
      </c>
      <c r="H318">
        <v>928737</v>
      </c>
      <c r="I318">
        <v>1016577</v>
      </c>
      <c r="J318">
        <v>11691003</v>
      </c>
      <c r="K318">
        <v>11848721</v>
      </c>
      <c r="L318">
        <v>43793</v>
      </c>
      <c r="M318">
        <v>4.1769999999999996</v>
      </c>
      <c r="N318">
        <v>107547</v>
      </c>
      <c r="O318">
        <v>10.257999999999999</v>
      </c>
      <c r="P318">
        <v>1782731</v>
      </c>
      <c r="Q318">
        <v>360211</v>
      </c>
      <c r="R318">
        <v>1422520</v>
      </c>
      <c r="S318">
        <v>3.04</v>
      </c>
      <c r="T318">
        <v>15.045999999999999</v>
      </c>
      <c r="U318">
        <v>2097259</v>
      </c>
      <c r="V318">
        <v>723717</v>
      </c>
      <c r="W318">
        <v>1373542</v>
      </c>
      <c r="X318">
        <v>6.1079999999999997</v>
      </c>
      <c r="Y318">
        <v>17.7</v>
      </c>
      <c r="Z318">
        <v>-314528</v>
      </c>
      <c r="AA318">
        <v>-2.6549999999999998</v>
      </c>
      <c r="AB318">
        <v>30.091999999999999</v>
      </c>
      <c r="AC318">
        <v>78249</v>
      </c>
      <c r="AD318">
        <v>79979</v>
      </c>
      <c r="AE318">
        <v>519395</v>
      </c>
    </row>
    <row r="319" spans="1:31" x14ac:dyDescent="0.35">
      <c r="A319" t="s">
        <v>62</v>
      </c>
      <c r="B319" t="s">
        <v>63</v>
      </c>
      <c r="C319">
        <v>0</v>
      </c>
      <c r="D319" t="s">
        <v>64</v>
      </c>
      <c r="E319">
        <v>70</v>
      </c>
      <c r="F319" t="s">
        <v>74</v>
      </c>
      <c r="G319">
        <v>2006</v>
      </c>
      <c r="H319">
        <v>904728</v>
      </c>
      <c r="I319">
        <v>987992</v>
      </c>
      <c r="J319">
        <v>11634204</v>
      </c>
      <c r="K319">
        <v>11633391</v>
      </c>
      <c r="L319">
        <v>49789</v>
      </c>
      <c r="M319">
        <v>4.8819999999999997</v>
      </c>
      <c r="N319">
        <v>113639</v>
      </c>
      <c r="O319">
        <v>11.141999999999999</v>
      </c>
      <c r="P319">
        <v>1893123</v>
      </c>
      <c r="Q319">
        <v>420372</v>
      </c>
      <c r="R319">
        <v>1472751</v>
      </c>
      <c r="S319">
        <v>3.613</v>
      </c>
      <c r="T319">
        <v>16.273</v>
      </c>
      <c r="U319">
        <v>1891284</v>
      </c>
      <c r="V319">
        <v>724073</v>
      </c>
      <c r="W319">
        <v>1167211</v>
      </c>
      <c r="X319">
        <v>6.2240000000000002</v>
      </c>
      <c r="Y319">
        <v>16.257000000000001</v>
      </c>
      <c r="Z319">
        <v>1839</v>
      </c>
      <c r="AA319">
        <v>1.6E-2</v>
      </c>
      <c r="AB319">
        <v>32.515000000000001</v>
      </c>
      <c r="AC319">
        <v>86822</v>
      </c>
      <c r="AD319">
        <v>88381</v>
      </c>
      <c r="AE319">
        <v>560751</v>
      </c>
    </row>
    <row r="320" spans="1:31" x14ac:dyDescent="0.35">
      <c r="A320" t="s">
        <v>62</v>
      </c>
      <c r="B320" t="s">
        <v>63</v>
      </c>
      <c r="C320">
        <v>0</v>
      </c>
      <c r="D320" t="s">
        <v>64</v>
      </c>
      <c r="E320">
        <v>70</v>
      </c>
      <c r="F320" t="s">
        <v>74</v>
      </c>
      <c r="G320">
        <v>2007</v>
      </c>
      <c r="H320">
        <v>885498</v>
      </c>
      <c r="I320">
        <v>965974</v>
      </c>
      <c r="J320">
        <v>11193223</v>
      </c>
      <c r="K320">
        <v>11340747</v>
      </c>
      <c r="L320">
        <v>42860</v>
      </c>
      <c r="M320">
        <v>4.3049999999999997</v>
      </c>
      <c r="N320">
        <v>102099</v>
      </c>
      <c r="O320">
        <v>10.255000000000001</v>
      </c>
      <c r="P320">
        <v>1666525</v>
      </c>
      <c r="Q320">
        <v>324218</v>
      </c>
      <c r="R320">
        <v>1342307</v>
      </c>
      <c r="S320">
        <v>2.859</v>
      </c>
      <c r="T320">
        <v>14.695</v>
      </c>
      <c r="U320">
        <v>1959440</v>
      </c>
      <c r="V320">
        <v>675730</v>
      </c>
      <c r="W320">
        <v>1283710</v>
      </c>
      <c r="X320">
        <v>5.9580000000000002</v>
      </c>
      <c r="Y320">
        <v>17.277999999999999</v>
      </c>
      <c r="Z320">
        <v>-292915</v>
      </c>
      <c r="AA320">
        <v>-2.5830000000000002</v>
      </c>
      <c r="AB320">
        <v>29.39</v>
      </c>
      <c r="AC320">
        <v>73635</v>
      </c>
      <c r="AD320">
        <v>75338</v>
      </c>
      <c r="AE320">
        <v>475810</v>
      </c>
    </row>
    <row r="321" spans="1:31" x14ac:dyDescent="0.35">
      <c r="A321" t="s">
        <v>62</v>
      </c>
      <c r="B321" t="s">
        <v>63</v>
      </c>
      <c r="C321">
        <v>0</v>
      </c>
      <c r="D321" t="s">
        <v>64</v>
      </c>
      <c r="E321">
        <v>70</v>
      </c>
      <c r="F321" t="s">
        <v>74</v>
      </c>
      <c r="G321">
        <v>2008</v>
      </c>
      <c r="H321">
        <v>865123</v>
      </c>
      <c r="I321">
        <v>942029</v>
      </c>
      <c r="J321">
        <v>10973745</v>
      </c>
      <c r="K321">
        <v>11171505</v>
      </c>
      <c r="L321">
        <v>34048</v>
      </c>
      <c r="M321">
        <v>3.4790000000000001</v>
      </c>
      <c r="N321">
        <v>107271</v>
      </c>
      <c r="O321">
        <v>10.961</v>
      </c>
      <c r="P321">
        <v>1537319</v>
      </c>
      <c r="Q321">
        <v>266284</v>
      </c>
      <c r="R321">
        <v>1271035</v>
      </c>
      <c r="S321">
        <v>2.3839999999999999</v>
      </c>
      <c r="T321">
        <v>13.760999999999999</v>
      </c>
      <c r="U321">
        <v>1933463</v>
      </c>
      <c r="V321">
        <v>659363</v>
      </c>
      <c r="W321">
        <v>1274100</v>
      </c>
      <c r="X321">
        <v>5.9020000000000001</v>
      </c>
      <c r="Y321">
        <v>17.306999999999999</v>
      </c>
      <c r="Z321">
        <v>-396144</v>
      </c>
      <c r="AA321">
        <v>-3.5459999999999998</v>
      </c>
      <c r="AB321">
        <v>27.521999999999998</v>
      </c>
      <c r="AC321">
        <v>78704</v>
      </c>
      <c r="AD321">
        <v>80173</v>
      </c>
      <c r="AE321">
        <v>490374</v>
      </c>
    </row>
    <row r="322" spans="1:31" x14ac:dyDescent="0.35">
      <c r="A322" t="s">
        <v>62</v>
      </c>
      <c r="B322" t="s">
        <v>63</v>
      </c>
      <c r="C322">
        <v>0</v>
      </c>
      <c r="D322" t="s">
        <v>64</v>
      </c>
      <c r="E322">
        <v>70</v>
      </c>
      <c r="F322" t="s">
        <v>74</v>
      </c>
      <c r="G322">
        <v>2009</v>
      </c>
      <c r="H322">
        <v>844386</v>
      </c>
      <c r="I322">
        <v>915626</v>
      </c>
      <c r="J322">
        <v>9921745</v>
      </c>
      <c r="K322">
        <v>10451459</v>
      </c>
      <c r="L322">
        <v>32547</v>
      </c>
      <c r="M322">
        <v>3.3969999999999998</v>
      </c>
      <c r="N322">
        <v>117255</v>
      </c>
      <c r="O322">
        <v>12.24</v>
      </c>
      <c r="P322">
        <v>1144299</v>
      </c>
      <c r="Q322">
        <v>216509</v>
      </c>
      <c r="R322">
        <v>927790</v>
      </c>
      <c r="S322">
        <v>2.0720000000000001</v>
      </c>
      <c r="T322">
        <v>10.949</v>
      </c>
      <c r="U322">
        <v>2209360</v>
      </c>
      <c r="V322">
        <v>700507</v>
      </c>
      <c r="W322">
        <v>1508853</v>
      </c>
      <c r="X322">
        <v>6.702</v>
      </c>
      <c r="Y322">
        <v>21.138999999999999</v>
      </c>
      <c r="Z322">
        <v>-1065061</v>
      </c>
      <c r="AA322">
        <v>-10.191000000000001</v>
      </c>
      <c r="AB322">
        <v>21.896999999999998</v>
      </c>
      <c r="AC322">
        <v>83371</v>
      </c>
      <c r="AD322">
        <v>85154</v>
      </c>
      <c r="AE322">
        <v>525213</v>
      </c>
    </row>
    <row r="323" spans="1:31" x14ac:dyDescent="0.35">
      <c r="A323" t="s">
        <v>62</v>
      </c>
      <c r="B323" t="s">
        <v>63</v>
      </c>
      <c r="C323">
        <v>0</v>
      </c>
      <c r="D323" t="s">
        <v>64</v>
      </c>
      <c r="E323">
        <v>70</v>
      </c>
      <c r="F323" t="s">
        <v>74</v>
      </c>
      <c r="G323">
        <v>2010</v>
      </c>
      <c r="H323">
        <v>852094</v>
      </c>
      <c r="I323">
        <v>918775</v>
      </c>
      <c r="J323">
        <v>9555574</v>
      </c>
      <c r="K323">
        <v>9816910</v>
      </c>
      <c r="L323">
        <v>40105</v>
      </c>
      <c r="M323">
        <v>4.2089999999999996</v>
      </c>
      <c r="N323">
        <v>108137</v>
      </c>
      <c r="O323">
        <v>11.349</v>
      </c>
      <c r="P323">
        <v>1213379</v>
      </c>
      <c r="Q323">
        <v>247930</v>
      </c>
      <c r="R323">
        <v>965449</v>
      </c>
      <c r="S323">
        <v>2.5259999999999998</v>
      </c>
      <c r="T323">
        <v>12.36</v>
      </c>
      <c r="U323">
        <v>1735640</v>
      </c>
      <c r="V323">
        <v>549887</v>
      </c>
      <c r="W323">
        <v>1185753</v>
      </c>
      <c r="X323">
        <v>5.601</v>
      </c>
      <c r="Y323">
        <v>17.68</v>
      </c>
      <c r="Z323">
        <v>-522261</v>
      </c>
      <c r="AA323">
        <v>-5.32</v>
      </c>
      <c r="AB323">
        <v>24.72</v>
      </c>
      <c r="AC323">
        <v>75482</v>
      </c>
      <c r="AD323">
        <v>77440</v>
      </c>
      <c r="AE323">
        <v>414234</v>
      </c>
    </row>
    <row r="324" spans="1:31" x14ac:dyDescent="0.35">
      <c r="A324" t="s">
        <v>62</v>
      </c>
      <c r="B324" t="s">
        <v>63</v>
      </c>
      <c r="C324">
        <v>0</v>
      </c>
      <c r="D324" t="s">
        <v>64</v>
      </c>
      <c r="E324">
        <v>70</v>
      </c>
      <c r="F324" t="s">
        <v>74</v>
      </c>
      <c r="G324">
        <v>2011</v>
      </c>
      <c r="H324">
        <v>872879</v>
      </c>
      <c r="I324">
        <v>936617</v>
      </c>
      <c r="J324">
        <v>9537849</v>
      </c>
      <c r="K324">
        <v>9627688</v>
      </c>
      <c r="L324">
        <v>42886</v>
      </c>
      <c r="M324">
        <v>4.4290000000000003</v>
      </c>
      <c r="N324">
        <v>106410</v>
      </c>
      <c r="O324">
        <v>10.988</v>
      </c>
      <c r="P324">
        <v>1341593</v>
      </c>
      <c r="Q324">
        <v>234887</v>
      </c>
      <c r="R324">
        <v>1106706</v>
      </c>
      <c r="S324">
        <v>2.44</v>
      </c>
      <c r="T324">
        <v>13.935</v>
      </c>
      <c r="U324">
        <v>1517509</v>
      </c>
      <c r="V324">
        <v>556709</v>
      </c>
      <c r="W324">
        <v>960800</v>
      </c>
      <c r="X324">
        <v>5.782</v>
      </c>
      <c r="Y324">
        <v>15.762</v>
      </c>
      <c r="Z324">
        <v>-175916</v>
      </c>
      <c r="AA324">
        <v>-1.827</v>
      </c>
      <c r="AB324">
        <v>27.869</v>
      </c>
      <c r="AC324">
        <v>76031</v>
      </c>
      <c r="AD324">
        <v>77542</v>
      </c>
      <c r="AE324">
        <v>405934</v>
      </c>
    </row>
    <row r="325" spans="1:31" x14ac:dyDescent="0.35">
      <c r="A325" t="s">
        <v>62</v>
      </c>
      <c r="B325" t="s">
        <v>63</v>
      </c>
      <c r="C325">
        <v>0</v>
      </c>
      <c r="D325" t="s">
        <v>64</v>
      </c>
      <c r="E325">
        <v>70</v>
      </c>
      <c r="F325" t="s">
        <v>74</v>
      </c>
      <c r="G325">
        <v>2012</v>
      </c>
      <c r="H325">
        <v>925329</v>
      </c>
      <c r="I325">
        <v>986788</v>
      </c>
      <c r="J325">
        <v>9963338</v>
      </c>
      <c r="K325">
        <v>9958092</v>
      </c>
      <c r="L325">
        <v>45638</v>
      </c>
      <c r="M325">
        <v>4.4960000000000004</v>
      </c>
      <c r="N325">
        <v>102198</v>
      </c>
      <c r="O325">
        <v>10.068</v>
      </c>
      <c r="P325">
        <v>1464140</v>
      </c>
      <c r="Q325">
        <v>226914</v>
      </c>
      <c r="R325">
        <v>1237226</v>
      </c>
      <c r="S325">
        <v>2.2789999999999999</v>
      </c>
      <c r="T325">
        <v>14.702999999999999</v>
      </c>
      <c r="U325">
        <v>1451329</v>
      </c>
      <c r="V325">
        <v>583476</v>
      </c>
      <c r="W325">
        <v>867853</v>
      </c>
      <c r="X325">
        <v>5.859</v>
      </c>
      <c r="Y325">
        <v>14.574</v>
      </c>
      <c r="Z325">
        <v>12811</v>
      </c>
      <c r="AA325">
        <v>0.129</v>
      </c>
      <c r="AB325">
        <v>29.149000000000001</v>
      </c>
      <c r="AC325">
        <v>71315</v>
      </c>
      <c r="AD325">
        <v>72981</v>
      </c>
      <c r="AE325">
        <v>438640</v>
      </c>
    </row>
    <row r="326" spans="1:31" x14ac:dyDescent="0.35">
      <c r="A326" t="s">
        <v>62</v>
      </c>
      <c r="B326" t="s">
        <v>63</v>
      </c>
      <c r="C326">
        <v>0</v>
      </c>
      <c r="D326" t="s">
        <v>64</v>
      </c>
      <c r="E326">
        <v>70</v>
      </c>
      <c r="F326" t="s">
        <v>74</v>
      </c>
      <c r="G326">
        <v>2013</v>
      </c>
      <c r="H326">
        <v>934929</v>
      </c>
      <c r="I326">
        <v>993363</v>
      </c>
      <c r="J326">
        <v>9790304</v>
      </c>
      <c r="K326">
        <v>9822707</v>
      </c>
      <c r="L326">
        <v>44740</v>
      </c>
      <c r="M326">
        <v>4.38</v>
      </c>
      <c r="N326">
        <v>101103</v>
      </c>
      <c r="O326">
        <v>9.8970000000000002</v>
      </c>
      <c r="P326">
        <v>1385925</v>
      </c>
      <c r="Q326">
        <v>237657</v>
      </c>
      <c r="R326">
        <v>1148268</v>
      </c>
      <c r="S326">
        <v>2.419</v>
      </c>
      <c r="T326">
        <v>14.109</v>
      </c>
      <c r="U326">
        <v>1449268</v>
      </c>
      <c r="V326">
        <v>534017</v>
      </c>
      <c r="W326">
        <v>915251</v>
      </c>
      <c r="X326">
        <v>5.4370000000000003</v>
      </c>
      <c r="Y326">
        <v>14.754</v>
      </c>
      <c r="Z326">
        <v>-63343</v>
      </c>
      <c r="AA326">
        <v>-0.64500000000000002</v>
      </c>
      <c r="AB326">
        <v>28.219000000000001</v>
      </c>
      <c r="AC326">
        <v>72850</v>
      </c>
      <c r="AD326">
        <v>73772</v>
      </c>
      <c r="AE326">
        <v>407619</v>
      </c>
    </row>
    <row r="327" spans="1:31" x14ac:dyDescent="0.35">
      <c r="A327" t="s">
        <v>62</v>
      </c>
      <c r="B327" t="s">
        <v>63</v>
      </c>
      <c r="C327">
        <v>0</v>
      </c>
      <c r="D327" t="s">
        <v>64</v>
      </c>
      <c r="E327">
        <v>70</v>
      </c>
      <c r="F327" t="s">
        <v>74</v>
      </c>
      <c r="G327">
        <v>2014</v>
      </c>
      <c r="H327">
        <v>941934</v>
      </c>
      <c r="I327">
        <v>1001229</v>
      </c>
      <c r="J327">
        <v>9980137</v>
      </c>
      <c r="K327">
        <v>9961260</v>
      </c>
      <c r="L327">
        <v>42731</v>
      </c>
      <c r="M327">
        <v>4.1520000000000001</v>
      </c>
      <c r="N327">
        <v>98721</v>
      </c>
      <c r="O327">
        <v>9.5920000000000005</v>
      </c>
      <c r="P327">
        <v>1430123</v>
      </c>
      <c r="Q327">
        <v>238422</v>
      </c>
      <c r="R327">
        <v>1191701</v>
      </c>
      <c r="S327">
        <v>2.3929999999999998</v>
      </c>
      <c r="T327">
        <v>14.356999999999999</v>
      </c>
      <c r="U327">
        <v>1392054</v>
      </c>
      <c r="V327">
        <v>520285</v>
      </c>
      <c r="W327">
        <v>871769</v>
      </c>
      <c r="X327">
        <v>5.2229999999999999</v>
      </c>
      <c r="Y327">
        <v>13.975</v>
      </c>
      <c r="Z327">
        <v>38069</v>
      </c>
      <c r="AA327">
        <v>0.38200000000000001</v>
      </c>
      <c r="AB327">
        <v>27.949000000000002</v>
      </c>
      <c r="AC327">
        <v>72761</v>
      </c>
      <c r="AD327">
        <v>73919</v>
      </c>
      <c r="AE327">
        <v>403955</v>
      </c>
    </row>
    <row r="328" spans="1:31" x14ac:dyDescent="0.35">
      <c r="A328" t="s">
        <v>62</v>
      </c>
      <c r="B328" t="s">
        <v>63</v>
      </c>
      <c r="C328">
        <v>0</v>
      </c>
      <c r="D328" t="s">
        <v>64</v>
      </c>
      <c r="E328">
        <v>70</v>
      </c>
      <c r="F328" t="s">
        <v>74</v>
      </c>
      <c r="G328">
        <v>2015</v>
      </c>
      <c r="H328">
        <v>917088</v>
      </c>
      <c r="I328">
        <v>977191</v>
      </c>
      <c r="J328">
        <v>10020308</v>
      </c>
      <c r="K328">
        <v>10006503</v>
      </c>
      <c r="L328">
        <v>41141</v>
      </c>
      <c r="M328">
        <v>4.0979999999999999</v>
      </c>
      <c r="N328">
        <v>94744</v>
      </c>
      <c r="O328">
        <v>9.4369999999999994</v>
      </c>
      <c r="P328">
        <v>1417716</v>
      </c>
      <c r="Q328">
        <v>244741</v>
      </c>
      <c r="R328">
        <v>1172975</v>
      </c>
      <c r="S328">
        <v>2.4460000000000002</v>
      </c>
      <c r="T328">
        <v>14.167999999999999</v>
      </c>
      <c r="U328">
        <v>1387681</v>
      </c>
      <c r="V328">
        <v>526607</v>
      </c>
      <c r="W328">
        <v>861074</v>
      </c>
      <c r="X328">
        <v>5.2629999999999999</v>
      </c>
      <c r="Y328">
        <v>13.868</v>
      </c>
      <c r="Z328">
        <v>30035</v>
      </c>
      <c r="AA328">
        <v>0.3</v>
      </c>
      <c r="AB328">
        <v>27.736000000000001</v>
      </c>
      <c r="AC328">
        <v>70789</v>
      </c>
      <c r="AD328">
        <v>72161</v>
      </c>
      <c r="AE328">
        <v>426229</v>
      </c>
    </row>
    <row r="329" spans="1:31" x14ac:dyDescent="0.35">
      <c r="A329" t="s">
        <v>62</v>
      </c>
      <c r="B329" t="s">
        <v>63</v>
      </c>
      <c r="C329">
        <v>0</v>
      </c>
      <c r="D329" t="s">
        <v>64</v>
      </c>
      <c r="E329">
        <v>70</v>
      </c>
      <c r="F329" t="s">
        <v>74</v>
      </c>
      <c r="G329">
        <v>2016</v>
      </c>
      <c r="H329">
        <v>880696</v>
      </c>
      <c r="I329">
        <v>945235</v>
      </c>
      <c r="J329">
        <v>10066548</v>
      </c>
      <c r="K329">
        <v>10067518</v>
      </c>
      <c r="L329">
        <v>40561</v>
      </c>
      <c r="M329">
        <v>4.1820000000000004</v>
      </c>
      <c r="N329">
        <v>89805</v>
      </c>
      <c r="O329">
        <v>9.26</v>
      </c>
      <c r="P329">
        <v>1434326</v>
      </c>
      <c r="Q329">
        <v>268175</v>
      </c>
      <c r="R329">
        <v>1166151</v>
      </c>
      <c r="S329">
        <v>2.6640000000000001</v>
      </c>
      <c r="T329">
        <v>14.247</v>
      </c>
      <c r="U329">
        <v>1435032</v>
      </c>
      <c r="V329">
        <v>517943</v>
      </c>
      <c r="W329">
        <v>917089</v>
      </c>
      <c r="X329">
        <v>5.1449999999999996</v>
      </c>
      <c r="Y329">
        <v>14.254</v>
      </c>
      <c r="Z329">
        <v>-706</v>
      </c>
      <c r="AA329">
        <v>-7.0000000000000001E-3</v>
      </c>
      <c r="AB329">
        <v>28.494</v>
      </c>
      <c r="AC329">
        <v>68302</v>
      </c>
      <c r="AD329">
        <v>69529</v>
      </c>
      <c r="AE329">
        <v>412782</v>
      </c>
    </row>
    <row r="330" spans="1:31" x14ac:dyDescent="0.35">
      <c r="A330" t="s">
        <v>62</v>
      </c>
      <c r="B330" t="s">
        <v>63</v>
      </c>
      <c r="C330">
        <v>0</v>
      </c>
      <c r="D330" t="s">
        <v>64</v>
      </c>
      <c r="E330">
        <v>70</v>
      </c>
      <c r="F330" t="s">
        <v>74</v>
      </c>
      <c r="G330">
        <v>2017</v>
      </c>
      <c r="H330">
        <v>834383</v>
      </c>
      <c r="I330">
        <v>897216</v>
      </c>
      <c r="J330">
        <v>9750189</v>
      </c>
      <c r="K330">
        <v>9801734</v>
      </c>
      <c r="L330">
        <v>33811</v>
      </c>
      <c r="M330">
        <v>3.6589999999999998</v>
      </c>
      <c r="N330">
        <v>87693</v>
      </c>
      <c r="O330">
        <v>9.4890000000000008</v>
      </c>
      <c r="P330">
        <v>1368666</v>
      </c>
      <c r="Q330">
        <v>220628</v>
      </c>
      <c r="R330">
        <v>1148038</v>
      </c>
      <c r="S330">
        <v>2.2509999999999999</v>
      </c>
      <c r="T330">
        <v>13.964</v>
      </c>
      <c r="U330">
        <v>1468134</v>
      </c>
      <c r="V330">
        <v>549676</v>
      </c>
      <c r="W330">
        <v>918458</v>
      </c>
      <c r="X330">
        <v>5.6079999999999997</v>
      </c>
      <c r="Y330">
        <v>14.978</v>
      </c>
      <c r="Z330">
        <v>-99468</v>
      </c>
      <c r="AA330">
        <v>-1.0149999999999999</v>
      </c>
      <c r="AB330">
        <v>27.927</v>
      </c>
      <c r="AC330">
        <v>67599</v>
      </c>
      <c r="AD330">
        <v>69027</v>
      </c>
      <c r="AE330">
        <v>427299</v>
      </c>
    </row>
    <row r="331" spans="1:31" x14ac:dyDescent="0.35">
      <c r="A331" t="s">
        <v>62</v>
      </c>
      <c r="B331" t="s">
        <v>63</v>
      </c>
      <c r="C331">
        <v>0</v>
      </c>
      <c r="D331" t="s">
        <v>64</v>
      </c>
      <c r="E331">
        <v>70</v>
      </c>
      <c r="F331" t="s">
        <v>74</v>
      </c>
      <c r="G331">
        <v>2018</v>
      </c>
      <c r="H331">
        <v>821279</v>
      </c>
      <c r="I331">
        <v>880312</v>
      </c>
      <c r="J331">
        <v>10021672</v>
      </c>
      <c r="K331">
        <v>10022076</v>
      </c>
      <c r="L331">
        <v>31468</v>
      </c>
      <c r="M331">
        <v>3.4649999999999999</v>
      </c>
      <c r="N331">
        <v>87299</v>
      </c>
      <c r="O331">
        <v>9.6120000000000001</v>
      </c>
      <c r="P331">
        <v>1415205</v>
      </c>
      <c r="Q331">
        <v>215463</v>
      </c>
      <c r="R331">
        <v>1199742</v>
      </c>
      <c r="S331">
        <v>2.15</v>
      </c>
      <c r="T331">
        <v>14.121</v>
      </c>
      <c r="U331">
        <v>1415063</v>
      </c>
      <c r="V331">
        <v>512930</v>
      </c>
      <c r="W331">
        <v>902133</v>
      </c>
      <c r="X331">
        <v>5.1180000000000003</v>
      </c>
      <c r="Y331">
        <v>14.119</v>
      </c>
      <c r="Z331">
        <v>142</v>
      </c>
      <c r="AA331">
        <v>1E-3</v>
      </c>
      <c r="AB331">
        <v>28.239000000000001</v>
      </c>
      <c r="AC331">
        <v>70508</v>
      </c>
      <c r="AD331">
        <v>72140</v>
      </c>
      <c r="AE331">
        <v>420721</v>
      </c>
    </row>
    <row r="332" spans="1:31" x14ac:dyDescent="0.35">
      <c r="A332" t="s">
        <v>62</v>
      </c>
      <c r="B332" t="s">
        <v>63</v>
      </c>
      <c r="C332">
        <v>0</v>
      </c>
      <c r="D332" t="s">
        <v>64</v>
      </c>
      <c r="E332">
        <v>80</v>
      </c>
      <c r="F332" t="s">
        <v>75</v>
      </c>
      <c r="G332">
        <v>1978</v>
      </c>
      <c r="H332">
        <v>0</v>
      </c>
      <c r="I332">
        <v>0</v>
      </c>
      <c r="J332">
        <v>0</v>
      </c>
      <c r="K332">
        <v>0</v>
      </c>
      <c r="L332">
        <v>0</v>
      </c>
      <c r="M332" t="s">
        <v>70</v>
      </c>
      <c r="N332">
        <v>0</v>
      </c>
      <c r="O332" t="s">
        <v>70</v>
      </c>
      <c r="P332">
        <v>0</v>
      </c>
      <c r="Q332">
        <v>0</v>
      </c>
      <c r="R332">
        <v>0</v>
      </c>
      <c r="S332" t="s">
        <v>70</v>
      </c>
      <c r="T332" t="s">
        <v>70</v>
      </c>
      <c r="U332">
        <v>0</v>
      </c>
      <c r="V332">
        <v>0</v>
      </c>
      <c r="W332">
        <v>0</v>
      </c>
      <c r="X332" t="s">
        <v>70</v>
      </c>
      <c r="Y332" t="s">
        <v>70</v>
      </c>
      <c r="Z332">
        <v>0</v>
      </c>
      <c r="AA332" t="s">
        <v>70</v>
      </c>
      <c r="AB332" t="s">
        <v>70</v>
      </c>
      <c r="AC332">
        <v>0</v>
      </c>
      <c r="AD332">
        <v>0</v>
      </c>
      <c r="AE332">
        <v>0</v>
      </c>
    </row>
    <row r="333" spans="1:31" x14ac:dyDescent="0.35">
      <c r="A333" t="s">
        <v>62</v>
      </c>
      <c r="B333" t="s">
        <v>63</v>
      </c>
      <c r="C333">
        <v>0</v>
      </c>
      <c r="D333" t="s">
        <v>64</v>
      </c>
      <c r="E333">
        <v>80</v>
      </c>
      <c r="F333" t="s">
        <v>75</v>
      </c>
      <c r="G333">
        <v>1979</v>
      </c>
      <c r="H333">
        <v>0</v>
      </c>
      <c r="I333">
        <v>0</v>
      </c>
      <c r="J333">
        <v>0</v>
      </c>
      <c r="K333">
        <v>0</v>
      </c>
      <c r="L333">
        <v>0</v>
      </c>
      <c r="M333" t="s">
        <v>70</v>
      </c>
      <c r="N333">
        <v>0</v>
      </c>
      <c r="O333" t="s">
        <v>70</v>
      </c>
      <c r="P333">
        <v>0</v>
      </c>
      <c r="Q333">
        <v>0</v>
      </c>
      <c r="R333">
        <v>0</v>
      </c>
      <c r="S333" t="s">
        <v>70</v>
      </c>
      <c r="T333" t="s">
        <v>70</v>
      </c>
      <c r="U333">
        <v>0</v>
      </c>
      <c r="V333">
        <v>0</v>
      </c>
      <c r="W333">
        <v>0</v>
      </c>
      <c r="X333" t="s">
        <v>70</v>
      </c>
      <c r="Y333" t="s">
        <v>70</v>
      </c>
      <c r="Z333">
        <v>0</v>
      </c>
      <c r="AA333" t="s">
        <v>70</v>
      </c>
      <c r="AB333" t="s">
        <v>70</v>
      </c>
      <c r="AC333">
        <v>0</v>
      </c>
      <c r="AD333">
        <v>0</v>
      </c>
      <c r="AE333">
        <v>0</v>
      </c>
    </row>
    <row r="334" spans="1:31" x14ac:dyDescent="0.35">
      <c r="A334" t="s">
        <v>62</v>
      </c>
      <c r="B334" t="s">
        <v>63</v>
      </c>
      <c r="C334">
        <v>0</v>
      </c>
      <c r="D334" t="s">
        <v>64</v>
      </c>
      <c r="E334">
        <v>80</v>
      </c>
      <c r="F334" t="s">
        <v>75</v>
      </c>
      <c r="G334">
        <v>1980</v>
      </c>
      <c r="H334">
        <v>0</v>
      </c>
      <c r="I334">
        <v>0</v>
      </c>
      <c r="J334">
        <v>0</v>
      </c>
      <c r="K334">
        <v>0</v>
      </c>
      <c r="L334">
        <v>0</v>
      </c>
      <c r="M334" t="s">
        <v>70</v>
      </c>
      <c r="N334">
        <v>0</v>
      </c>
      <c r="O334" t="s">
        <v>70</v>
      </c>
      <c r="P334">
        <v>0</v>
      </c>
      <c r="Q334">
        <v>0</v>
      </c>
      <c r="R334">
        <v>0</v>
      </c>
      <c r="S334" t="s">
        <v>70</v>
      </c>
      <c r="T334" t="s">
        <v>70</v>
      </c>
      <c r="U334">
        <v>0</v>
      </c>
      <c r="V334">
        <v>0</v>
      </c>
      <c r="W334">
        <v>0</v>
      </c>
      <c r="X334" t="s">
        <v>70</v>
      </c>
      <c r="Y334" t="s">
        <v>70</v>
      </c>
      <c r="Z334">
        <v>0</v>
      </c>
      <c r="AA334" t="s">
        <v>70</v>
      </c>
      <c r="AB334" t="s">
        <v>70</v>
      </c>
      <c r="AC334">
        <v>0</v>
      </c>
      <c r="AD334">
        <v>0</v>
      </c>
      <c r="AE334">
        <v>0</v>
      </c>
    </row>
    <row r="335" spans="1:31" x14ac:dyDescent="0.35">
      <c r="A335" t="s">
        <v>62</v>
      </c>
      <c r="B335" t="s">
        <v>63</v>
      </c>
      <c r="C335">
        <v>0</v>
      </c>
      <c r="D335" t="s">
        <v>64</v>
      </c>
      <c r="E335">
        <v>80</v>
      </c>
      <c r="F335" t="s">
        <v>75</v>
      </c>
      <c r="G335">
        <v>1981</v>
      </c>
      <c r="H335">
        <v>0</v>
      </c>
      <c r="I335">
        <v>0</v>
      </c>
      <c r="J335">
        <v>0</v>
      </c>
      <c r="K335">
        <v>0</v>
      </c>
      <c r="L335">
        <v>0</v>
      </c>
      <c r="M335" t="s">
        <v>70</v>
      </c>
      <c r="N335">
        <v>0</v>
      </c>
      <c r="O335" t="s">
        <v>70</v>
      </c>
      <c r="P335">
        <v>0</v>
      </c>
      <c r="Q335">
        <v>0</v>
      </c>
      <c r="R335">
        <v>0</v>
      </c>
      <c r="S335" t="s">
        <v>70</v>
      </c>
      <c r="T335" t="s">
        <v>70</v>
      </c>
      <c r="U335">
        <v>0</v>
      </c>
      <c r="V335">
        <v>0</v>
      </c>
      <c r="W335">
        <v>0</v>
      </c>
      <c r="X335" t="s">
        <v>70</v>
      </c>
      <c r="Y335" t="s">
        <v>70</v>
      </c>
      <c r="Z335">
        <v>0</v>
      </c>
      <c r="AA335" t="s">
        <v>70</v>
      </c>
      <c r="AB335" t="s">
        <v>70</v>
      </c>
      <c r="AC335">
        <v>0</v>
      </c>
      <c r="AD335">
        <v>0</v>
      </c>
      <c r="AE335">
        <v>0</v>
      </c>
    </row>
    <row r="336" spans="1:31" x14ac:dyDescent="0.35">
      <c r="A336" t="s">
        <v>62</v>
      </c>
      <c r="B336" t="s">
        <v>63</v>
      </c>
      <c r="C336">
        <v>0</v>
      </c>
      <c r="D336" t="s">
        <v>64</v>
      </c>
      <c r="E336">
        <v>80</v>
      </c>
      <c r="F336" t="s">
        <v>75</v>
      </c>
      <c r="G336">
        <v>1982</v>
      </c>
      <c r="H336">
        <v>0</v>
      </c>
      <c r="I336">
        <v>0</v>
      </c>
      <c r="J336">
        <v>0</v>
      </c>
      <c r="K336">
        <v>0</v>
      </c>
      <c r="L336">
        <v>0</v>
      </c>
      <c r="M336" t="s">
        <v>70</v>
      </c>
      <c r="N336">
        <v>0</v>
      </c>
      <c r="O336" t="s">
        <v>70</v>
      </c>
      <c r="P336">
        <v>0</v>
      </c>
      <c r="Q336">
        <v>0</v>
      </c>
      <c r="R336">
        <v>0</v>
      </c>
      <c r="S336" t="s">
        <v>70</v>
      </c>
      <c r="T336" t="s">
        <v>70</v>
      </c>
      <c r="U336">
        <v>0</v>
      </c>
      <c r="V336">
        <v>0</v>
      </c>
      <c r="W336">
        <v>0</v>
      </c>
      <c r="X336" t="s">
        <v>70</v>
      </c>
      <c r="Y336" t="s">
        <v>70</v>
      </c>
      <c r="Z336">
        <v>0</v>
      </c>
      <c r="AA336" t="s">
        <v>70</v>
      </c>
      <c r="AB336" t="s">
        <v>70</v>
      </c>
      <c r="AC336">
        <v>0</v>
      </c>
      <c r="AD336">
        <v>0</v>
      </c>
      <c r="AE336">
        <v>0</v>
      </c>
    </row>
    <row r="337" spans="1:31" x14ac:dyDescent="0.35">
      <c r="A337" t="s">
        <v>62</v>
      </c>
      <c r="B337" t="s">
        <v>63</v>
      </c>
      <c r="C337">
        <v>0</v>
      </c>
      <c r="D337" t="s">
        <v>64</v>
      </c>
      <c r="E337">
        <v>80</v>
      </c>
      <c r="F337" t="s">
        <v>75</v>
      </c>
      <c r="G337">
        <v>1983</v>
      </c>
      <c r="H337">
        <v>0</v>
      </c>
      <c r="I337">
        <v>0</v>
      </c>
      <c r="J337">
        <v>0</v>
      </c>
      <c r="K337">
        <v>0</v>
      </c>
      <c r="L337">
        <v>0</v>
      </c>
      <c r="M337" t="s">
        <v>70</v>
      </c>
      <c r="N337">
        <v>0</v>
      </c>
      <c r="O337" t="s">
        <v>70</v>
      </c>
      <c r="P337">
        <v>0</v>
      </c>
      <c r="Q337">
        <v>0</v>
      </c>
      <c r="R337">
        <v>0</v>
      </c>
      <c r="S337" t="s">
        <v>70</v>
      </c>
      <c r="T337" t="s">
        <v>70</v>
      </c>
      <c r="U337">
        <v>0</v>
      </c>
      <c r="V337">
        <v>0</v>
      </c>
      <c r="W337">
        <v>0</v>
      </c>
      <c r="X337" t="s">
        <v>70</v>
      </c>
      <c r="Y337" t="s">
        <v>70</v>
      </c>
      <c r="Z337">
        <v>0</v>
      </c>
      <c r="AA337" t="s">
        <v>70</v>
      </c>
      <c r="AB337" t="s">
        <v>70</v>
      </c>
      <c r="AC337">
        <v>0</v>
      </c>
      <c r="AD337">
        <v>0</v>
      </c>
      <c r="AE337">
        <v>0</v>
      </c>
    </row>
    <row r="338" spans="1:31" x14ac:dyDescent="0.35">
      <c r="A338" t="s">
        <v>62</v>
      </c>
      <c r="B338" t="s">
        <v>63</v>
      </c>
      <c r="C338">
        <v>0</v>
      </c>
      <c r="D338" t="s">
        <v>64</v>
      </c>
      <c r="E338">
        <v>80</v>
      </c>
      <c r="F338" t="s">
        <v>75</v>
      </c>
      <c r="G338">
        <v>1984</v>
      </c>
      <c r="H338">
        <v>0</v>
      </c>
      <c r="I338">
        <v>0</v>
      </c>
      <c r="J338">
        <v>0</v>
      </c>
      <c r="K338">
        <v>0</v>
      </c>
      <c r="L338">
        <v>0</v>
      </c>
      <c r="M338" t="s">
        <v>70</v>
      </c>
      <c r="N338">
        <v>0</v>
      </c>
      <c r="O338" t="s">
        <v>70</v>
      </c>
      <c r="P338">
        <v>0</v>
      </c>
      <c r="Q338">
        <v>0</v>
      </c>
      <c r="R338">
        <v>0</v>
      </c>
      <c r="S338" t="s">
        <v>70</v>
      </c>
      <c r="T338" t="s">
        <v>70</v>
      </c>
      <c r="U338">
        <v>0</v>
      </c>
      <c r="V338">
        <v>0</v>
      </c>
      <c r="W338">
        <v>0</v>
      </c>
      <c r="X338" t="s">
        <v>70</v>
      </c>
      <c r="Y338" t="s">
        <v>70</v>
      </c>
      <c r="Z338">
        <v>0</v>
      </c>
      <c r="AA338" t="s">
        <v>70</v>
      </c>
      <c r="AB338" t="s">
        <v>70</v>
      </c>
      <c r="AC338">
        <v>0</v>
      </c>
      <c r="AD338">
        <v>0</v>
      </c>
      <c r="AE338">
        <v>0</v>
      </c>
    </row>
    <row r="339" spans="1:31" x14ac:dyDescent="0.35">
      <c r="A339" t="s">
        <v>62</v>
      </c>
      <c r="B339" t="s">
        <v>63</v>
      </c>
      <c r="C339">
        <v>0</v>
      </c>
      <c r="D339" t="s">
        <v>64</v>
      </c>
      <c r="E339">
        <v>80</v>
      </c>
      <c r="F339" t="s">
        <v>75</v>
      </c>
      <c r="G339">
        <v>1985</v>
      </c>
      <c r="H339">
        <v>0</v>
      </c>
      <c r="I339">
        <v>0</v>
      </c>
      <c r="J339">
        <v>0</v>
      </c>
      <c r="K339">
        <v>0</v>
      </c>
      <c r="L339">
        <v>0</v>
      </c>
      <c r="M339" t="s">
        <v>70</v>
      </c>
      <c r="N339">
        <v>0</v>
      </c>
      <c r="O339" t="s">
        <v>70</v>
      </c>
      <c r="P339">
        <v>0</v>
      </c>
      <c r="Q339">
        <v>0</v>
      </c>
      <c r="R339">
        <v>0</v>
      </c>
      <c r="S339" t="s">
        <v>70</v>
      </c>
      <c r="T339" t="s">
        <v>70</v>
      </c>
      <c r="U339">
        <v>0</v>
      </c>
      <c r="V339">
        <v>0</v>
      </c>
      <c r="W339">
        <v>0</v>
      </c>
      <c r="X339" t="s">
        <v>70</v>
      </c>
      <c r="Y339" t="s">
        <v>70</v>
      </c>
      <c r="Z339">
        <v>0</v>
      </c>
      <c r="AA339" t="s">
        <v>70</v>
      </c>
      <c r="AB339" t="s">
        <v>70</v>
      </c>
      <c r="AC339">
        <v>0</v>
      </c>
      <c r="AD339">
        <v>0</v>
      </c>
      <c r="AE339">
        <v>0</v>
      </c>
    </row>
    <row r="340" spans="1:31" x14ac:dyDescent="0.35">
      <c r="A340" t="s">
        <v>62</v>
      </c>
      <c r="B340" t="s">
        <v>63</v>
      </c>
      <c r="C340">
        <v>0</v>
      </c>
      <c r="D340" t="s">
        <v>64</v>
      </c>
      <c r="E340">
        <v>80</v>
      </c>
      <c r="F340" t="s">
        <v>75</v>
      </c>
      <c r="G340">
        <v>1986</v>
      </c>
      <c r="H340">
        <v>0</v>
      </c>
      <c r="I340">
        <v>0</v>
      </c>
      <c r="J340">
        <v>0</v>
      </c>
      <c r="K340">
        <v>0</v>
      </c>
      <c r="L340">
        <v>0</v>
      </c>
      <c r="M340" t="s">
        <v>70</v>
      </c>
      <c r="N340">
        <v>0</v>
      </c>
      <c r="O340" t="s">
        <v>70</v>
      </c>
      <c r="P340">
        <v>0</v>
      </c>
      <c r="Q340">
        <v>0</v>
      </c>
      <c r="R340">
        <v>0</v>
      </c>
      <c r="S340" t="s">
        <v>70</v>
      </c>
      <c r="T340" t="s">
        <v>70</v>
      </c>
      <c r="U340">
        <v>0</v>
      </c>
      <c r="V340">
        <v>0</v>
      </c>
      <c r="W340">
        <v>0</v>
      </c>
      <c r="X340" t="s">
        <v>70</v>
      </c>
      <c r="Y340" t="s">
        <v>70</v>
      </c>
      <c r="Z340">
        <v>0</v>
      </c>
      <c r="AA340" t="s">
        <v>70</v>
      </c>
      <c r="AB340" t="s">
        <v>70</v>
      </c>
      <c r="AC340">
        <v>0</v>
      </c>
      <c r="AD340">
        <v>0</v>
      </c>
      <c r="AE340">
        <v>0</v>
      </c>
    </row>
    <row r="341" spans="1:31" x14ac:dyDescent="0.35">
      <c r="A341" t="s">
        <v>62</v>
      </c>
      <c r="B341" t="s">
        <v>63</v>
      </c>
      <c r="C341">
        <v>0</v>
      </c>
      <c r="D341" t="s">
        <v>64</v>
      </c>
      <c r="E341">
        <v>80</v>
      </c>
      <c r="F341" t="s">
        <v>75</v>
      </c>
      <c r="G341">
        <v>1987</v>
      </c>
      <c r="H341">
        <v>0</v>
      </c>
      <c r="I341">
        <v>0</v>
      </c>
      <c r="J341">
        <v>0</v>
      </c>
      <c r="K341">
        <v>0</v>
      </c>
      <c r="L341">
        <v>0</v>
      </c>
      <c r="M341" t="s">
        <v>70</v>
      </c>
      <c r="N341">
        <v>0</v>
      </c>
      <c r="O341" t="s">
        <v>70</v>
      </c>
      <c r="P341">
        <v>0</v>
      </c>
      <c r="Q341">
        <v>0</v>
      </c>
      <c r="R341">
        <v>0</v>
      </c>
      <c r="S341" t="s">
        <v>70</v>
      </c>
      <c r="T341" t="s">
        <v>70</v>
      </c>
      <c r="U341">
        <v>0</v>
      </c>
      <c r="V341">
        <v>0</v>
      </c>
      <c r="W341">
        <v>0</v>
      </c>
      <c r="X341" t="s">
        <v>70</v>
      </c>
      <c r="Y341" t="s">
        <v>70</v>
      </c>
      <c r="Z341">
        <v>0</v>
      </c>
      <c r="AA341" t="s">
        <v>70</v>
      </c>
      <c r="AB341" t="s">
        <v>70</v>
      </c>
      <c r="AC341">
        <v>0</v>
      </c>
      <c r="AD341">
        <v>0</v>
      </c>
      <c r="AE341">
        <v>0</v>
      </c>
    </row>
    <row r="342" spans="1:31" x14ac:dyDescent="0.35">
      <c r="A342" t="s">
        <v>62</v>
      </c>
      <c r="B342" t="s">
        <v>63</v>
      </c>
      <c r="C342">
        <v>0</v>
      </c>
      <c r="D342" t="s">
        <v>64</v>
      </c>
      <c r="E342">
        <v>80</v>
      </c>
      <c r="F342" t="s">
        <v>75</v>
      </c>
      <c r="G342">
        <v>1988</v>
      </c>
      <c r="H342">
        <v>137733</v>
      </c>
      <c r="I342">
        <v>160332</v>
      </c>
      <c r="J342">
        <v>1941487</v>
      </c>
      <c r="K342">
        <v>1944366</v>
      </c>
      <c r="L342">
        <v>7328</v>
      </c>
      <c r="M342">
        <v>4.4770000000000003</v>
      </c>
      <c r="N342">
        <v>14016</v>
      </c>
      <c r="O342">
        <v>8.5630000000000006</v>
      </c>
      <c r="P342">
        <v>341624</v>
      </c>
      <c r="Q342">
        <v>91817</v>
      </c>
      <c r="R342">
        <v>249807</v>
      </c>
      <c r="S342">
        <v>4.7220000000000004</v>
      </c>
      <c r="T342">
        <v>17.57</v>
      </c>
      <c r="U342">
        <v>348294</v>
      </c>
      <c r="V342">
        <v>106689</v>
      </c>
      <c r="W342">
        <v>241605</v>
      </c>
      <c r="X342">
        <v>5.4870000000000001</v>
      </c>
      <c r="Y342">
        <v>17.913</v>
      </c>
      <c r="Z342">
        <v>-6670</v>
      </c>
      <c r="AA342">
        <v>-0.34300000000000003</v>
      </c>
      <c r="AB342">
        <v>35.14</v>
      </c>
      <c r="AC342">
        <v>9341</v>
      </c>
      <c r="AD342">
        <v>9853</v>
      </c>
      <c r="AE342">
        <v>61752</v>
      </c>
    </row>
    <row r="343" spans="1:31" x14ac:dyDescent="0.35">
      <c r="A343" t="s">
        <v>62</v>
      </c>
      <c r="B343" t="s">
        <v>63</v>
      </c>
      <c r="C343">
        <v>0</v>
      </c>
      <c r="D343" t="s">
        <v>64</v>
      </c>
      <c r="E343">
        <v>80</v>
      </c>
      <c r="F343" t="s">
        <v>75</v>
      </c>
      <c r="G343">
        <v>1989</v>
      </c>
      <c r="H343">
        <v>265285</v>
      </c>
      <c r="I343">
        <v>307529</v>
      </c>
      <c r="J343">
        <v>3784262</v>
      </c>
      <c r="K343">
        <v>3776994</v>
      </c>
      <c r="L343">
        <v>12565</v>
      </c>
      <c r="M343">
        <v>4.0019999999999998</v>
      </c>
      <c r="N343">
        <v>25432</v>
      </c>
      <c r="O343">
        <v>8.1</v>
      </c>
      <c r="P343">
        <v>613938</v>
      </c>
      <c r="Q343">
        <v>123374</v>
      </c>
      <c r="R343">
        <v>490564</v>
      </c>
      <c r="S343">
        <v>3.266</v>
      </c>
      <c r="T343">
        <v>16.254999999999999</v>
      </c>
      <c r="U343">
        <v>598507</v>
      </c>
      <c r="V343">
        <v>194486</v>
      </c>
      <c r="W343">
        <v>404021</v>
      </c>
      <c r="X343">
        <v>5.149</v>
      </c>
      <c r="Y343">
        <v>15.846</v>
      </c>
      <c r="Z343">
        <v>15431</v>
      </c>
      <c r="AA343">
        <v>0.40899999999999997</v>
      </c>
      <c r="AB343">
        <v>31.692</v>
      </c>
      <c r="AC343">
        <v>17796</v>
      </c>
      <c r="AD343">
        <v>18633</v>
      </c>
      <c r="AE343">
        <v>126242</v>
      </c>
    </row>
    <row r="344" spans="1:31" x14ac:dyDescent="0.35">
      <c r="A344" t="s">
        <v>62</v>
      </c>
      <c r="B344" t="s">
        <v>63</v>
      </c>
      <c r="C344">
        <v>0</v>
      </c>
      <c r="D344" t="s">
        <v>64</v>
      </c>
      <c r="E344">
        <v>80</v>
      </c>
      <c r="F344" t="s">
        <v>75</v>
      </c>
      <c r="G344">
        <v>1990</v>
      </c>
      <c r="H344">
        <v>379445</v>
      </c>
      <c r="I344">
        <v>438022</v>
      </c>
      <c r="J344">
        <v>5504534</v>
      </c>
      <c r="K344">
        <v>5511595</v>
      </c>
      <c r="L344">
        <v>16085</v>
      </c>
      <c r="M344">
        <v>3.5950000000000002</v>
      </c>
      <c r="N344">
        <v>34895</v>
      </c>
      <c r="O344">
        <v>7.7990000000000004</v>
      </c>
      <c r="P344">
        <v>849585</v>
      </c>
      <c r="Q344">
        <v>163830</v>
      </c>
      <c r="R344">
        <v>685755</v>
      </c>
      <c r="S344">
        <v>2.972</v>
      </c>
      <c r="T344">
        <v>15.414999999999999</v>
      </c>
      <c r="U344">
        <v>866190</v>
      </c>
      <c r="V344">
        <v>264114</v>
      </c>
      <c r="W344">
        <v>602076</v>
      </c>
      <c r="X344">
        <v>4.7919999999999998</v>
      </c>
      <c r="Y344">
        <v>15.715999999999999</v>
      </c>
      <c r="Z344">
        <v>-16605</v>
      </c>
      <c r="AA344">
        <v>-0.30099999999999999</v>
      </c>
      <c r="AB344">
        <v>30.829000000000001</v>
      </c>
      <c r="AC344">
        <v>24814</v>
      </c>
      <c r="AD344">
        <v>25949</v>
      </c>
      <c r="AE344">
        <v>167377</v>
      </c>
    </row>
    <row r="345" spans="1:31" x14ac:dyDescent="0.35">
      <c r="A345" t="s">
        <v>62</v>
      </c>
      <c r="B345" t="s">
        <v>63</v>
      </c>
      <c r="C345">
        <v>0</v>
      </c>
      <c r="D345" t="s">
        <v>64</v>
      </c>
      <c r="E345">
        <v>80</v>
      </c>
      <c r="F345" t="s">
        <v>75</v>
      </c>
      <c r="G345">
        <v>1991</v>
      </c>
      <c r="H345">
        <v>475076</v>
      </c>
      <c r="I345">
        <v>554797</v>
      </c>
      <c r="J345">
        <v>6703816</v>
      </c>
      <c r="K345">
        <v>6928517</v>
      </c>
      <c r="L345">
        <v>23841</v>
      </c>
      <c r="M345">
        <v>4.2069999999999999</v>
      </c>
      <c r="N345">
        <v>47601</v>
      </c>
      <c r="O345">
        <v>8.4</v>
      </c>
      <c r="P345">
        <v>914011</v>
      </c>
      <c r="Q345">
        <v>245461</v>
      </c>
      <c r="R345">
        <v>668550</v>
      </c>
      <c r="S345">
        <v>3.5430000000000001</v>
      </c>
      <c r="T345">
        <v>13.192</v>
      </c>
      <c r="U345">
        <v>1361950</v>
      </c>
      <c r="V345">
        <v>414527</v>
      </c>
      <c r="W345">
        <v>947423</v>
      </c>
      <c r="X345">
        <v>5.9829999999999997</v>
      </c>
      <c r="Y345">
        <v>19.657</v>
      </c>
      <c r="Z345">
        <v>-447939</v>
      </c>
      <c r="AA345">
        <v>-6.4649999999999999</v>
      </c>
      <c r="AB345">
        <v>26.384</v>
      </c>
      <c r="AC345">
        <v>32903</v>
      </c>
      <c r="AD345">
        <v>34435</v>
      </c>
      <c r="AE345">
        <v>285399</v>
      </c>
    </row>
    <row r="346" spans="1:31" x14ac:dyDescent="0.35">
      <c r="A346" t="s">
        <v>62</v>
      </c>
      <c r="B346" t="s">
        <v>63</v>
      </c>
      <c r="C346">
        <v>0</v>
      </c>
      <c r="D346" t="s">
        <v>64</v>
      </c>
      <c r="E346">
        <v>80</v>
      </c>
      <c r="F346" t="s">
        <v>75</v>
      </c>
      <c r="G346">
        <v>1992</v>
      </c>
      <c r="H346">
        <v>562363</v>
      </c>
      <c r="I346">
        <v>657118</v>
      </c>
      <c r="J346">
        <v>8109786</v>
      </c>
      <c r="K346">
        <v>8234588</v>
      </c>
      <c r="L346">
        <v>22745</v>
      </c>
      <c r="M346">
        <v>3.38</v>
      </c>
      <c r="N346">
        <v>54443</v>
      </c>
      <c r="O346">
        <v>8.09</v>
      </c>
      <c r="P346">
        <v>1166026</v>
      </c>
      <c r="Q346">
        <v>218957</v>
      </c>
      <c r="R346">
        <v>947069</v>
      </c>
      <c r="S346">
        <v>2.6589999999999998</v>
      </c>
      <c r="T346">
        <v>14.16</v>
      </c>
      <c r="U346">
        <v>1410779</v>
      </c>
      <c r="V346">
        <v>437388</v>
      </c>
      <c r="W346">
        <v>973391</v>
      </c>
      <c r="X346">
        <v>5.3120000000000003</v>
      </c>
      <c r="Y346">
        <v>17.132000000000001</v>
      </c>
      <c r="Z346">
        <v>-244753</v>
      </c>
      <c r="AA346">
        <v>-2.972</v>
      </c>
      <c r="AB346">
        <v>28.32</v>
      </c>
      <c r="AC346">
        <v>34290</v>
      </c>
      <c r="AD346">
        <v>35905</v>
      </c>
      <c r="AE346">
        <v>281785</v>
      </c>
    </row>
    <row r="347" spans="1:31" x14ac:dyDescent="0.35">
      <c r="A347" t="s">
        <v>62</v>
      </c>
      <c r="B347" t="s">
        <v>63</v>
      </c>
      <c r="C347">
        <v>0</v>
      </c>
      <c r="D347" t="s">
        <v>64</v>
      </c>
      <c r="E347">
        <v>80</v>
      </c>
      <c r="F347" t="s">
        <v>75</v>
      </c>
      <c r="G347">
        <v>1993</v>
      </c>
      <c r="H347">
        <v>553293</v>
      </c>
      <c r="I347">
        <v>642855</v>
      </c>
      <c r="J347">
        <v>8167847</v>
      </c>
      <c r="K347">
        <v>8195082</v>
      </c>
      <c r="L347">
        <v>20242</v>
      </c>
      <c r="M347">
        <v>3.0760000000000001</v>
      </c>
      <c r="N347">
        <v>50732</v>
      </c>
      <c r="O347">
        <v>7.7089999999999996</v>
      </c>
      <c r="P347">
        <v>1150143</v>
      </c>
      <c r="Q347">
        <v>206295</v>
      </c>
      <c r="R347">
        <v>943848</v>
      </c>
      <c r="S347">
        <v>2.5169999999999999</v>
      </c>
      <c r="T347">
        <v>14.035</v>
      </c>
      <c r="U347">
        <v>1206793</v>
      </c>
      <c r="V347">
        <v>366047</v>
      </c>
      <c r="W347">
        <v>840746</v>
      </c>
      <c r="X347">
        <v>4.4669999999999996</v>
      </c>
      <c r="Y347">
        <v>14.726000000000001</v>
      </c>
      <c r="Z347">
        <v>-56650</v>
      </c>
      <c r="AA347">
        <v>-0.69099999999999995</v>
      </c>
      <c r="AB347">
        <v>28.068999999999999</v>
      </c>
      <c r="AC347">
        <v>33817</v>
      </c>
      <c r="AD347">
        <v>35424</v>
      </c>
      <c r="AE347">
        <v>221525</v>
      </c>
    </row>
    <row r="348" spans="1:31" x14ac:dyDescent="0.35">
      <c r="A348" t="s">
        <v>62</v>
      </c>
      <c r="B348" t="s">
        <v>63</v>
      </c>
      <c r="C348">
        <v>0</v>
      </c>
      <c r="D348" t="s">
        <v>64</v>
      </c>
      <c r="E348">
        <v>80</v>
      </c>
      <c r="F348" t="s">
        <v>75</v>
      </c>
      <c r="G348">
        <v>1994</v>
      </c>
      <c r="H348">
        <v>549296</v>
      </c>
      <c r="I348">
        <v>634756</v>
      </c>
      <c r="J348">
        <v>8275767</v>
      </c>
      <c r="K348">
        <v>8322727</v>
      </c>
      <c r="L348">
        <v>20151</v>
      </c>
      <c r="M348">
        <v>3.101</v>
      </c>
      <c r="N348">
        <v>50301</v>
      </c>
      <c r="O348">
        <v>7.7409999999999997</v>
      </c>
      <c r="P348">
        <v>1136657</v>
      </c>
      <c r="Q348">
        <v>214577</v>
      </c>
      <c r="R348">
        <v>922080</v>
      </c>
      <c r="S348">
        <v>2.5779999999999998</v>
      </c>
      <c r="T348">
        <v>13.657</v>
      </c>
      <c r="U348">
        <v>1232267</v>
      </c>
      <c r="V348">
        <v>423891</v>
      </c>
      <c r="W348">
        <v>808376</v>
      </c>
      <c r="X348">
        <v>5.093</v>
      </c>
      <c r="Y348">
        <v>14.805999999999999</v>
      </c>
      <c r="Z348">
        <v>-95610</v>
      </c>
      <c r="AA348">
        <v>-1.149</v>
      </c>
      <c r="AB348">
        <v>27.315000000000001</v>
      </c>
      <c r="AC348">
        <v>34044</v>
      </c>
      <c r="AD348">
        <v>35616</v>
      </c>
      <c r="AE348">
        <v>268808</v>
      </c>
    </row>
    <row r="349" spans="1:31" x14ac:dyDescent="0.35">
      <c r="A349" t="s">
        <v>62</v>
      </c>
      <c r="B349" t="s">
        <v>63</v>
      </c>
      <c r="C349">
        <v>0</v>
      </c>
      <c r="D349" t="s">
        <v>64</v>
      </c>
      <c r="E349">
        <v>80</v>
      </c>
      <c r="F349" t="s">
        <v>75</v>
      </c>
      <c r="G349">
        <v>1995</v>
      </c>
      <c r="H349">
        <v>587165</v>
      </c>
      <c r="I349">
        <v>676964</v>
      </c>
      <c r="J349">
        <v>8804669</v>
      </c>
      <c r="K349">
        <v>8782877</v>
      </c>
      <c r="L349">
        <v>22224</v>
      </c>
      <c r="M349">
        <v>3.2189999999999999</v>
      </c>
      <c r="N349">
        <v>48979</v>
      </c>
      <c r="O349">
        <v>7.0949999999999998</v>
      </c>
      <c r="P349">
        <v>1240528</v>
      </c>
      <c r="Q349">
        <v>245014</v>
      </c>
      <c r="R349">
        <v>995514</v>
      </c>
      <c r="S349">
        <v>2.79</v>
      </c>
      <c r="T349">
        <v>14.124000000000001</v>
      </c>
      <c r="U349">
        <v>1197164</v>
      </c>
      <c r="V349">
        <v>385140</v>
      </c>
      <c r="W349">
        <v>812024</v>
      </c>
      <c r="X349">
        <v>4.3849999999999998</v>
      </c>
      <c r="Y349">
        <v>13.631</v>
      </c>
      <c r="Z349">
        <v>43364</v>
      </c>
      <c r="AA349">
        <v>0.49399999999999999</v>
      </c>
      <c r="AB349">
        <v>27.260999999999999</v>
      </c>
      <c r="AC349">
        <v>34463</v>
      </c>
      <c r="AD349">
        <v>36216</v>
      </c>
      <c r="AE349">
        <v>255707</v>
      </c>
    </row>
    <row r="350" spans="1:31" x14ac:dyDescent="0.35">
      <c r="A350" t="s">
        <v>62</v>
      </c>
      <c r="B350" t="s">
        <v>63</v>
      </c>
      <c r="C350">
        <v>0</v>
      </c>
      <c r="D350" t="s">
        <v>64</v>
      </c>
      <c r="E350">
        <v>80</v>
      </c>
      <c r="F350" t="s">
        <v>75</v>
      </c>
      <c r="G350">
        <v>1996</v>
      </c>
      <c r="H350">
        <v>611500</v>
      </c>
      <c r="I350">
        <v>712078</v>
      </c>
      <c r="J350">
        <v>9525135</v>
      </c>
      <c r="K350">
        <v>9587680</v>
      </c>
      <c r="L350">
        <v>22561</v>
      </c>
      <c r="M350">
        <v>3.101</v>
      </c>
      <c r="N350">
        <v>53287</v>
      </c>
      <c r="O350">
        <v>7.3250000000000002</v>
      </c>
      <c r="P350">
        <v>1280643</v>
      </c>
      <c r="Q350">
        <v>269303</v>
      </c>
      <c r="R350">
        <v>1011340</v>
      </c>
      <c r="S350">
        <v>2.8090000000000002</v>
      </c>
      <c r="T350">
        <v>13.356999999999999</v>
      </c>
      <c r="U350">
        <v>1404134</v>
      </c>
      <c r="V350">
        <v>439225</v>
      </c>
      <c r="W350">
        <v>964909</v>
      </c>
      <c r="X350">
        <v>4.5810000000000004</v>
      </c>
      <c r="Y350">
        <v>14.645</v>
      </c>
      <c r="Z350">
        <v>-123491</v>
      </c>
      <c r="AA350">
        <v>-1.288</v>
      </c>
      <c r="AB350">
        <v>26.713999999999999</v>
      </c>
      <c r="AC350">
        <v>37175</v>
      </c>
      <c r="AD350">
        <v>39190</v>
      </c>
      <c r="AE350">
        <v>285834</v>
      </c>
    </row>
    <row r="351" spans="1:31" x14ac:dyDescent="0.35">
      <c r="A351" t="s">
        <v>62</v>
      </c>
      <c r="B351" t="s">
        <v>63</v>
      </c>
      <c r="C351">
        <v>0</v>
      </c>
      <c r="D351" t="s">
        <v>64</v>
      </c>
      <c r="E351">
        <v>80</v>
      </c>
      <c r="F351" t="s">
        <v>75</v>
      </c>
      <c r="G351">
        <v>1997</v>
      </c>
      <c r="H351">
        <v>644856</v>
      </c>
      <c r="I351">
        <v>754829</v>
      </c>
      <c r="J351">
        <v>10644344</v>
      </c>
      <c r="K351">
        <v>10635707</v>
      </c>
      <c r="L351">
        <v>26078</v>
      </c>
      <c r="M351">
        <v>3.375</v>
      </c>
      <c r="N351">
        <v>61833</v>
      </c>
      <c r="O351">
        <v>8.0020000000000007</v>
      </c>
      <c r="P351">
        <v>1641262</v>
      </c>
      <c r="Q351">
        <v>374305</v>
      </c>
      <c r="R351">
        <v>1266957</v>
      </c>
      <c r="S351">
        <v>3.5190000000000001</v>
      </c>
      <c r="T351">
        <v>15.432</v>
      </c>
      <c r="U351">
        <v>1627189</v>
      </c>
      <c r="V351">
        <v>542839</v>
      </c>
      <c r="W351">
        <v>1084350</v>
      </c>
      <c r="X351">
        <v>5.1040000000000001</v>
      </c>
      <c r="Y351">
        <v>15.298999999999999</v>
      </c>
      <c r="Z351">
        <v>14073</v>
      </c>
      <c r="AA351">
        <v>0.13200000000000001</v>
      </c>
      <c r="AB351">
        <v>30.599</v>
      </c>
      <c r="AC351">
        <v>40174</v>
      </c>
      <c r="AD351">
        <v>42627</v>
      </c>
      <c r="AE351">
        <v>313611</v>
      </c>
    </row>
    <row r="352" spans="1:31" x14ac:dyDescent="0.35">
      <c r="A352" t="s">
        <v>62</v>
      </c>
      <c r="B352" t="s">
        <v>63</v>
      </c>
      <c r="C352">
        <v>0</v>
      </c>
      <c r="D352" t="s">
        <v>64</v>
      </c>
      <c r="E352">
        <v>80</v>
      </c>
      <c r="F352" t="s">
        <v>75</v>
      </c>
      <c r="G352">
        <v>1998</v>
      </c>
      <c r="H352">
        <v>671600</v>
      </c>
      <c r="I352">
        <v>791716</v>
      </c>
      <c r="J352">
        <v>11993463</v>
      </c>
      <c r="K352">
        <v>11933843</v>
      </c>
      <c r="L352">
        <v>25891</v>
      </c>
      <c r="M352">
        <v>3.2029999999999998</v>
      </c>
      <c r="N352">
        <v>58963</v>
      </c>
      <c r="O352">
        <v>7.2949999999999999</v>
      </c>
      <c r="P352">
        <v>1785857</v>
      </c>
      <c r="Q352">
        <v>424847</v>
      </c>
      <c r="R352">
        <v>1361010</v>
      </c>
      <c r="S352">
        <v>3.56</v>
      </c>
      <c r="T352">
        <v>14.965</v>
      </c>
      <c r="U352">
        <v>1660801</v>
      </c>
      <c r="V352">
        <v>527979</v>
      </c>
      <c r="W352">
        <v>1132822</v>
      </c>
      <c r="X352">
        <v>4.4240000000000004</v>
      </c>
      <c r="Y352">
        <v>13.917</v>
      </c>
      <c r="Z352">
        <v>125056</v>
      </c>
      <c r="AA352">
        <v>1.048</v>
      </c>
      <c r="AB352">
        <v>27.832999999999998</v>
      </c>
      <c r="AC352">
        <v>38240</v>
      </c>
      <c r="AD352">
        <v>40213</v>
      </c>
      <c r="AE352">
        <v>296977</v>
      </c>
    </row>
    <row r="353" spans="1:31" x14ac:dyDescent="0.35">
      <c r="A353" t="s">
        <v>62</v>
      </c>
      <c r="B353" t="s">
        <v>63</v>
      </c>
      <c r="C353">
        <v>0</v>
      </c>
      <c r="D353" t="s">
        <v>64</v>
      </c>
      <c r="E353">
        <v>80</v>
      </c>
      <c r="F353" t="s">
        <v>75</v>
      </c>
      <c r="G353">
        <v>1999</v>
      </c>
      <c r="H353">
        <v>688159</v>
      </c>
      <c r="I353">
        <v>811802</v>
      </c>
      <c r="J353">
        <v>12486720</v>
      </c>
      <c r="K353">
        <v>12526886</v>
      </c>
      <c r="L353">
        <v>27738</v>
      </c>
      <c r="M353">
        <v>3.3439999999999999</v>
      </c>
      <c r="N353">
        <v>63134</v>
      </c>
      <c r="O353">
        <v>7.6109999999999998</v>
      </c>
      <c r="P353">
        <v>1755387</v>
      </c>
      <c r="Q353">
        <v>380149</v>
      </c>
      <c r="R353">
        <v>1375238</v>
      </c>
      <c r="S353">
        <v>3.0350000000000001</v>
      </c>
      <c r="T353">
        <v>14.013</v>
      </c>
      <c r="U353">
        <v>1831925</v>
      </c>
      <c r="V353">
        <v>614469</v>
      </c>
      <c r="W353">
        <v>1217456</v>
      </c>
      <c r="X353">
        <v>4.9050000000000002</v>
      </c>
      <c r="Y353">
        <v>14.624000000000001</v>
      </c>
      <c r="Z353">
        <v>-76538</v>
      </c>
      <c r="AA353">
        <v>-0.61099999999999999</v>
      </c>
      <c r="AB353">
        <v>28.026</v>
      </c>
      <c r="AC353">
        <v>40446</v>
      </c>
      <c r="AD353">
        <v>42728</v>
      </c>
      <c r="AE353">
        <v>315547</v>
      </c>
    </row>
    <row r="354" spans="1:31" x14ac:dyDescent="0.35">
      <c r="A354" t="s">
        <v>62</v>
      </c>
      <c r="B354" t="s">
        <v>63</v>
      </c>
      <c r="C354">
        <v>0</v>
      </c>
      <c r="D354" t="s">
        <v>64</v>
      </c>
      <c r="E354">
        <v>80</v>
      </c>
      <c r="F354" t="s">
        <v>75</v>
      </c>
      <c r="G354">
        <v>2000</v>
      </c>
      <c r="H354">
        <v>670577</v>
      </c>
      <c r="I354">
        <v>792629</v>
      </c>
      <c r="J354">
        <v>12602953</v>
      </c>
      <c r="K354">
        <v>12560527</v>
      </c>
      <c r="L354">
        <v>27517</v>
      </c>
      <c r="M354">
        <v>3.3929999999999998</v>
      </c>
      <c r="N354">
        <v>64336</v>
      </c>
      <c r="O354">
        <v>7.9329999999999998</v>
      </c>
      <c r="P354">
        <v>1847649</v>
      </c>
      <c r="Q354">
        <v>408085</v>
      </c>
      <c r="R354">
        <v>1439564</v>
      </c>
      <c r="S354">
        <v>3.2490000000000001</v>
      </c>
      <c r="T354">
        <v>14.71</v>
      </c>
      <c r="U354">
        <v>1758583</v>
      </c>
      <c r="V354">
        <v>606509</v>
      </c>
      <c r="W354">
        <v>1152074</v>
      </c>
      <c r="X354">
        <v>4.8289999999999997</v>
      </c>
      <c r="Y354">
        <v>14.000999999999999</v>
      </c>
      <c r="Z354">
        <v>89066</v>
      </c>
      <c r="AA354">
        <v>0.70899999999999996</v>
      </c>
      <c r="AB354">
        <v>28.001999999999999</v>
      </c>
      <c r="AC354">
        <v>40581</v>
      </c>
      <c r="AD354">
        <v>43151</v>
      </c>
      <c r="AE354">
        <v>309282</v>
      </c>
    </row>
    <row r="355" spans="1:31" x14ac:dyDescent="0.35">
      <c r="A355" t="s">
        <v>62</v>
      </c>
      <c r="B355" t="s">
        <v>63</v>
      </c>
      <c r="C355">
        <v>0</v>
      </c>
      <c r="D355" t="s">
        <v>64</v>
      </c>
      <c r="E355">
        <v>80</v>
      </c>
      <c r="F355" t="s">
        <v>75</v>
      </c>
      <c r="G355">
        <v>2001</v>
      </c>
      <c r="H355">
        <v>666603</v>
      </c>
      <c r="I355">
        <v>779125</v>
      </c>
      <c r="J355">
        <v>12020854</v>
      </c>
      <c r="K355">
        <v>12177874</v>
      </c>
      <c r="L355">
        <v>27153</v>
      </c>
      <c r="M355">
        <v>3.4039999999999999</v>
      </c>
      <c r="N355">
        <v>64078</v>
      </c>
      <c r="O355">
        <v>8.0340000000000007</v>
      </c>
      <c r="P355">
        <v>1563277</v>
      </c>
      <c r="Q355">
        <v>359438</v>
      </c>
      <c r="R355">
        <v>1203839</v>
      </c>
      <c r="S355">
        <v>2.952</v>
      </c>
      <c r="T355">
        <v>12.837</v>
      </c>
      <c r="U355">
        <v>1879133</v>
      </c>
      <c r="V355">
        <v>616208</v>
      </c>
      <c r="W355">
        <v>1262925</v>
      </c>
      <c r="X355">
        <v>5.0599999999999996</v>
      </c>
      <c r="Y355">
        <v>15.430999999999999</v>
      </c>
      <c r="Z355">
        <v>-315856</v>
      </c>
      <c r="AA355">
        <v>-2.5939999999999999</v>
      </c>
      <c r="AB355">
        <v>25.673999999999999</v>
      </c>
      <c r="AC355">
        <v>41030</v>
      </c>
      <c r="AD355">
        <v>43427</v>
      </c>
      <c r="AE355">
        <v>339037</v>
      </c>
    </row>
    <row r="356" spans="1:31" x14ac:dyDescent="0.35">
      <c r="A356" t="s">
        <v>62</v>
      </c>
      <c r="B356" t="s">
        <v>63</v>
      </c>
      <c r="C356">
        <v>0</v>
      </c>
      <c r="D356" t="s">
        <v>64</v>
      </c>
      <c r="E356">
        <v>80</v>
      </c>
      <c r="F356" t="s">
        <v>75</v>
      </c>
      <c r="G356">
        <v>2002</v>
      </c>
      <c r="H356">
        <v>648672</v>
      </c>
      <c r="I356">
        <v>753269</v>
      </c>
      <c r="J356">
        <v>10739038</v>
      </c>
      <c r="K356">
        <v>11099441</v>
      </c>
      <c r="L356">
        <v>32158</v>
      </c>
      <c r="M356">
        <v>4.1619999999999999</v>
      </c>
      <c r="N356">
        <v>70952</v>
      </c>
      <c r="O356">
        <v>9.1829999999999998</v>
      </c>
      <c r="P356">
        <v>1496958</v>
      </c>
      <c r="Q356">
        <v>355976</v>
      </c>
      <c r="R356">
        <v>1140982</v>
      </c>
      <c r="S356">
        <v>3.2069999999999999</v>
      </c>
      <c r="T356">
        <v>13.487</v>
      </c>
      <c r="U356">
        <v>2223719</v>
      </c>
      <c r="V356">
        <v>764786</v>
      </c>
      <c r="W356">
        <v>1458933</v>
      </c>
      <c r="X356">
        <v>6.89</v>
      </c>
      <c r="Y356">
        <v>20.035</v>
      </c>
      <c r="Z356">
        <v>-726761</v>
      </c>
      <c r="AA356">
        <v>-6.548</v>
      </c>
      <c r="AB356">
        <v>26.974</v>
      </c>
      <c r="AC356">
        <v>43522</v>
      </c>
      <c r="AD356">
        <v>45983</v>
      </c>
      <c r="AE356">
        <v>443184</v>
      </c>
    </row>
    <row r="357" spans="1:31" x14ac:dyDescent="0.35">
      <c r="A357" t="s">
        <v>62</v>
      </c>
      <c r="B357" t="s">
        <v>63</v>
      </c>
      <c r="C357">
        <v>0</v>
      </c>
      <c r="D357" t="s">
        <v>64</v>
      </c>
      <c r="E357">
        <v>80</v>
      </c>
      <c r="F357" t="s">
        <v>75</v>
      </c>
      <c r="G357">
        <v>2003</v>
      </c>
      <c r="H357">
        <v>639227</v>
      </c>
      <c r="I357">
        <v>729657</v>
      </c>
      <c r="J357">
        <v>10051902</v>
      </c>
      <c r="K357">
        <v>10109713</v>
      </c>
      <c r="L357">
        <v>25714</v>
      </c>
      <c r="M357">
        <v>3.4390000000000001</v>
      </c>
      <c r="N357">
        <v>62048</v>
      </c>
      <c r="O357">
        <v>8.2970000000000006</v>
      </c>
      <c r="P357">
        <v>1489858</v>
      </c>
      <c r="Q357">
        <v>276029</v>
      </c>
      <c r="R357">
        <v>1213829</v>
      </c>
      <c r="S357">
        <v>2.73</v>
      </c>
      <c r="T357">
        <v>14.737</v>
      </c>
      <c r="U357">
        <v>1605473</v>
      </c>
      <c r="V357">
        <v>508245</v>
      </c>
      <c r="W357">
        <v>1097228</v>
      </c>
      <c r="X357">
        <v>5.0270000000000001</v>
      </c>
      <c r="Y357">
        <v>15.881</v>
      </c>
      <c r="Z357">
        <v>-115615</v>
      </c>
      <c r="AA357">
        <v>-1.1439999999999999</v>
      </c>
      <c r="AB357">
        <v>29.474</v>
      </c>
      <c r="AC357">
        <v>40386</v>
      </c>
      <c r="AD357">
        <v>41884</v>
      </c>
      <c r="AE357">
        <v>299811</v>
      </c>
    </row>
    <row r="358" spans="1:31" x14ac:dyDescent="0.35">
      <c r="A358" t="s">
        <v>62</v>
      </c>
      <c r="B358" t="s">
        <v>63</v>
      </c>
      <c r="C358">
        <v>0</v>
      </c>
      <c r="D358" t="s">
        <v>64</v>
      </c>
      <c r="E358">
        <v>80</v>
      </c>
      <c r="F358" t="s">
        <v>75</v>
      </c>
      <c r="G358">
        <v>2004</v>
      </c>
      <c r="H358">
        <v>636824</v>
      </c>
      <c r="I358">
        <v>729547</v>
      </c>
      <c r="J358">
        <v>9926281</v>
      </c>
      <c r="K358">
        <v>10005409</v>
      </c>
      <c r="L358">
        <v>24380</v>
      </c>
      <c r="M358">
        <v>3.2610000000000001</v>
      </c>
      <c r="N358">
        <v>60351</v>
      </c>
      <c r="O358">
        <v>8.0730000000000004</v>
      </c>
      <c r="P358">
        <v>1360707</v>
      </c>
      <c r="Q358">
        <v>236420</v>
      </c>
      <c r="R358">
        <v>1124287</v>
      </c>
      <c r="S358">
        <v>2.363</v>
      </c>
      <c r="T358">
        <v>13.6</v>
      </c>
      <c r="U358">
        <v>1523482</v>
      </c>
      <c r="V358">
        <v>487573</v>
      </c>
      <c r="W358">
        <v>1035909</v>
      </c>
      <c r="X358">
        <v>4.8730000000000002</v>
      </c>
      <c r="Y358">
        <v>15.227</v>
      </c>
      <c r="Z358">
        <v>-162775</v>
      </c>
      <c r="AA358">
        <v>-1.627</v>
      </c>
      <c r="AB358">
        <v>27.199000000000002</v>
      </c>
      <c r="AC358">
        <v>39612</v>
      </c>
      <c r="AD358">
        <v>40834</v>
      </c>
      <c r="AE358">
        <v>272743</v>
      </c>
    </row>
    <row r="359" spans="1:31" x14ac:dyDescent="0.35">
      <c r="A359" t="s">
        <v>62</v>
      </c>
      <c r="B359" t="s">
        <v>63</v>
      </c>
      <c r="C359">
        <v>0</v>
      </c>
      <c r="D359" t="s">
        <v>64</v>
      </c>
      <c r="E359">
        <v>80</v>
      </c>
      <c r="F359" t="s">
        <v>75</v>
      </c>
      <c r="G359">
        <v>2005</v>
      </c>
      <c r="H359">
        <v>639363</v>
      </c>
      <c r="I359">
        <v>734877</v>
      </c>
      <c r="J359">
        <v>9850792</v>
      </c>
      <c r="K359">
        <v>9956454</v>
      </c>
      <c r="L359">
        <v>26022</v>
      </c>
      <c r="M359">
        <v>3.4620000000000002</v>
      </c>
      <c r="N359">
        <v>59678</v>
      </c>
      <c r="O359">
        <v>7.9390000000000001</v>
      </c>
      <c r="P359">
        <v>1366289</v>
      </c>
      <c r="Q359">
        <v>285834</v>
      </c>
      <c r="R359">
        <v>1080455</v>
      </c>
      <c r="S359">
        <v>2.871</v>
      </c>
      <c r="T359">
        <v>13.723000000000001</v>
      </c>
      <c r="U359">
        <v>1568978</v>
      </c>
      <c r="V359">
        <v>440896</v>
      </c>
      <c r="W359">
        <v>1128082</v>
      </c>
      <c r="X359">
        <v>4.4279999999999999</v>
      </c>
      <c r="Y359">
        <v>15.757999999999999</v>
      </c>
      <c r="Z359">
        <v>-202689</v>
      </c>
      <c r="AA359">
        <v>-2.036</v>
      </c>
      <c r="AB359">
        <v>27.445</v>
      </c>
      <c r="AC359">
        <v>41828</v>
      </c>
      <c r="AD359">
        <v>43214</v>
      </c>
      <c r="AE359">
        <v>283073</v>
      </c>
    </row>
    <row r="360" spans="1:31" x14ac:dyDescent="0.35">
      <c r="A360" t="s">
        <v>62</v>
      </c>
      <c r="B360" t="s">
        <v>63</v>
      </c>
      <c r="C360">
        <v>0</v>
      </c>
      <c r="D360" t="s">
        <v>64</v>
      </c>
      <c r="E360">
        <v>80</v>
      </c>
      <c r="F360" t="s">
        <v>75</v>
      </c>
      <c r="G360">
        <v>2006</v>
      </c>
      <c r="H360">
        <v>640614</v>
      </c>
      <c r="I360">
        <v>747844</v>
      </c>
      <c r="J360">
        <v>10261570</v>
      </c>
      <c r="K360">
        <v>10288513</v>
      </c>
      <c r="L360">
        <v>31318</v>
      </c>
      <c r="M360">
        <v>4.085</v>
      </c>
      <c r="N360">
        <v>68786</v>
      </c>
      <c r="O360">
        <v>8.9730000000000008</v>
      </c>
      <c r="P360">
        <v>1461073</v>
      </c>
      <c r="Q360">
        <v>310007</v>
      </c>
      <c r="R360">
        <v>1151066</v>
      </c>
      <c r="S360">
        <v>3.0129999999999999</v>
      </c>
      <c r="T360">
        <v>14.201000000000001</v>
      </c>
      <c r="U360">
        <v>1510647</v>
      </c>
      <c r="V360">
        <v>505247</v>
      </c>
      <c r="W360">
        <v>1005400</v>
      </c>
      <c r="X360">
        <v>4.9109999999999996</v>
      </c>
      <c r="Y360">
        <v>14.683</v>
      </c>
      <c r="Z360">
        <v>-49574</v>
      </c>
      <c r="AA360">
        <v>-0.48199999999999998</v>
      </c>
      <c r="AB360">
        <v>28.402000000000001</v>
      </c>
      <c r="AC360">
        <v>49992</v>
      </c>
      <c r="AD360">
        <v>51314</v>
      </c>
      <c r="AE360">
        <v>329713</v>
      </c>
    </row>
    <row r="361" spans="1:31" x14ac:dyDescent="0.35">
      <c r="A361" t="s">
        <v>62</v>
      </c>
      <c r="B361" t="s">
        <v>63</v>
      </c>
      <c r="C361">
        <v>0</v>
      </c>
      <c r="D361" t="s">
        <v>64</v>
      </c>
      <c r="E361">
        <v>80</v>
      </c>
      <c r="F361" t="s">
        <v>75</v>
      </c>
      <c r="G361">
        <v>2007</v>
      </c>
      <c r="H361">
        <v>651323</v>
      </c>
      <c r="I361">
        <v>763934</v>
      </c>
      <c r="J361">
        <v>10536943</v>
      </c>
      <c r="K361">
        <v>10643554</v>
      </c>
      <c r="L361">
        <v>32592</v>
      </c>
      <c r="M361">
        <v>4.1680000000000001</v>
      </c>
      <c r="N361">
        <v>68631</v>
      </c>
      <c r="O361">
        <v>8.7769999999999992</v>
      </c>
      <c r="P361">
        <v>1462110</v>
      </c>
      <c r="Q361">
        <v>326319</v>
      </c>
      <c r="R361">
        <v>1135791</v>
      </c>
      <c r="S361">
        <v>3.0659999999999998</v>
      </c>
      <c r="T361">
        <v>13.737</v>
      </c>
      <c r="U361">
        <v>1670133</v>
      </c>
      <c r="V361">
        <v>509826</v>
      </c>
      <c r="W361">
        <v>1160307</v>
      </c>
      <c r="X361">
        <v>4.79</v>
      </c>
      <c r="Y361">
        <v>15.691000000000001</v>
      </c>
      <c r="Z361">
        <v>-208023</v>
      </c>
      <c r="AA361">
        <v>-1.954</v>
      </c>
      <c r="AB361">
        <v>27.474</v>
      </c>
      <c r="AC361">
        <v>43571</v>
      </c>
      <c r="AD361">
        <v>44962</v>
      </c>
      <c r="AE361">
        <v>289518</v>
      </c>
    </row>
    <row r="362" spans="1:31" x14ac:dyDescent="0.35">
      <c r="A362" t="s">
        <v>62</v>
      </c>
      <c r="B362" t="s">
        <v>63</v>
      </c>
      <c r="C362">
        <v>0</v>
      </c>
      <c r="D362" t="s">
        <v>64</v>
      </c>
      <c r="E362">
        <v>80</v>
      </c>
      <c r="F362" t="s">
        <v>75</v>
      </c>
      <c r="G362">
        <v>2008</v>
      </c>
      <c r="H362">
        <v>661201</v>
      </c>
      <c r="I362">
        <v>774613</v>
      </c>
      <c r="J362">
        <v>10664140</v>
      </c>
      <c r="K362">
        <v>10833662</v>
      </c>
      <c r="L362">
        <v>25417</v>
      </c>
      <c r="M362">
        <v>3.1859999999999999</v>
      </c>
      <c r="N362">
        <v>71956</v>
      </c>
      <c r="O362">
        <v>9.0180000000000007</v>
      </c>
      <c r="P362">
        <v>1387874</v>
      </c>
      <c r="Q362">
        <v>276610</v>
      </c>
      <c r="R362">
        <v>1111264</v>
      </c>
      <c r="S362">
        <v>2.5529999999999999</v>
      </c>
      <c r="T362">
        <v>12.811</v>
      </c>
      <c r="U362">
        <v>1728264</v>
      </c>
      <c r="V362">
        <v>524196</v>
      </c>
      <c r="W362">
        <v>1204068</v>
      </c>
      <c r="X362">
        <v>4.8390000000000004</v>
      </c>
      <c r="Y362">
        <v>15.952999999999999</v>
      </c>
      <c r="Z362">
        <v>-340390</v>
      </c>
      <c r="AA362">
        <v>-3.1419999999999999</v>
      </c>
      <c r="AB362">
        <v>25.622</v>
      </c>
      <c r="AC362">
        <v>46757</v>
      </c>
      <c r="AD362">
        <v>48636</v>
      </c>
      <c r="AE362">
        <v>312639</v>
      </c>
    </row>
    <row r="363" spans="1:31" x14ac:dyDescent="0.35">
      <c r="A363" t="s">
        <v>62</v>
      </c>
      <c r="B363" t="s">
        <v>63</v>
      </c>
      <c r="C363">
        <v>0</v>
      </c>
      <c r="D363" t="s">
        <v>64</v>
      </c>
      <c r="E363">
        <v>80</v>
      </c>
      <c r="F363" t="s">
        <v>75</v>
      </c>
      <c r="G363">
        <v>2009</v>
      </c>
      <c r="H363">
        <v>658487</v>
      </c>
      <c r="I363">
        <v>765153</v>
      </c>
      <c r="J363">
        <v>10087210</v>
      </c>
      <c r="K363">
        <v>10541254</v>
      </c>
      <c r="L363">
        <v>24464</v>
      </c>
      <c r="M363">
        <v>3.0960000000000001</v>
      </c>
      <c r="N363">
        <v>74466</v>
      </c>
      <c r="O363">
        <v>9.4239999999999995</v>
      </c>
      <c r="P363">
        <v>1064060</v>
      </c>
      <c r="Q363">
        <v>236799</v>
      </c>
      <c r="R363">
        <v>827261</v>
      </c>
      <c r="S363">
        <v>2.246</v>
      </c>
      <c r="T363">
        <v>10.093999999999999</v>
      </c>
      <c r="U363">
        <v>1969286</v>
      </c>
      <c r="V363">
        <v>502732</v>
      </c>
      <c r="W363">
        <v>1466554</v>
      </c>
      <c r="X363">
        <v>4.7690000000000001</v>
      </c>
      <c r="Y363">
        <v>18.681999999999999</v>
      </c>
      <c r="Z363">
        <v>-905226</v>
      </c>
      <c r="AA363">
        <v>-8.5869999999999997</v>
      </c>
      <c r="AB363">
        <v>20.187999999999999</v>
      </c>
      <c r="AC363">
        <v>49717</v>
      </c>
      <c r="AD363">
        <v>51422</v>
      </c>
      <c r="AE363">
        <v>339549</v>
      </c>
    </row>
    <row r="364" spans="1:31" x14ac:dyDescent="0.35">
      <c r="A364" t="s">
        <v>62</v>
      </c>
      <c r="B364" t="s">
        <v>63</v>
      </c>
      <c r="C364">
        <v>0</v>
      </c>
      <c r="D364" t="s">
        <v>64</v>
      </c>
      <c r="E364">
        <v>80</v>
      </c>
      <c r="F364" t="s">
        <v>75</v>
      </c>
      <c r="G364">
        <v>2010</v>
      </c>
      <c r="H364">
        <v>645857</v>
      </c>
      <c r="I364">
        <v>748390</v>
      </c>
      <c r="J364">
        <v>9611672</v>
      </c>
      <c r="K364">
        <v>9849384</v>
      </c>
      <c r="L364">
        <v>28205</v>
      </c>
      <c r="M364">
        <v>3.669</v>
      </c>
      <c r="N364">
        <v>69046</v>
      </c>
      <c r="O364">
        <v>8.9809999999999999</v>
      </c>
      <c r="P364">
        <v>1080260</v>
      </c>
      <c r="Q364">
        <v>235702</v>
      </c>
      <c r="R364">
        <v>844558</v>
      </c>
      <c r="S364">
        <v>2.3929999999999998</v>
      </c>
      <c r="T364">
        <v>10.968</v>
      </c>
      <c r="U364">
        <v>1555190</v>
      </c>
      <c r="V364">
        <v>438993</v>
      </c>
      <c r="W364">
        <v>1116197</v>
      </c>
      <c r="X364">
        <v>4.4569999999999999</v>
      </c>
      <c r="Y364">
        <v>15.79</v>
      </c>
      <c r="Z364">
        <v>-474930</v>
      </c>
      <c r="AA364">
        <v>-4.8220000000000001</v>
      </c>
      <c r="AB364">
        <v>21.936</v>
      </c>
      <c r="AC364">
        <v>44393</v>
      </c>
      <c r="AD364">
        <v>45792</v>
      </c>
      <c r="AE364">
        <v>266243</v>
      </c>
    </row>
    <row r="365" spans="1:31" x14ac:dyDescent="0.35">
      <c r="A365" t="s">
        <v>62</v>
      </c>
      <c r="B365" t="s">
        <v>63</v>
      </c>
      <c r="C365">
        <v>0</v>
      </c>
      <c r="D365" t="s">
        <v>64</v>
      </c>
      <c r="E365">
        <v>80</v>
      </c>
      <c r="F365" t="s">
        <v>75</v>
      </c>
      <c r="G365">
        <v>2011</v>
      </c>
      <c r="H365">
        <v>630959</v>
      </c>
      <c r="I365">
        <v>727178</v>
      </c>
      <c r="J365">
        <v>9515933</v>
      </c>
      <c r="K365">
        <v>9562020</v>
      </c>
      <c r="L365">
        <v>29267</v>
      </c>
      <c r="M365">
        <v>3.927</v>
      </c>
      <c r="N365">
        <v>65423</v>
      </c>
      <c r="O365">
        <v>8.7789999999999999</v>
      </c>
      <c r="P365">
        <v>1172227</v>
      </c>
      <c r="Q365">
        <v>207963</v>
      </c>
      <c r="R365">
        <v>964264</v>
      </c>
      <c r="S365">
        <v>2.1749999999999998</v>
      </c>
      <c r="T365">
        <v>12.259</v>
      </c>
      <c r="U365">
        <v>1262340</v>
      </c>
      <c r="V365">
        <v>397161</v>
      </c>
      <c r="W365">
        <v>865179</v>
      </c>
      <c r="X365">
        <v>4.1539999999999999</v>
      </c>
      <c r="Y365">
        <v>13.202</v>
      </c>
      <c r="Z365">
        <v>-90113</v>
      </c>
      <c r="AA365">
        <v>-0.94199999999999995</v>
      </c>
      <c r="AB365">
        <v>24.518000000000001</v>
      </c>
      <c r="AC365">
        <v>42817</v>
      </c>
      <c r="AD365">
        <v>44195</v>
      </c>
      <c r="AE365">
        <v>250911</v>
      </c>
    </row>
    <row r="366" spans="1:31" x14ac:dyDescent="0.35">
      <c r="A366" t="s">
        <v>62</v>
      </c>
      <c r="B366" t="s">
        <v>63</v>
      </c>
      <c r="C366">
        <v>0</v>
      </c>
      <c r="D366" t="s">
        <v>64</v>
      </c>
      <c r="E366">
        <v>80</v>
      </c>
      <c r="F366" t="s">
        <v>75</v>
      </c>
      <c r="G366">
        <v>2012</v>
      </c>
      <c r="H366">
        <v>622832</v>
      </c>
      <c r="I366">
        <v>709294</v>
      </c>
      <c r="J366">
        <v>9296732</v>
      </c>
      <c r="K366">
        <v>9292750</v>
      </c>
      <c r="L366">
        <v>27795</v>
      </c>
      <c r="M366">
        <v>3.8340000000000001</v>
      </c>
      <c r="N366">
        <v>59130</v>
      </c>
      <c r="O366">
        <v>8.1560000000000006</v>
      </c>
      <c r="P366">
        <v>1160476</v>
      </c>
      <c r="Q366">
        <v>183262</v>
      </c>
      <c r="R366">
        <v>977214</v>
      </c>
      <c r="S366">
        <v>1.972</v>
      </c>
      <c r="T366">
        <v>12.488</v>
      </c>
      <c r="U366">
        <v>1149009</v>
      </c>
      <c r="V366">
        <v>377026</v>
      </c>
      <c r="W366">
        <v>771983</v>
      </c>
      <c r="X366">
        <v>4.0570000000000004</v>
      </c>
      <c r="Y366">
        <v>12.365</v>
      </c>
      <c r="Z366">
        <v>11467</v>
      </c>
      <c r="AA366">
        <v>0.123</v>
      </c>
      <c r="AB366">
        <v>24.728999999999999</v>
      </c>
      <c r="AC366">
        <v>37657</v>
      </c>
      <c r="AD366">
        <v>39003</v>
      </c>
      <c r="AE366">
        <v>234749</v>
      </c>
    </row>
    <row r="367" spans="1:31" x14ac:dyDescent="0.35">
      <c r="A367" t="s">
        <v>62</v>
      </c>
      <c r="B367" t="s">
        <v>63</v>
      </c>
      <c r="C367">
        <v>0</v>
      </c>
      <c r="D367" t="s">
        <v>64</v>
      </c>
      <c r="E367">
        <v>80</v>
      </c>
      <c r="F367" t="s">
        <v>75</v>
      </c>
      <c r="G367">
        <v>2013</v>
      </c>
      <c r="H367">
        <v>620922</v>
      </c>
      <c r="I367">
        <v>703295</v>
      </c>
      <c r="J367">
        <v>9308184</v>
      </c>
      <c r="K367">
        <v>9331146</v>
      </c>
      <c r="L367">
        <v>25683</v>
      </c>
      <c r="M367">
        <v>3.573</v>
      </c>
      <c r="N367">
        <v>56813</v>
      </c>
      <c r="O367">
        <v>7.9029999999999996</v>
      </c>
      <c r="P367">
        <v>1158502</v>
      </c>
      <c r="Q367">
        <v>201817</v>
      </c>
      <c r="R367">
        <v>956685</v>
      </c>
      <c r="S367">
        <v>2.1629999999999998</v>
      </c>
      <c r="T367">
        <v>12.414999999999999</v>
      </c>
      <c r="U367">
        <v>1208183</v>
      </c>
      <c r="V367">
        <v>409384</v>
      </c>
      <c r="W367">
        <v>798799</v>
      </c>
      <c r="X367">
        <v>4.3869999999999996</v>
      </c>
      <c r="Y367">
        <v>12.948</v>
      </c>
      <c r="Z367">
        <v>-49681</v>
      </c>
      <c r="AA367">
        <v>-0.53200000000000003</v>
      </c>
      <c r="AB367">
        <v>24.831</v>
      </c>
      <c r="AC367">
        <v>37929</v>
      </c>
      <c r="AD367">
        <v>38928</v>
      </c>
      <c r="AE367">
        <v>261587</v>
      </c>
    </row>
    <row r="368" spans="1:31" x14ac:dyDescent="0.35">
      <c r="A368" t="s">
        <v>62</v>
      </c>
      <c r="B368" t="s">
        <v>63</v>
      </c>
      <c r="C368">
        <v>0</v>
      </c>
      <c r="D368" t="s">
        <v>64</v>
      </c>
      <c r="E368">
        <v>80</v>
      </c>
      <c r="F368" t="s">
        <v>75</v>
      </c>
      <c r="G368">
        <v>2014</v>
      </c>
      <c r="H368">
        <v>621983</v>
      </c>
      <c r="I368">
        <v>701784</v>
      </c>
      <c r="J368">
        <v>9165401</v>
      </c>
      <c r="K368">
        <v>9180208</v>
      </c>
      <c r="L368">
        <v>26433</v>
      </c>
      <c r="M368">
        <v>3.694</v>
      </c>
      <c r="N368">
        <v>54135</v>
      </c>
      <c r="O368">
        <v>7.5650000000000004</v>
      </c>
      <c r="P368">
        <v>1104758</v>
      </c>
      <c r="Q368">
        <v>194237</v>
      </c>
      <c r="R368">
        <v>910521</v>
      </c>
      <c r="S368">
        <v>2.1160000000000001</v>
      </c>
      <c r="T368">
        <v>12.034000000000001</v>
      </c>
      <c r="U368">
        <v>1132556</v>
      </c>
      <c r="V368">
        <v>354974</v>
      </c>
      <c r="W368">
        <v>777582</v>
      </c>
      <c r="X368">
        <v>3.867</v>
      </c>
      <c r="Y368">
        <v>12.337</v>
      </c>
      <c r="Z368">
        <v>-27798</v>
      </c>
      <c r="AA368">
        <v>-0.30299999999999999</v>
      </c>
      <c r="AB368">
        <v>24.068000000000001</v>
      </c>
      <c r="AC368">
        <v>37691</v>
      </c>
      <c r="AD368">
        <v>38774</v>
      </c>
      <c r="AE368">
        <v>257710</v>
      </c>
    </row>
    <row r="369" spans="1:31" x14ac:dyDescent="0.35">
      <c r="A369" t="s">
        <v>62</v>
      </c>
      <c r="B369" t="s">
        <v>63</v>
      </c>
      <c r="C369">
        <v>0</v>
      </c>
      <c r="D369" t="s">
        <v>64</v>
      </c>
      <c r="E369">
        <v>80</v>
      </c>
      <c r="F369" t="s">
        <v>75</v>
      </c>
      <c r="G369">
        <v>2015</v>
      </c>
      <c r="H369">
        <v>636870</v>
      </c>
      <c r="I369">
        <v>716002</v>
      </c>
      <c r="J369">
        <v>9344556</v>
      </c>
      <c r="K369">
        <v>9308500</v>
      </c>
      <c r="L369">
        <v>26835</v>
      </c>
      <c r="M369">
        <v>3.6760000000000002</v>
      </c>
      <c r="N369">
        <v>54724</v>
      </c>
      <c r="O369">
        <v>7.4969999999999999</v>
      </c>
      <c r="P369">
        <v>1137342</v>
      </c>
      <c r="Q369">
        <v>203799</v>
      </c>
      <c r="R369">
        <v>933543</v>
      </c>
      <c r="S369">
        <v>2.1890000000000001</v>
      </c>
      <c r="T369">
        <v>12.218</v>
      </c>
      <c r="U369">
        <v>1064925</v>
      </c>
      <c r="V369">
        <v>350377</v>
      </c>
      <c r="W369">
        <v>714548</v>
      </c>
      <c r="X369">
        <v>3.7639999999999998</v>
      </c>
      <c r="Y369">
        <v>11.44</v>
      </c>
      <c r="Z369">
        <v>72417</v>
      </c>
      <c r="AA369">
        <v>0.77800000000000002</v>
      </c>
      <c r="AB369">
        <v>22.881</v>
      </c>
      <c r="AC369">
        <v>38923</v>
      </c>
      <c r="AD369">
        <v>39980</v>
      </c>
      <c r="AE369">
        <v>253490</v>
      </c>
    </row>
    <row r="370" spans="1:31" x14ac:dyDescent="0.35">
      <c r="A370" t="s">
        <v>62</v>
      </c>
      <c r="B370" t="s">
        <v>63</v>
      </c>
      <c r="C370">
        <v>0</v>
      </c>
      <c r="D370" t="s">
        <v>64</v>
      </c>
      <c r="E370">
        <v>80</v>
      </c>
      <c r="F370" t="s">
        <v>75</v>
      </c>
      <c r="G370">
        <v>2016</v>
      </c>
      <c r="H370">
        <v>660642</v>
      </c>
      <c r="I370">
        <v>737544</v>
      </c>
      <c r="J370">
        <v>9444652</v>
      </c>
      <c r="K370">
        <v>9474424</v>
      </c>
      <c r="L370">
        <v>26396</v>
      </c>
      <c r="M370">
        <v>3.5089999999999999</v>
      </c>
      <c r="N370">
        <v>55993</v>
      </c>
      <c r="O370">
        <v>7.4420000000000002</v>
      </c>
      <c r="P370">
        <v>1137103</v>
      </c>
      <c r="Q370">
        <v>198584</v>
      </c>
      <c r="R370">
        <v>938519</v>
      </c>
      <c r="S370">
        <v>2.0960000000000001</v>
      </c>
      <c r="T370">
        <v>12.002000000000001</v>
      </c>
      <c r="U370">
        <v>1194462</v>
      </c>
      <c r="V370">
        <v>382713</v>
      </c>
      <c r="W370">
        <v>811749</v>
      </c>
      <c r="X370">
        <v>4.0389999999999997</v>
      </c>
      <c r="Y370">
        <v>12.606999999999999</v>
      </c>
      <c r="Z370">
        <v>-57359</v>
      </c>
      <c r="AA370">
        <v>-0.60499999999999998</v>
      </c>
      <c r="AB370">
        <v>24.004000000000001</v>
      </c>
      <c r="AC370">
        <v>40943</v>
      </c>
      <c r="AD370">
        <v>41960</v>
      </c>
      <c r="AE370">
        <v>292064</v>
      </c>
    </row>
    <row r="371" spans="1:31" x14ac:dyDescent="0.35">
      <c r="A371" t="s">
        <v>62</v>
      </c>
      <c r="B371" t="s">
        <v>63</v>
      </c>
      <c r="C371">
        <v>0</v>
      </c>
      <c r="D371" t="s">
        <v>64</v>
      </c>
      <c r="E371">
        <v>80</v>
      </c>
      <c r="F371" t="s">
        <v>75</v>
      </c>
      <c r="G371">
        <v>2017</v>
      </c>
      <c r="H371">
        <v>699198</v>
      </c>
      <c r="I371">
        <v>777262</v>
      </c>
      <c r="J371">
        <v>9799118</v>
      </c>
      <c r="K371">
        <v>9845266</v>
      </c>
      <c r="L371">
        <v>27165</v>
      </c>
      <c r="M371">
        <v>3.4169999999999998</v>
      </c>
      <c r="N371">
        <v>62669</v>
      </c>
      <c r="O371">
        <v>7.883</v>
      </c>
      <c r="P371">
        <v>1264527</v>
      </c>
      <c r="Q371">
        <v>233759</v>
      </c>
      <c r="R371">
        <v>1030768</v>
      </c>
      <c r="S371">
        <v>2.3740000000000001</v>
      </c>
      <c r="T371">
        <v>12.843999999999999</v>
      </c>
      <c r="U371">
        <v>1356405</v>
      </c>
      <c r="V371">
        <v>449091</v>
      </c>
      <c r="W371">
        <v>907314</v>
      </c>
      <c r="X371">
        <v>4.5609999999999999</v>
      </c>
      <c r="Y371">
        <v>13.776999999999999</v>
      </c>
      <c r="Z371">
        <v>-91878</v>
      </c>
      <c r="AA371">
        <v>-0.93300000000000005</v>
      </c>
      <c r="AB371">
        <v>25.687999999999999</v>
      </c>
      <c r="AC371">
        <v>45371</v>
      </c>
      <c r="AD371">
        <v>46858</v>
      </c>
      <c r="AE371">
        <v>323876</v>
      </c>
    </row>
    <row r="372" spans="1:31" x14ac:dyDescent="0.35">
      <c r="A372" t="s">
        <v>62</v>
      </c>
      <c r="B372" t="s">
        <v>63</v>
      </c>
      <c r="C372">
        <v>0</v>
      </c>
      <c r="D372" t="s">
        <v>64</v>
      </c>
      <c r="E372">
        <v>80</v>
      </c>
      <c r="F372" t="s">
        <v>75</v>
      </c>
      <c r="G372">
        <v>2018</v>
      </c>
      <c r="H372">
        <v>706016</v>
      </c>
      <c r="I372">
        <v>776482</v>
      </c>
      <c r="J372">
        <v>9592124</v>
      </c>
      <c r="K372">
        <v>9612736</v>
      </c>
      <c r="L372">
        <v>23313</v>
      </c>
      <c r="M372">
        <v>2.931</v>
      </c>
      <c r="N372">
        <v>61187</v>
      </c>
      <c r="O372">
        <v>7.6920000000000002</v>
      </c>
      <c r="P372">
        <v>1154070</v>
      </c>
      <c r="Q372">
        <v>177151</v>
      </c>
      <c r="R372">
        <v>976919</v>
      </c>
      <c r="S372">
        <v>1.843</v>
      </c>
      <c r="T372">
        <v>12.006</v>
      </c>
      <c r="U372">
        <v>1194716</v>
      </c>
      <c r="V372">
        <v>400673</v>
      </c>
      <c r="W372">
        <v>794043</v>
      </c>
      <c r="X372">
        <v>4.1680000000000001</v>
      </c>
      <c r="Y372">
        <v>12.428000000000001</v>
      </c>
      <c r="Z372">
        <v>-40646</v>
      </c>
      <c r="AA372">
        <v>-0.42299999999999999</v>
      </c>
      <c r="AB372">
        <v>24.010999999999999</v>
      </c>
      <c r="AC372">
        <v>49182</v>
      </c>
      <c r="AD372">
        <v>50863</v>
      </c>
      <c r="AE372">
        <v>309373</v>
      </c>
    </row>
    <row r="373" spans="1:31" x14ac:dyDescent="0.35">
      <c r="A373" t="s">
        <v>62</v>
      </c>
      <c r="B373" t="s">
        <v>63</v>
      </c>
      <c r="C373">
        <v>0</v>
      </c>
      <c r="D373" t="s">
        <v>64</v>
      </c>
      <c r="E373">
        <v>90</v>
      </c>
      <c r="F373" t="s">
        <v>76</v>
      </c>
      <c r="G373">
        <v>1978</v>
      </c>
      <c r="H373">
        <v>0</v>
      </c>
      <c r="I373">
        <v>0</v>
      </c>
      <c r="J373">
        <v>0</v>
      </c>
      <c r="K373">
        <v>0</v>
      </c>
      <c r="L373">
        <v>0</v>
      </c>
      <c r="M373" t="s">
        <v>70</v>
      </c>
      <c r="N373">
        <v>0</v>
      </c>
      <c r="O373" t="s">
        <v>70</v>
      </c>
      <c r="P373">
        <v>0</v>
      </c>
      <c r="Q373">
        <v>0</v>
      </c>
      <c r="R373">
        <v>0</v>
      </c>
      <c r="S373" t="s">
        <v>70</v>
      </c>
      <c r="T373" t="s">
        <v>70</v>
      </c>
      <c r="U373">
        <v>0</v>
      </c>
      <c r="V373">
        <v>0</v>
      </c>
      <c r="W373">
        <v>0</v>
      </c>
      <c r="X373" t="s">
        <v>70</v>
      </c>
      <c r="Y373" t="s">
        <v>70</v>
      </c>
      <c r="Z373">
        <v>0</v>
      </c>
      <c r="AA373" t="s">
        <v>70</v>
      </c>
      <c r="AB373" t="s">
        <v>70</v>
      </c>
      <c r="AC373">
        <v>0</v>
      </c>
      <c r="AD373">
        <v>0</v>
      </c>
      <c r="AE373">
        <v>0</v>
      </c>
    </row>
    <row r="374" spans="1:31" x14ac:dyDescent="0.35">
      <c r="A374" t="s">
        <v>62</v>
      </c>
      <c r="B374" t="s">
        <v>63</v>
      </c>
      <c r="C374">
        <v>0</v>
      </c>
      <c r="D374" t="s">
        <v>64</v>
      </c>
      <c r="E374">
        <v>90</v>
      </c>
      <c r="F374" t="s">
        <v>76</v>
      </c>
      <c r="G374">
        <v>1979</v>
      </c>
      <c r="H374">
        <v>0</v>
      </c>
      <c r="I374">
        <v>0</v>
      </c>
      <c r="J374">
        <v>0</v>
      </c>
      <c r="K374">
        <v>0</v>
      </c>
      <c r="L374">
        <v>0</v>
      </c>
      <c r="M374" t="s">
        <v>70</v>
      </c>
      <c r="N374">
        <v>0</v>
      </c>
      <c r="O374" t="s">
        <v>70</v>
      </c>
      <c r="P374">
        <v>0</v>
      </c>
      <c r="Q374">
        <v>0</v>
      </c>
      <c r="R374">
        <v>0</v>
      </c>
      <c r="S374" t="s">
        <v>70</v>
      </c>
      <c r="T374" t="s">
        <v>70</v>
      </c>
      <c r="U374">
        <v>0</v>
      </c>
      <c r="V374">
        <v>0</v>
      </c>
      <c r="W374">
        <v>0</v>
      </c>
      <c r="X374" t="s">
        <v>70</v>
      </c>
      <c r="Y374" t="s">
        <v>70</v>
      </c>
      <c r="Z374">
        <v>0</v>
      </c>
      <c r="AA374" t="s">
        <v>70</v>
      </c>
      <c r="AB374" t="s">
        <v>70</v>
      </c>
      <c r="AC374">
        <v>0</v>
      </c>
      <c r="AD374">
        <v>0</v>
      </c>
      <c r="AE374">
        <v>0</v>
      </c>
    </row>
    <row r="375" spans="1:31" x14ac:dyDescent="0.35">
      <c r="A375" t="s">
        <v>62</v>
      </c>
      <c r="B375" t="s">
        <v>63</v>
      </c>
      <c r="C375">
        <v>0</v>
      </c>
      <c r="D375" t="s">
        <v>64</v>
      </c>
      <c r="E375">
        <v>90</v>
      </c>
      <c r="F375" t="s">
        <v>76</v>
      </c>
      <c r="G375">
        <v>1980</v>
      </c>
      <c r="H375">
        <v>0</v>
      </c>
      <c r="I375">
        <v>0</v>
      </c>
      <c r="J375">
        <v>0</v>
      </c>
      <c r="K375">
        <v>0</v>
      </c>
      <c r="L375">
        <v>0</v>
      </c>
      <c r="M375" t="s">
        <v>70</v>
      </c>
      <c r="N375">
        <v>0</v>
      </c>
      <c r="O375" t="s">
        <v>70</v>
      </c>
      <c r="P375">
        <v>0</v>
      </c>
      <c r="Q375">
        <v>0</v>
      </c>
      <c r="R375">
        <v>0</v>
      </c>
      <c r="S375" t="s">
        <v>70</v>
      </c>
      <c r="T375" t="s">
        <v>70</v>
      </c>
      <c r="U375">
        <v>0</v>
      </c>
      <c r="V375">
        <v>0</v>
      </c>
      <c r="W375">
        <v>0</v>
      </c>
      <c r="X375" t="s">
        <v>70</v>
      </c>
      <c r="Y375" t="s">
        <v>70</v>
      </c>
      <c r="Z375">
        <v>0</v>
      </c>
      <c r="AA375" t="s">
        <v>70</v>
      </c>
      <c r="AB375" t="s">
        <v>70</v>
      </c>
      <c r="AC375">
        <v>0</v>
      </c>
      <c r="AD375">
        <v>0</v>
      </c>
      <c r="AE375">
        <v>0</v>
      </c>
    </row>
    <row r="376" spans="1:31" x14ac:dyDescent="0.35">
      <c r="A376" t="s">
        <v>62</v>
      </c>
      <c r="B376" t="s">
        <v>63</v>
      </c>
      <c r="C376">
        <v>0</v>
      </c>
      <c r="D376" t="s">
        <v>64</v>
      </c>
      <c r="E376">
        <v>90</v>
      </c>
      <c r="F376" t="s">
        <v>76</v>
      </c>
      <c r="G376">
        <v>1981</v>
      </c>
      <c r="H376">
        <v>0</v>
      </c>
      <c r="I376">
        <v>0</v>
      </c>
      <c r="J376">
        <v>0</v>
      </c>
      <c r="K376">
        <v>0</v>
      </c>
      <c r="L376">
        <v>0</v>
      </c>
      <c r="M376" t="s">
        <v>70</v>
      </c>
      <c r="N376">
        <v>0</v>
      </c>
      <c r="O376" t="s">
        <v>70</v>
      </c>
      <c r="P376">
        <v>0</v>
      </c>
      <c r="Q376">
        <v>0</v>
      </c>
      <c r="R376">
        <v>0</v>
      </c>
      <c r="S376" t="s">
        <v>70</v>
      </c>
      <c r="T376" t="s">
        <v>70</v>
      </c>
      <c r="U376">
        <v>0</v>
      </c>
      <c r="V376">
        <v>0</v>
      </c>
      <c r="W376">
        <v>0</v>
      </c>
      <c r="X376" t="s">
        <v>70</v>
      </c>
      <c r="Y376" t="s">
        <v>70</v>
      </c>
      <c r="Z376">
        <v>0</v>
      </c>
      <c r="AA376" t="s">
        <v>70</v>
      </c>
      <c r="AB376" t="s">
        <v>70</v>
      </c>
      <c r="AC376">
        <v>0</v>
      </c>
      <c r="AD376">
        <v>0</v>
      </c>
      <c r="AE376">
        <v>0</v>
      </c>
    </row>
    <row r="377" spans="1:31" x14ac:dyDescent="0.35">
      <c r="A377" t="s">
        <v>62</v>
      </c>
      <c r="B377" t="s">
        <v>63</v>
      </c>
      <c r="C377">
        <v>0</v>
      </c>
      <c r="D377" t="s">
        <v>64</v>
      </c>
      <c r="E377">
        <v>90</v>
      </c>
      <c r="F377" t="s">
        <v>76</v>
      </c>
      <c r="G377">
        <v>1982</v>
      </c>
      <c r="H377">
        <v>0</v>
      </c>
      <c r="I377">
        <v>0</v>
      </c>
      <c r="J377">
        <v>0</v>
      </c>
      <c r="K377">
        <v>0</v>
      </c>
      <c r="L377">
        <v>0</v>
      </c>
      <c r="M377" t="s">
        <v>70</v>
      </c>
      <c r="N377">
        <v>0</v>
      </c>
      <c r="O377" t="s">
        <v>70</v>
      </c>
      <c r="P377">
        <v>0</v>
      </c>
      <c r="Q377">
        <v>0</v>
      </c>
      <c r="R377">
        <v>0</v>
      </c>
      <c r="S377" t="s">
        <v>70</v>
      </c>
      <c r="T377" t="s">
        <v>70</v>
      </c>
      <c r="U377">
        <v>0</v>
      </c>
      <c r="V377">
        <v>0</v>
      </c>
      <c r="W377">
        <v>0</v>
      </c>
      <c r="X377" t="s">
        <v>70</v>
      </c>
      <c r="Y377" t="s">
        <v>70</v>
      </c>
      <c r="Z377">
        <v>0</v>
      </c>
      <c r="AA377" t="s">
        <v>70</v>
      </c>
      <c r="AB377" t="s">
        <v>70</v>
      </c>
      <c r="AC377">
        <v>0</v>
      </c>
      <c r="AD377">
        <v>0</v>
      </c>
      <c r="AE377">
        <v>0</v>
      </c>
    </row>
    <row r="378" spans="1:31" x14ac:dyDescent="0.35">
      <c r="A378" t="s">
        <v>62</v>
      </c>
      <c r="B378" t="s">
        <v>63</v>
      </c>
      <c r="C378">
        <v>0</v>
      </c>
      <c r="D378" t="s">
        <v>64</v>
      </c>
      <c r="E378">
        <v>90</v>
      </c>
      <c r="F378" t="s">
        <v>76</v>
      </c>
      <c r="G378">
        <v>1983</v>
      </c>
      <c r="H378">
        <v>0</v>
      </c>
      <c r="I378">
        <v>0</v>
      </c>
      <c r="J378">
        <v>0</v>
      </c>
      <c r="K378">
        <v>0</v>
      </c>
      <c r="L378">
        <v>0</v>
      </c>
      <c r="M378" t="s">
        <v>70</v>
      </c>
      <c r="N378">
        <v>0</v>
      </c>
      <c r="O378" t="s">
        <v>70</v>
      </c>
      <c r="P378">
        <v>0</v>
      </c>
      <c r="Q378">
        <v>0</v>
      </c>
      <c r="R378">
        <v>0</v>
      </c>
      <c r="S378" t="s">
        <v>70</v>
      </c>
      <c r="T378" t="s">
        <v>70</v>
      </c>
      <c r="U378">
        <v>0</v>
      </c>
      <c r="V378">
        <v>0</v>
      </c>
      <c r="W378">
        <v>0</v>
      </c>
      <c r="X378" t="s">
        <v>70</v>
      </c>
      <c r="Y378" t="s">
        <v>70</v>
      </c>
      <c r="Z378">
        <v>0</v>
      </c>
      <c r="AA378" t="s">
        <v>70</v>
      </c>
      <c r="AB378" t="s">
        <v>70</v>
      </c>
      <c r="AC378">
        <v>0</v>
      </c>
      <c r="AD378">
        <v>0</v>
      </c>
      <c r="AE378">
        <v>0</v>
      </c>
    </row>
    <row r="379" spans="1:31" x14ac:dyDescent="0.35">
      <c r="A379" t="s">
        <v>62</v>
      </c>
      <c r="B379" t="s">
        <v>63</v>
      </c>
      <c r="C379">
        <v>0</v>
      </c>
      <c r="D379" t="s">
        <v>64</v>
      </c>
      <c r="E379">
        <v>90</v>
      </c>
      <c r="F379" t="s">
        <v>76</v>
      </c>
      <c r="G379">
        <v>1984</v>
      </c>
      <c r="H379">
        <v>0</v>
      </c>
      <c r="I379">
        <v>0</v>
      </c>
      <c r="J379">
        <v>0</v>
      </c>
      <c r="K379">
        <v>0</v>
      </c>
      <c r="L379">
        <v>0</v>
      </c>
      <c r="M379" t="s">
        <v>70</v>
      </c>
      <c r="N379">
        <v>0</v>
      </c>
      <c r="O379" t="s">
        <v>70</v>
      </c>
      <c r="P379">
        <v>0</v>
      </c>
      <c r="Q379">
        <v>0</v>
      </c>
      <c r="R379">
        <v>0</v>
      </c>
      <c r="S379" t="s">
        <v>70</v>
      </c>
      <c r="T379" t="s">
        <v>70</v>
      </c>
      <c r="U379">
        <v>0</v>
      </c>
      <c r="V379">
        <v>0</v>
      </c>
      <c r="W379">
        <v>0</v>
      </c>
      <c r="X379" t="s">
        <v>70</v>
      </c>
      <c r="Y379" t="s">
        <v>70</v>
      </c>
      <c r="Z379">
        <v>0</v>
      </c>
      <c r="AA379" t="s">
        <v>70</v>
      </c>
      <c r="AB379" t="s">
        <v>70</v>
      </c>
      <c r="AC379">
        <v>0</v>
      </c>
      <c r="AD379">
        <v>0</v>
      </c>
      <c r="AE379">
        <v>0</v>
      </c>
    </row>
    <row r="380" spans="1:31" x14ac:dyDescent="0.35">
      <c r="A380" t="s">
        <v>62</v>
      </c>
      <c r="B380" t="s">
        <v>63</v>
      </c>
      <c r="C380">
        <v>0</v>
      </c>
      <c r="D380" t="s">
        <v>64</v>
      </c>
      <c r="E380">
        <v>90</v>
      </c>
      <c r="F380" t="s">
        <v>76</v>
      </c>
      <c r="G380">
        <v>1985</v>
      </c>
      <c r="H380">
        <v>0</v>
      </c>
      <c r="I380">
        <v>0</v>
      </c>
      <c r="J380">
        <v>0</v>
      </c>
      <c r="K380">
        <v>0</v>
      </c>
      <c r="L380">
        <v>0</v>
      </c>
      <c r="M380" t="s">
        <v>70</v>
      </c>
      <c r="N380">
        <v>0</v>
      </c>
      <c r="O380" t="s">
        <v>70</v>
      </c>
      <c r="P380">
        <v>0</v>
      </c>
      <c r="Q380">
        <v>0</v>
      </c>
      <c r="R380">
        <v>0</v>
      </c>
      <c r="S380" t="s">
        <v>70</v>
      </c>
      <c r="T380" t="s">
        <v>70</v>
      </c>
      <c r="U380">
        <v>0</v>
      </c>
      <c r="V380">
        <v>0</v>
      </c>
      <c r="W380">
        <v>0</v>
      </c>
      <c r="X380" t="s">
        <v>70</v>
      </c>
      <c r="Y380" t="s">
        <v>70</v>
      </c>
      <c r="Z380">
        <v>0</v>
      </c>
      <c r="AA380" t="s">
        <v>70</v>
      </c>
      <c r="AB380" t="s">
        <v>70</v>
      </c>
      <c r="AC380">
        <v>0</v>
      </c>
      <c r="AD380">
        <v>0</v>
      </c>
      <c r="AE380">
        <v>0</v>
      </c>
    </row>
    <row r="381" spans="1:31" x14ac:dyDescent="0.35">
      <c r="A381" t="s">
        <v>62</v>
      </c>
      <c r="B381" t="s">
        <v>63</v>
      </c>
      <c r="C381">
        <v>0</v>
      </c>
      <c r="D381" t="s">
        <v>64</v>
      </c>
      <c r="E381">
        <v>90</v>
      </c>
      <c r="F381" t="s">
        <v>76</v>
      </c>
      <c r="G381">
        <v>1986</v>
      </c>
      <c r="H381">
        <v>0</v>
      </c>
      <c r="I381">
        <v>0</v>
      </c>
      <c r="J381">
        <v>0</v>
      </c>
      <c r="K381">
        <v>0</v>
      </c>
      <c r="L381">
        <v>0</v>
      </c>
      <c r="M381" t="s">
        <v>70</v>
      </c>
      <c r="N381">
        <v>0</v>
      </c>
      <c r="O381" t="s">
        <v>70</v>
      </c>
      <c r="P381">
        <v>0</v>
      </c>
      <c r="Q381">
        <v>0</v>
      </c>
      <c r="R381">
        <v>0</v>
      </c>
      <c r="S381" t="s">
        <v>70</v>
      </c>
      <c r="T381" t="s">
        <v>70</v>
      </c>
      <c r="U381">
        <v>0</v>
      </c>
      <c r="V381">
        <v>0</v>
      </c>
      <c r="W381">
        <v>0</v>
      </c>
      <c r="X381" t="s">
        <v>70</v>
      </c>
      <c r="Y381" t="s">
        <v>70</v>
      </c>
      <c r="Z381">
        <v>0</v>
      </c>
      <c r="AA381" t="s">
        <v>70</v>
      </c>
      <c r="AB381" t="s">
        <v>70</v>
      </c>
      <c r="AC381">
        <v>0</v>
      </c>
      <c r="AD381">
        <v>0</v>
      </c>
      <c r="AE381">
        <v>0</v>
      </c>
    </row>
    <row r="382" spans="1:31" x14ac:dyDescent="0.35">
      <c r="A382" t="s">
        <v>62</v>
      </c>
      <c r="B382" t="s">
        <v>63</v>
      </c>
      <c r="C382">
        <v>0</v>
      </c>
      <c r="D382" t="s">
        <v>64</v>
      </c>
      <c r="E382">
        <v>90</v>
      </c>
      <c r="F382" t="s">
        <v>76</v>
      </c>
      <c r="G382">
        <v>1987</v>
      </c>
      <c r="H382">
        <v>0</v>
      </c>
      <c r="I382">
        <v>0</v>
      </c>
      <c r="J382">
        <v>0</v>
      </c>
      <c r="K382">
        <v>0</v>
      </c>
      <c r="L382">
        <v>0</v>
      </c>
      <c r="M382" t="s">
        <v>70</v>
      </c>
      <c r="N382">
        <v>0</v>
      </c>
      <c r="O382" t="s">
        <v>70</v>
      </c>
      <c r="P382">
        <v>0</v>
      </c>
      <c r="Q382">
        <v>0</v>
      </c>
      <c r="R382">
        <v>0</v>
      </c>
      <c r="S382" t="s">
        <v>70</v>
      </c>
      <c r="T382" t="s">
        <v>70</v>
      </c>
      <c r="U382">
        <v>0</v>
      </c>
      <c r="V382">
        <v>0</v>
      </c>
      <c r="W382">
        <v>0</v>
      </c>
      <c r="X382" t="s">
        <v>70</v>
      </c>
      <c r="Y382" t="s">
        <v>70</v>
      </c>
      <c r="Z382">
        <v>0</v>
      </c>
      <c r="AA382" t="s">
        <v>70</v>
      </c>
      <c r="AB382" t="s">
        <v>70</v>
      </c>
      <c r="AC382">
        <v>0</v>
      </c>
      <c r="AD382">
        <v>0</v>
      </c>
      <c r="AE382">
        <v>0</v>
      </c>
    </row>
    <row r="383" spans="1:31" x14ac:dyDescent="0.35">
      <c r="A383" t="s">
        <v>62</v>
      </c>
      <c r="B383" t="s">
        <v>63</v>
      </c>
      <c r="C383">
        <v>0</v>
      </c>
      <c r="D383" t="s">
        <v>64</v>
      </c>
      <c r="E383">
        <v>90</v>
      </c>
      <c r="F383" t="s">
        <v>76</v>
      </c>
      <c r="G383">
        <v>1988</v>
      </c>
      <c r="H383">
        <v>0</v>
      </c>
      <c r="I383">
        <v>0</v>
      </c>
      <c r="J383">
        <v>0</v>
      </c>
      <c r="K383">
        <v>0</v>
      </c>
      <c r="L383">
        <v>0</v>
      </c>
      <c r="M383" t="s">
        <v>70</v>
      </c>
      <c r="N383">
        <v>0</v>
      </c>
      <c r="O383" t="s">
        <v>70</v>
      </c>
      <c r="P383">
        <v>0</v>
      </c>
      <c r="Q383">
        <v>0</v>
      </c>
      <c r="R383">
        <v>0</v>
      </c>
      <c r="S383" t="s">
        <v>70</v>
      </c>
      <c r="T383" t="s">
        <v>70</v>
      </c>
      <c r="U383">
        <v>0</v>
      </c>
      <c r="V383">
        <v>0</v>
      </c>
      <c r="W383">
        <v>0</v>
      </c>
      <c r="X383" t="s">
        <v>70</v>
      </c>
      <c r="Y383" t="s">
        <v>70</v>
      </c>
      <c r="Z383">
        <v>0</v>
      </c>
      <c r="AA383" t="s">
        <v>70</v>
      </c>
      <c r="AB383" t="s">
        <v>70</v>
      </c>
      <c r="AC383">
        <v>0</v>
      </c>
      <c r="AD383">
        <v>0</v>
      </c>
      <c r="AE383">
        <v>0</v>
      </c>
    </row>
    <row r="384" spans="1:31" x14ac:dyDescent="0.35">
      <c r="A384" t="s">
        <v>62</v>
      </c>
      <c r="B384" t="s">
        <v>63</v>
      </c>
      <c r="C384">
        <v>0</v>
      </c>
      <c r="D384" t="s">
        <v>64</v>
      </c>
      <c r="E384">
        <v>90</v>
      </c>
      <c r="F384" t="s">
        <v>76</v>
      </c>
      <c r="G384">
        <v>1989</v>
      </c>
      <c r="H384">
        <v>0</v>
      </c>
      <c r="I384">
        <v>0</v>
      </c>
      <c r="J384">
        <v>0</v>
      </c>
      <c r="K384">
        <v>0</v>
      </c>
      <c r="L384">
        <v>0</v>
      </c>
      <c r="M384" t="s">
        <v>70</v>
      </c>
      <c r="N384">
        <v>0</v>
      </c>
      <c r="O384" t="s">
        <v>70</v>
      </c>
      <c r="P384">
        <v>0</v>
      </c>
      <c r="Q384">
        <v>0</v>
      </c>
      <c r="R384">
        <v>0</v>
      </c>
      <c r="S384" t="s">
        <v>70</v>
      </c>
      <c r="T384" t="s">
        <v>70</v>
      </c>
      <c r="U384">
        <v>0</v>
      </c>
      <c r="V384">
        <v>0</v>
      </c>
      <c r="W384">
        <v>0</v>
      </c>
      <c r="X384" t="s">
        <v>70</v>
      </c>
      <c r="Y384" t="s">
        <v>70</v>
      </c>
      <c r="Z384">
        <v>0</v>
      </c>
      <c r="AA384" t="s">
        <v>70</v>
      </c>
      <c r="AB384" t="s">
        <v>70</v>
      </c>
      <c r="AC384">
        <v>0</v>
      </c>
      <c r="AD384">
        <v>0</v>
      </c>
      <c r="AE384">
        <v>0</v>
      </c>
    </row>
    <row r="385" spans="1:31" x14ac:dyDescent="0.35">
      <c r="A385" t="s">
        <v>62</v>
      </c>
      <c r="B385" t="s">
        <v>63</v>
      </c>
      <c r="C385">
        <v>0</v>
      </c>
      <c r="D385" t="s">
        <v>64</v>
      </c>
      <c r="E385">
        <v>90</v>
      </c>
      <c r="F385" t="s">
        <v>76</v>
      </c>
      <c r="G385">
        <v>1990</v>
      </c>
      <c r="H385">
        <v>0</v>
      </c>
      <c r="I385">
        <v>0</v>
      </c>
      <c r="J385">
        <v>0</v>
      </c>
      <c r="K385">
        <v>0</v>
      </c>
      <c r="L385">
        <v>0</v>
      </c>
      <c r="M385" t="s">
        <v>70</v>
      </c>
      <c r="N385">
        <v>0</v>
      </c>
      <c r="O385" t="s">
        <v>70</v>
      </c>
      <c r="P385">
        <v>0</v>
      </c>
      <c r="Q385">
        <v>0</v>
      </c>
      <c r="R385">
        <v>0</v>
      </c>
      <c r="S385" t="s">
        <v>70</v>
      </c>
      <c r="T385" t="s">
        <v>70</v>
      </c>
      <c r="U385">
        <v>0</v>
      </c>
      <c r="V385">
        <v>0</v>
      </c>
      <c r="W385">
        <v>0</v>
      </c>
      <c r="X385" t="s">
        <v>70</v>
      </c>
      <c r="Y385" t="s">
        <v>70</v>
      </c>
      <c r="Z385">
        <v>0</v>
      </c>
      <c r="AA385" t="s">
        <v>70</v>
      </c>
      <c r="AB385" t="s">
        <v>70</v>
      </c>
      <c r="AC385">
        <v>0</v>
      </c>
      <c r="AD385">
        <v>0</v>
      </c>
      <c r="AE385">
        <v>0</v>
      </c>
    </row>
    <row r="386" spans="1:31" x14ac:dyDescent="0.35">
      <c r="A386" t="s">
        <v>62</v>
      </c>
      <c r="B386" t="s">
        <v>63</v>
      </c>
      <c r="C386">
        <v>0</v>
      </c>
      <c r="D386" t="s">
        <v>64</v>
      </c>
      <c r="E386">
        <v>90</v>
      </c>
      <c r="F386" t="s">
        <v>76</v>
      </c>
      <c r="G386">
        <v>1991</v>
      </c>
      <c r="H386">
        <v>0</v>
      </c>
      <c r="I386">
        <v>0</v>
      </c>
      <c r="J386">
        <v>0</v>
      </c>
      <c r="K386">
        <v>0</v>
      </c>
      <c r="L386">
        <v>0</v>
      </c>
      <c r="M386" t="s">
        <v>70</v>
      </c>
      <c r="N386">
        <v>0</v>
      </c>
      <c r="O386" t="s">
        <v>70</v>
      </c>
      <c r="P386">
        <v>0</v>
      </c>
      <c r="Q386">
        <v>0</v>
      </c>
      <c r="R386">
        <v>0</v>
      </c>
      <c r="S386" t="s">
        <v>70</v>
      </c>
      <c r="T386" t="s">
        <v>70</v>
      </c>
      <c r="U386">
        <v>0</v>
      </c>
      <c r="V386">
        <v>0</v>
      </c>
      <c r="W386">
        <v>0</v>
      </c>
      <c r="X386" t="s">
        <v>70</v>
      </c>
      <c r="Y386" t="s">
        <v>70</v>
      </c>
      <c r="Z386">
        <v>0</v>
      </c>
      <c r="AA386" t="s">
        <v>70</v>
      </c>
      <c r="AB386" t="s">
        <v>70</v>
      </c>
      <c r="AC386">
        <v>0</v>
      </c>
      <c r="AD386">
        <v>0</v>
      </c>
      <c r="AE386">
        <v>0</v>
      </c>
    </row>
    <row r="387" spans="1:31" x14ac:dyDescent="0.35">
      <c r="A387" t="s">
        <v>62</v>
      </c>
      <c r="B387" t="s">
        <v>63</v>
      </c>
      <c r="C387">
        <v>0</v>
      </c>
      <c r="D387" t="s">
        <v>64</v>
      </c>
      <c r="E387">
        <v>90</v>
      </c>
      <c r="F387" t="s">
        <v>76</v>
      </c>
      <c r="G387">
        <v>1992</v>
      </c>
      <c r="H387">
        <v>0</v>
      </c>
      <c r="I387">
        <v>0</v>
      </c>
      <c r="J387">
        <v>0</v>
      </c>
      <c r="K387">
        <v>0</v>
      </c>
      <c r="L387">
        <v>0</v>
      </c>
      <c r="M387" t="s">
        <v>70</v>
      </c>
      <c r="N387">
        <v>0</v>
      </c>
      <c r="O387" t="s">
        <v>70</v>
      </c>
      <c r="P387">
        <v>0</v>
      </c>
      <c r="Q387">
        <v>0</v>
      </c>
      <c r="R387">
        <v>0</v>
      </c>
      <c r="S387" t="s">
        <v>70</v>
      </c>
      <c r="T387" t="s">
        <v>70</v>
      </c>
      <c r="U387">
        <v>0</v>
      </c>
      <c r="V387">
        <v>0</v>
      </c>
      <c r="W387">
        <v>0</v>
      </c>
      <c r="X387" t="s">
        <v>70</v>
      </c>
      <c r="Y387" t="s">
        <v>70</v>
      </c>
      <c r="Z387">
        <v>0</v>
      </c>
      <c r="AA387" t="s">
        <v>70</v>
      </c>
      <c r="AB387" t="s">
        <v>70</v>
      </c>
      <c r="AC387">
        <v>0</v>
      </c>
      <c r="AD387">
        <v>0</v>
      </c>
      <c r="AE387">
        <v>0</v>
      </c>
    </row>
    <row r="388" spans="1:31" x14ac:dyDescent="0.35">
      <c r="A388" t="s">
        <v>62</v>
      </c>
      <c r="B388" t="s">
        <v>63</v>
      </c>
      <c r="C388">
        <v>0</v>
      </c>
      <c r="D388" t="s">
        <v>64</v>
      </c>
      <c r="E388">
        <v>90</v>
      </c>
      <c r="F388" t="s">
        <v>76</v>
      </c>
      <c r="G388">
        <v>1993</v>
      </c>
      <c r="H388">
        <v>101491</v>
      </c>
      <c r="I388">
        <v>125416</v>
      </c>
      <c r="J388">
        <v>1707382</v>
      </c>
      <c r="K388">
        <v>1716847</v>
      </c>
      <c r="L388">
        <v>3892</v>
      </c>
      <c r="M388">
        <v>3.0329999999999999</v>
      </c>
      <c r="N388">
        <v>9707</v>
      </c>
      <c r="O388">
        <v>7.5640000000000001</v>
      </c>
      <c r="P388">
        <v>240508</v>
      </c>
      <c r="Q388">
        <v>44359</v>
      </c>
      <c r="R388">
        <v>196149</v>
      </c>
      <c r="S388">
        <v>2.5840000000000001</v>
      </c>
      <c r="T388">
        <v>14.009</v>
      </c>
      <c r="U388">
        <v>258441</v>
      </c>
      <c r="V388">
        <v>85831</v>
      </c>
      <c r="W388">
        <v>172610</v>
      </c>
      <c r="X388">
        <v>4.9989999999999997</v>
      </c>
      <c r="Y388">
        <v>15.053000000000001</v>
      </c>
      <c r="Z388">
        <v>-17933</v>
      </c>
      <c r="AA388">
        <v>-1.0449999999999999</v>
      </c>
      <c r="AB388">
        <v>28.016999999999999</v>
      </c>
      <c r="AC388">
        <v>5921</v>
      </c>
      <c r="AD388">
        <v>6410</v>
      </c>
      <c r="AE388">
        <v>48094</v>
      </c>
    </row>
    <row r="389" spans="1:31" x14ac:dyDescent="0.35">
      <c r="A389" t="s">
        <v>62</v>
      </c>
      <c r="B389" t="s">
        <v>63</v>
      </c>
      <c r="C389">
        <v>0</v>
      </c>
      <c r="D389" t="s">
        <v>64</v>
      </c>
      <c r="E389">
        <v>90</v>
      </c>
      <c r="F389" t="s">
        <v>76</v>
      </c>
      <c r="G389">
        <v>1994</v>
      </c>
      <c r="H389">
        <v>197822</v>
      </c>
      <c r="I389">
        <v>244176</v>
      </c>
      <c r="J389">
        <v>3390619</v>
      </c>
      <c r="K389">
        <v>3386576</v>
      </c>
      <c r="L389">
        <v>8134</v>
      </c>
      <c r="M389">
        <v>3.2690000000000001</v>
      </c>
      <c r="N389">
        <v>17476</v>
      </c>
      <c r="O389">
        <v>7.0229999999999997</v>
      </c>
      <c r="P389">
        <v>472938</v>
      </c>
      <c r="Q389">
        <v>102506</v>
      </c>
      <c r="R389">
        <v>370432</v>
      </c>
      <c r="S389">
        <v>3.0270000000000001</v>
      </c>
      <c r="T389">
        <v>13.965</v>
      </c>
      <c r="U389">
        <v>464593</v>
      </c>
      <c r="V389">
        <v>135755</v>
      </c>
      <c r="W389">
        <v>328838</v>
      </c>
      <c r="X389">
        <v>4.0090000000000003</v>
      </c>
      <c r="Y389">
        <v>13.718999999999999</v>
      </c>
      <c r="Z389">
        <v>8345</v>
      </c>
      <c r="AA389">
        <v>0.246</v>
      </c>
      <c r="AB389">
        <v>27.437000000000001</v>
      </c>
      <c r="AC389">
        <v>11420</v>
      </c>
      <c r="AD389">
        <v>12125</v>
      </c>
      <c r="AE389">
        <v>84612</v>
      </c>
    </row>
    <row r="390" spans="1:31" x14ac:dyDescent="0.35">
      <c r="A390" t="s">
        <v>62</v>
      </c>
      <c r="B390" t="s">
        <v>63</v>
      </c>
      <c r="C390">
        <v>0</v>
      </c>
      <c r="D390" t="s">
        <v>64</v>
      </c>
      <c r="E390">
        <v>90</v>
      </c>
      <c r="F390" t="s">
        <v>76</v>
      </c>
      <c r="G390">
        <v>1995</v>
      </c>
      <c r="H390">
        <v>284690</v>
      </c>
      <c r="I390">
        <v>348652</v>
      </c>
      <c r="J390">
        <v>5014402</v>
      </c>
      <c r="K390">
        <v>4980607</v>
      </c>
      <c r="L390">
        <v>11015</v>
      </c>
      <c r="M390">
        <v>3.0990000000000002</v>
      </c>
      <c r="N390">
        <v>24485</v>
      </c>
      <c r="O390">
        <v>6.89</v>
      </c>
      <c r="P390">
        <v>695520</v>
      </c>
      <c r="Q390">
        <v>154636</v>
      </c>
      <c r="R390">
        <v>540884</v>
      </c>
      <c r="S390">
        <v>3.105</v>
      </c>
      <c r="T390">
        <v>13.965</v>
      </c>
      <c r="U390">
        <v>627736</v>
      </c>
      <c r="V390">
        <v>190725</v>
      </c>
      <c r="W390">
        <v>437011</v>
      </c>
      <c r="X390">
        <v>3.8290000000000002</v>
      </c>
      <c r="Y390">
        <v>12.603999999999999</v>
      </c>
      <c r="Z390">
        <v>67784</v>
      </c>
      <c r="AA390">
        <v>1.361</v>
      </c>
      <c r="AB390">
        <v>25.207000000000001</v>
      </c>
      <c r="AC390">
        <v>16197</v>
      </c>
      <c r="AD390">
        <v>17238</v>
      </c>
      <c r="AE390">
        <v>110362</v>
      </c>
    </row>
    <row r="391" spans="1:31" x14ac:dyDescent="0.35">
      <c r="A391" t="s">
        <v>62</v>
      </c>
      <c r="B391" t="s">
        <v>63</v>
      </c>
      <c r="C391">
        <v>0</v>
      </c>
      <c r="D391" t="s">
        <v>64</v>
      </c>
      <c r="E391">
        <v>90</v>
      </c>
      <c r="F391" t="s">
        <v>76</v>
      </c>
      <c r="G391">
        <v>1996</v>
      </c>
      <c r="H391">
        <v>358678</v>
      </c>
      <c r="I391">
        <v>438951</v>
      </c>
      <c r="J391">
        <v>6311036</v>
      </c>
      <c r="K391">
        <v>6326834</v>
      </c>
      <c r="L391">
        <v>13252</v>
      </c>
      <c r="M391">
        <v>2.9590000000000001</v>
      </c>
      <c r="N391">
        <v>31112</v>
      </c>
      <c r="O391">
        <v>6.9459999999999997</v>
      </c>
      <c r="P391">
        <v>822277</v>
      </c>
      <c r="Q391">
        <v>188077</v>
      </c>
      <c r="R391">
        <v>634200</v>
      </c>
      <c r="S391">
        <v>2.9729999999999999</v>
      </c>
      <c r="T391">
        <v>12.997</v>
      </c>
      <c r="U391">
        <v>852989</v>
      </c>
      <c r="V391">
        <v>256502</v>
      </c>
      <c r="W391">
        <v>596487</v>
      </c>
      <c r="X391">
        <v>4.0540000000000003</v>
      </c>
      <c r="Y391">
        <v>13.481999999999999</v>
      </c>
      <c r="Z391">
        <v>-30712</v>
      </c>
      <c r="AA391">
        <v>-0.48499999999999999</v>
      </c>
      <c r="AB391">
        <v>25.992999999999999</v>
      </c>
      <c r="AC391">
        <v>20815</v>
      </c>
      <c r="AD391">
        <v>22252</v>
      </c>
      <c r="AE391">
        <v>145952</v>
      </c>
    </row>
    <row r="392" spans="1:31" x14ac:dyDescent="0.35">
      <c r="A392" t="s">
        <v>62</v>
      </c>
      <c r="B392" t="s">
        <v>63</v>
      </c>
      <c r="C392">
        <v>0</v>
      </c>
      <c r="D392" t="s">
        <v>64</v>
      </c>
      <c r="E392">
        <v>90</v>
      </c>
      <c r="F392" t="s">
        <v>76</v>
      </c>
      <c r="G392">
        <v>1997</v>
      </c>
      <c r="H392">
        <v>427558</v>
      </c>
      <c r="I392">
        <v>522783</v>
      </c>
      <c r="J392">
        <v>7917341</v>
      </c>
      <c r="K392">
        <v>7892613</v>
      </c>
      <c r="L392">
        <v>16813</v>
      </c>
      <c r="M392">
        <v>3.1440000000000001</v>
      </c>
      <c r="N392">
        <v>40648</v>
      </c>
      <c r="O392">
        <v>7.6020000000000003</v>
      </c>
      <c r="P392">
        <v>1156388</v>
      </c>
      <c r="Q392">
        <v>284538</v>
      </c>
      <c r="R392">
        <v>871850</v>
      </c>
      <c r="S392">
        <v>3.605</v>
      </c>
      <c r="T392">
        <v>14.651999999999999</v>
      </c>
      <c r="U392">
        <v>1106329</v>
      </c>
      <c r="V392">
        <v>343787</v>
      </c>
      <c r="W392">
        <v>762542</v>
      </c>
      <c r="X392">
        <v>4.3559999999999999</v>
      </c>
      <c r="Y392">
        <v>14.016999999999999</v>
      </c>
      <c r="Z392">
        <v>50059</v>
      </c>
      <c r="AA392">
        <v>0.63400000000000001</v>
      </c>
      <c r="AB392">
        <v>28.035</v>
      </c>
      <c r="AC392">
        <v>24603</v>
      </c>
      <c r="AD392">
        <v>26537</v>
      </c>
      <c r="AE392">
        <v>201099</v>
      </c>
    </row>
    <row r="393" spans="1:31" x14ac:dyDescent="0.35">
      <c r="A393" t="s">
        <v>62</v>
      </c>
      <c r="B393" t="s">
        <v>63</v>
      </c>
      <c r="C393">
        <v>0</v>
      </c>
      <c r="D393" t="s">
        <v>64</v>
      </c>
      <c r="E393">
        <v>90</v>
      </c>
      <c r="F393" t="s">
        <v>76</v>
      </c>
      <c r="G393">
        <v>1998</v>
      </c>
      <c r="H393">
        <v>424255</v>
      </c>
      <c r="I393">
        <v>516510</v>
      </c>
      <c r="J393">
        <v>8109532</v>
      </c>
      <c r="K393">
        <v>8081115</v>
      </c>
      <c r="L393">
        <v>15290</v>
      </c>
      <c r="M393">
        <v>2.9020000000000001</v>
      </c>
      <c r="N393">
        <v>35996</v>
      </c>
      <c r="O393">
        <v>6.8319999999999999</v>
      </c>
      <c r="P393">
        <v>1119117</v>
      </c>
      <c r="Q393">
        <v>232211</v>
      </c>
      <c r="R393">
        <v>886906</v>
      </c>
      <c r="S393">
        <v>2.8740000000000001</v>
      </c>
      <c r="T393">
        <v>13.849</v>
      </c>
      <c r="U393">
        <v>1063270</v>
      </c>
      <c r="V393">
        <v>308644</v>
      </c>
      <c r="W393">
        <v>754626</v>
      </c>
      <c r="X393">
        <v>3.819</v>
      </c>
      <c r="Y393">
        <v>13.157</v>
      </c>
      <c r="Z393">
        <v>55847</v>
      </c>
      <c r="AA393">
        <v>0.69099999999999995</v>
      </c>
      <c r="AB393">
        <v>26.315000000000001</v>
      </c>
      <c r="AC393">
        <v>21981</v>
      </c>
      <c r="AD393">
        <v>23445</v>
      </c>
      <c r="AE393">
        <v>157018</v>
      </c>
    </row>
    <row r="394" spans="1:31" x14ac:dyDescent="0.35">
      <c r="A394" t="s">
        <v>62</v>
      </c>
      <c r="B394" t="s">
        <v>63</v>
      </c>
      <c r="C394">
        <v>0</v>
      </c>
      <c r="D394" t="s">
        <v>64</v>
      </c>
      <c r="E394">
        <v>90</v>
      </c>
      <c r="F394" t="s">
        <v>76</v>
      </c>
      <c r="G394">
        <v>1999</v>
      </c>
      <c r="H394">
        <v>419776</v>
      </c>
      <c r="I394">
        <v>508723</v>
      </c>
      <c r="J394">
        <v>8246188</v>
      </c>
      <c r="K394">
        <v>8247168</v>
      </c>
      <c r="L394">
        <v>15297</v>
      </c>
      <c r="M394">
        <v>2.9489999999999998</v>
      </c>
      <c r="N394">
        <v>35122</v>
      </c>
      <c r="O394">
        <v>6.7720000000000002</v>
      </c>
      <c r="P394">
        <v>1109244</v>
      </c>
      <c r="Q394">
        <v>267282</v>
      </c>
      <c r="R394">
        <v>841962</v>
      </c>
      <c r="S394">
        <v>3.2410000000000001</v>
      </c>
      <c r="T394">
        <v>13.45</v>
      </c>
      <c r="U394">
        <v>1114598</v>
      </c>
      <c r="V394">
        <v>327573</v>
      </c>
      <c r="W394">
        <v>787025</v>
      </c>
      <c r="X394">
        <v>3.972</v>
      </c>
      <c r="Y394">
        <v>13.515000000000001</v>
      </c>
      <c r="Z394">
        <v>-5354</v>
      </c>
      <c r="AA394">
        <v>-6.5000000000000002E-2</v>
      </c>
      <c r="AB394">
        <v>26.9</v>
      </c>
      <c r="AC394">
        <v>22345</v>
      </c>
      <c r="AD394">
        <v>24008</v>
      </c>
      <c r="AE394">
        <v>186042</v>
      </c>
    </row>
    <row r="395" spans="1:31" x14ac:dyDescent="0.35">
      <c r="A395" t="s">
        <v>62</v>
      </c>
      <c r="B395" t="s">
        <v>63</v>
      </c>
      <c r="C395">
        <v>0</v>
      </c>
      <c r="D395" t="s">
        <v>64</v>
      </c>
      <c r="E395">
        <v>90</v>
      </c>
      <c r="F395" t="s">
        <v>76</v>
      </c>
      <c r="G395">
        <v>2000</v>
      </c>
      <c r="H395">
        <v>450885</v>
      </c>
      <c r="I395">
        <v>548661</v>
      </c>
      <c r="J395">
        <v>8821307</v>
      </c>
      <c r="K395">
        <v>8789978</v>
      </c>
      <c r="L395">
        <v>16877</v>
      </c>
      <c r="M395">
        <v>3.02</v>
      </c>
      <c r="N395">
        <v>37145</v>
      </c>
      <c r="O395">
        <v>6.6470000000000002</v>
      </c>
      <c r="P395">
        <v>1248705</v>
      </c>
      <c r="Q395">
        <v>305571</v>
      </c>
      <c r="R395">
        <v>943134</v>
      </c>
      <c r="S395">
        <v>3.476</v>
      </c>
      <c r="T395">
        <v>14.206</v>
      </c>
      <c r="U395">
        <v>1185845</v>
      </c>
      <c r="V395">
        <v>412248</v>
      </c>
      <c r="W395">
        <v>773597</v>
      </c>
      <c r="X395">
        <v>4.6900000000000004</v>
      </c>
      <c r="Y395">
        <v>13.491</v>
      </c>
      <c r="Z395">
        <v>62860</v>
      </c>
      <c r="AA395">
        <v>0.71499999999999997</v>
      </c>
      <c r="AB395">
        <v>26.981999999999999</v>
      </c>
      <c r="AC395">
        <v>22662</v>
      </c>
      <c r="AD395">
        <v>24346</v>
      </c>
      <c r="AE395">
        <v>181859</v>
      </c>
    </row>
    <row r="396" spans="1:31" x14ac:dyDescent="0.35">
      <c r="A396" t="s">
        <v>62</v>
      </c>
      <c r="B396" t="s">
        <v>63</v>
      </c>
      <c r="C396">
        <v>0</v>
      </c>
      <c r="D396" t="s">
        <v>64</v>
      </c>
      <c r="E396">
        <v>90</v>
      </c>
      <c r="F396" t="s">
        <v>76</v>
      </c>
      <c r="G396">
        <v>2001</v>
      </c>
      <c r="H396">
        <v>472396</v>
      </c>
      <c r="I396">
        <v>581219</v>
      </c>
      <c r="J396">
        <v>9529454</v>
      </c>
      <c r="K396">
        <v>9655950</v>
      </c>
      <c r="L396">
        <v>19551</v>
      </c>
      <c r="M396">
        <v>3.302</v>
      </c>
      <c r="N396">
        <v>41244</v>
      </c>
      <c r="O396">
        <v>6.9660000000000002</v>
      </c>
      <c r="P396">
        <v>1258038</v>
      </c>
      <c r="Q396">
        <v>324865</v>
      </c>
      <c r="R396">
        <v>933173</v>
      </c>
      <c r="S396">
        <v>3.3639999999999999</v>
      </c>
      <c r="T396">
        <v>13.029</v>
      </c>
      <c r="U396">
        <v>1509049</v>
      </c>
      <c r="V396">
        <v>518143</v>
      </c>
      <c r="W396">
        <v>990906</v>
      </c>
      <c r="X396">
        <v>5.3659999999999997</v>
      </c>
      <c r="Y396">
        <v>15.628</v>
      </c>
      <c r="Z396">
        <v>-251011</v>
      </c>
      <c r="AA396">
        <v>-2.6</v>
      </c>
      <c r="AB396">
        <v>26.056999999999999</v>
      </c>
      <c r="AC396">
        <v>23483</v>
      </c>
      <c r="AD396">
        <v>25446</v>
      </c>
      <c r="AE396">
        <v>196330</v>
      </c>
    </row>
    <row r="397" spans="1:31" x14ac:dyDescent="0.35">
      <c r="A397" t="s">
        <v>62</v>
      </c>
      <c r="B397" t="s">
        <v>63</v>
      </c>
      <c r="C397">
        <v>0</v>
      </c>
      <c r="D397" t="s">
        <v>64</v>
      </c>
      <c r="E397">
        <v>90</v>
      </c>
      <c r="F397" t="s">
        <v>76</v>
      </c>
      <c r="G397">
        <v>2002</v>
      </c>
      <c r="H397">
        <v>499086</v>
      </c>
      <c r="I397">
        <v>617740</v>
      </c>
      <c r="J397">
        <v>10152028</v>
      </c>
      <c r="K397">
        <v>10451469</v>
      </c>
      <c r="L397">
        <v>23590</v>
      </c>
      <c r="M397">
        <v>3.74</v>
      </c>
      <c r="N397">
        <v>49750</v>
      </c>
      <c r="O397">
        <v>7.8869999999999996</v>
      </c>
      <c r="P397">
        <v>1345361</v>
      </c>
      <c r="Q397">
        <v>346612</v>
      </c>
      <c r="R397">
        <v>998749</v>
      </c>
      <c r="S397">
        <v>3.3159999999999998</v>
      </c>
      <c r="T397">
        <v>12.872</v>
      </c>
      <c r="U397">
        <v>1937316</v>
      </c>
      <c r="V397">
        <v>627728</v>
      </c>
      <c r="W397">
        <v>1309588</v>
      </c>
      <c r="X397">
        <v>6.0060000000000002</v>
      </c>
      <c r="Y397">
        <v>18.536000000000001</v>
      </c>
      <c r="Z397">
        <v>-591955</v>
      </c>
      <c r="AA397">
        <v>-5.6639999999999997</v>
      </c>
      <c r="AB397">
        <v>25.745000000000001</v>
      </c>
      <c r="AC397">
        <v>28037</v>
      </c>
      <c r="AD397">
        <v>30171</v>
      </c>
      <c r="AE397">
        <v>339367</v>
      </c>
    </row>
    <row r="398" spans="1:31" x14ac:dyDescent="0.35">
      <c r="A398" t="s">
        <v>62</v>
      </c>
      <c r="B398" t="s">
        <v>63</v>
      </c>
      <c r="C398">
        <v>0</v>
      </c>
      <c r="D398" t="s">
        <v>64</v>
      </c>
      <c r="E398">
        <v>90</v>
      </c>
      <c r="F398" t="s">
        <v>76</v>
      </c>
      <c r="G398">
        <v>2003</v>
      </c>
      <c r="H398">
        <v>516156</v>
      </c>
      <c r="I398">
        <v>643444</v>
      </c>
      <c r="J398">
        <v>11088732</v>
      </c>
      <c r="K398">
        <v>11137050</v>
      </c>
      <c r="L398">
        <v>21790</v>
      </c>
      <c r="M398">
        <v>3.327</v>
      </c>
      <c r="N398">
        <v>44806</v>
      </c>
      <c r="O398">
        <v>6.8410000000000002</v>
      </c>
      <c r="P398">
        <v>1405375</v>
      </c>
      <c r="Q398">
        <v>260293</v>
      </c>
      <c r="R398">
        <v>1145082</v>
      </c>
      <c r="S398">
        <v>2.3370000000000002</v>
      </c>
      <c r="T398">
        <v>12.619</v>
      </c>
      <c r="U398">
        <v>1499646</v>
      </c>
      <c r="V398">
        <v>452851</v>
      </c>
      <c r="W398">
        <v>1046795</v>
      </c>
      <c r="X398">
        <v>4.0659999999999998</v>
      </c>
      <c r="Y398">
        <v>13.465</v>
      </c>
      <c r="Z398">
        <v>-94271</v>
      </c>
      <c r="AA398">
        <v>-0.84599999999999997</v>
      </c>
      <c r="AB398">
        <v>25.238</v>
      </c>
      <c r="AC398">
        <v>26088</v>
      </c>
      <c r="AD398">
        <v>27575</v>
      </c>
      <c r="AE398">
        <v>197370</v>
      </c>
    </row>
    <row r="399" spans="1:31" x14ac:dyDescent="0.35">
      <c r="A399" t="s">
        <v>62</v>
      </c>
      <c r="B399" t="s">
        <v>63</v>
      </c>
      <c r="C399">
        <v>0</v>
      </c>
      <c r="D399" t="s">
        <v>64</v>
      </c>
      <c r="E399">
        <v>90</v>
      </c>
      <c r="F399" t="s">
        <v>76</v>
      </c>
      <c r="G399">
        <v>2004</v>
      </c>
      <c r="H399">
        <v>529473</v>
      </c>
      <c r="I399">
        <v>660095</v>
      </c>
      <c r="J399">
        <v>11443605</v>
      </c>
      <c r="K399">
        <v>11529397</v>
      </c>
      <c r="L399">
        <v>19918</v>
      </c>
      <c r="M399">
        <v>2.9660000000000002</v>
      </c>
      <c r="N399">
        <v>43030</v>
      </c>
      <c r="O399">
        <v>6.407</v>
      </c>
      <c r="P399">
        <v>1378670</v>
      </c>
      <c r="Q399">
        <v>271103</v>
      </c>
      <c r="R399">
        <v>1107567</v>
      </c>
      <c r="S399">
        <v>2.351</v>
      </c>
      <c r="T399">
        <v>11.958</v>
      </c>
      <c r="U399">
        <v>1560171</v>
      </c>
      <c r="V399">
        <v>466675</v>
      </c>
      <c r="W399">
        <v>1093496</v>
      </c>
      <c r="X399">
        <v>4.048</v>
      </c>
      <c r="Y399">
        <v>13.532</v>
      </c>
      <c r="Z399">
        <v>-181501</v>
      </c>
      <c r="AA399">
        <v>-1.5740000000000001</v>
      </c>
      <c r="AB399">
        <v>23.916</v>
      </c>
      <c r="AC399">
        <v>26544</v>
      </c>
      <c r="AD399">
        <v>27896</v>
      </c>
      <c r="AE399">
        <v>201330</v>
      </c>
    </row>
    <row r="400" spans="1:31" x14ac:dyDescent="0.35">
      <c r="A400" t="s">
        <v>62</v>
      </c>
      <c r="B400" t="s">
        <v>63</v>
      </c>
      <c r="C400">
        <v>0</v>
      </c>
      <c r="D400" t="s">
        <v>64</v>
      </c>
      <c r="E400">
        <v>90</v>
      </c>
      <c r="F400" t="s">
        <v>76</v>
      </c>
      <c r="G400">
        <v>2005</v>
      </c>
      <c r="H400">
        <v>512473</v>
      </c>
      <c r="I400">
        <v>641505</v>
      </c>
      <c r="J400">
        <v>11136009</v>
      </c>
      <c r="K400">
        <v>11225874</v>
      </c>
      <c r="L400">
        <v>21832</v>
      </c>
      <c r="M400">
        <v>3.3420000000000001</v>
      </c>
      <c r="N400">
        <v>45368</v>
      </c>
      <c r="O400">
        <v>6.9450000000000003</v>
      </c>
      <c r="P400">
        <v>1289718</v>
      </c>
      <c r="Q400">
        <v>260895</v>
      </c>
      <c r="R400">
        <v>1028823</v>
      </c>
      <c r="S400">
        <v>2.3239999999999998</v>
      </c>
      <c r="T400">
        <v>11.489000000000001</v>
      </c>
      <c r="U400">
        <v>1468558</v>
      </c>
      <c r="V400">
        <v>413670</v>
      </c>
      <c r="W400">
        <v>1054888</v>
      </c>
      <c r="X400">
        <v>3.6850000000000001</v>
      </c>
      <c r="Y400">
        <v>13.082000000000001</v>
      </c>
      <c r="Z400">
        <v>-178840</v>
      </c>
      <c r="AA400">
        <v>-1.593</v>
      </c>
      <c r="AB400">
        <v>22.978000000000002</v>
      </c>
      <c r="AC400">
        <v>28241</v>
      </c>
      <c r="AD400">
        <v>29819</v>
      </c>
      <c r="AE400">
        <v>207405</v>
      </c>
    </row>
    <row r="401" spans="1:31" x14ac:dyDescent="0.35">
      <c r="A401" t="s">
        <v>62</v>
      </c>
      <c r="B401" t="s">
        <v>63</v>
      </c>
      <c r="C401">
        <v>0</v>
      </c>
      <c r="D401" t="s">
        <v>64</v>
      </c>
      <c r="E401">
        <v>90</v>
      </c>
      <c r="F401" t="s">
        <v>76</v>
      </c>
      <c r="G401">
        <v>2006</v>
      </c>
      <c r="H401">
        <v>505155</v>
      </c>
      <c r="I401">
        <v>633021</v>
      </c>
      <c r="J401">
        <v>11018401</v>
      </c>
      <c r="K401">
        <v>11012515</v>
      </c>
      <c r="L401">
        <v>26482</v>
      </c>
      <c r="M401">
        <v>4.1079999999999997</v>
      </c>
      <c r="N401">
        <v>49726</v>
      </c>
      <c r="O401">
        <v>7.7140000000000004</v>
      </c>
      <c r="P401">
        <v>1391436</v>
      </c>
      <c r="Q401">
        <v>335908</v>
      </c>
      <c r="R401">
        <v>1055528</v>
      </c>
      <c r="S401">
        <v>3.05</v>
      </c>
      <c r="T401">
        <v>12.635</v>
      </c>
      <c r="U401">
        <v>1381813</v>
      </c>
      <c r="V401">
        <v>414208</v>
      </c>
      <c r="W401">
        <v>967605</v>
      </c>
      <c r="X401">
        <v>3.7610000000000001</v>
      </c>
      <c r="Y401">
        <v>12.548</v>
      </c>
      <c r="Z401">
        <v>9623</v>
      </c>
      <c r="AA401">
        <v>8.6999999999999994E-2</v>
      </c>
      <c r="AB401">
        <v>25.094999999999999</v>
      </c>
      <c r="AC401">
        <v>33537</v>
      </c>
      <c r="AD401">
        <v>34942</v>
      </c>
      <c r="AE401">
        <v>233173</v>
      </c>
    </row>
    <row r="402" spans="1:31" x14ac:dyDescent="0.35">
      <c r="A402" t="s">
        <v>62</v>
      </c>
      <c r="B402" t="s">
        <v>63</v>
      </c>
      <c r="C402">
        <v>0</v>
      </c>
      <c r="D402" t="s">
        <v>64</v>
      </c>
      <c r="E402">
        <v>90</v>
      </c>
      <c r="F402" t="s">
        <v>76</v>
      </c>
      <c r="G402">
        <v>2007</v>
      </c>
      <c r="H402">
        <v>492919</v>
      </c>
      <c r="I402">
        <v>610532</v>
      </c>
      <c r="J402">
        <v>10165785</v>
      </c>
      <c r="K402">
        <v>10248769</v>
      </c>
      <c r="L402">
        <v>22512</v>
      </c>
      <c r="M402">
        <v>3.613</v>
      </c>
      <c r="N402">
        <v>47715</v>
      </c>
      <c r="O402">
        <v>7.657</v>
      </c>
      <c r="P402">
        <v>1329522</v>
      </c>
      <c r="Q402">
        <v>285353</v>
      </c>
      <c r="R402">
        <v>1044169</v>
      </c>
      <c r="S402">
        <v>2.7839999999999998</v>
      </c>
      <c r="T402">
        <v>12.973000000000001</v>
      </c>
      <c r="U402">
        <v>1499326</v>
      </c>
      <c r="V402">
        <v>420840</v>
      </c>
      <c r="W402">
        <v>1078486</v>
      </c>
      <c r="X402">
        <v>4.1059999999999999</v>
      </c>
      <c r="Y402">
        <v>14.629</v>
      </c>
      <c r="Z402">
        <v>-169804</v>
      </c>
      <c r="AA402">
        <v>-1.657</v>
      </c>
      <c r="AB402">
        <v>25.945</v>
      </c>
      <c r="AC402">
        <v>27906</v>
      </c>
      <c r="AD402">
        <v>28996</v>
      </c>
      <c r="AE402">
        <v>191167</v>
      </c>
    </row>
    <row r="403" spans="1:31" x14ac:dyDescent="0.35">
      <c r="A403" t="s">
        <v>62</v>
      </c>
      <c r="B403" t="s">
        <v>63</v>
      </c>
      <c r="C403">
        <v>0</v>
      </c>
      <c r="D403" t="s">
        <v>64</v>
      </c>
      <c r="E403">
        <v>90</v>
      </c>
      <c r="F403" t="s">
        <v>76</v>
      </c>
      <c r="G403">
        <v>2008</v>
      </c>
      <c r="H403">
        <v>480975</v>
      </c>
      <c r="I403">
        <v>584257</v>
      </c>
      <c r="J403">
        <v>9439461</v>
      </c>
      <c r="K403">
        <v>9531839</v>
      </c>
      <c r="L403">
        <v>17705</v>
      </c>
      <c r="M403">
        <v>2.9569999999999999</v>
      </c>
      <c r="N403">
        <v>46834</v>
      </c>
      <c r="O403">
        <v>7.8209999999999997</v>
      </c>
      <c r="P403">
        <v>1182936</v>
      </c>
      <c r="Q403">
        <v>223570</v>
      </c>
      <c r="R403">
        <v>959366</v>
      </c>
      <c r="S403">
        <v>2.3460000000000001</v>
      </c>
      <c r="T403">
        <v>12.41</v>
      </c>
      <c r="U403">
        <v>1373528</v>
      </c>
      <c r="V403">
        <v>415537</v>
      </c>
      <c r="W403">
        <v>957991</v>
      </c>
      <c r="X403">
        <v>4.359</v>
      </c>
      <c r="Y403">
        <v>14.41</v>
      </c>
      <c r="Z403">
        <v>-190592</v>
      </c>
      <c r="AA403">
        <v>-2</v>
      </c>
      <c r="AB403">
        <v>24.821000000000002</v>
      </c>
      <c r="AC403">
        <v>28477</v>
      </c>
      <c r="AD403">
        <v>29759</v>
      </c>
      <c r="AE403">
        <v>198713</v>
      </c>
    </row>
    <row r="404" spans="1:31" x14ac:dyDescent="0.35">
      <c r="A404" t="s">
        <v>62</v>
      </c>
      <c r="B404" t="s">
        <v>63</v>
      </c>
      <c r="C404">
        <v>0</v>
      </c>
      <c r="D404" t="s">
        <v>64</v>
      </c>
      <c r="E404">
        <v>90</v>
      </c>
      <c r="F404" t="s">
        <v>76</v>
      </c>
      <c r="G404">
        <v>2009</v>
      </c>
      <c r="H404">
        <v>472513</v>
      </c>
      <c r="I404">
        <v>578382</v>
      </c>
      <c r="J404">
        <v>8469044</v>
      </c>
      <c r="K404">
        <v>8845189</v>
      </c>
      <c r="L404">
        <v>17267</v>
      </c>
      <c r="M404">
        <v>2.9089999999999998</v>
      </c>
      <c r="N404">
        <v>47841</v>
      </c>
      <c r="O404">
        <v>8.0589999999999993</v>
      </c>
      <c r="P404">
        <v>822456</v>
      </c>
      <c r="Q404">
        <v>190261</v>
      </c>
      <c r="R404">
        <v>632195</v>
      </c>
      <c r="S404">
        <v>2.1509999999999998</v>
      </c>
      <c r="T404">
        <v>9.298</v>
      </c>
      <c r="U404">
        <v>1576814</v>
      </c>
      <c r="V404">
        <v>380408</v>
      </c>
      <c r="W404">
        <v>1196406</v>
      </c>
      <c r="X404">
        <v>4.3010000000000002</v>
      </c>
      <c r="Y404">
        <v>17.827000000000002</v>
      </c>
      <c r="Z404">
        <v>-754358</v>
      </c>
      <c r="AA404">
        <v>-8.5280000000000005</v>
      </c>
      <c r="AB404">
        <v>18.597000000000001</v>
      </c>
      <c r="AC404">
        <v>29737</v>
      </c>
      <c r="AD404">
        <v>30849</v>
      </c>
      <c r="AE404">
        <v>215291</v>
      </c>
    </row>
    <row r="405" spans="1:31" x14ac:dyDescent="0.35">
      <c r="A405" t="s">
        <v>62</v>
      </c>
      <c r="B405" t="s">
        <v>63</v>
      </c>
      <c r="C405">
        <v>0</v>
      </c>
      <c r="D405" t="s">
        <v>64</v>
      </c>
      <c r="E405">
        <v>90</v>
      </c>
      <c r="F405" t="s">
        <v>76</v>
      </c>
      <c r="G405">
        <v>2010</v>
      </c>
      <c r="H405">
        <v>471619</v>
      </c>
      <c r="I405">
        <v>577817</v>
      </c>
      <c r="J405">
        <v>8130971</v>
      </c>
      <c r="K405">
        <v>8347523</v>
      </c>
      <c r="L405">
        <v>18426</v>
      </c>
      <c r="M405">
        <v>3.1219999999999999</v>
      </c>
      <c r="N405">
        <v>43337</v>
      </c>
      <c r="O405">
        <v>7.3419999999999996</v>
      </c>
      <c r="P405">
        <v>807070</v>
      </c>
      <c r="Q405">
        <v>176390</v>
      </c>
      <c r="R405">
        <v>630680</v>
      </c>
      <c r="S405">
        <v>2.113</v>
      </c>
      <c r="T405">
        <v>9.6679999999999993</v>
      </c>
      <c r="U405">
        <v>1241261</v>
      </c>
      <c r="V405">
        <v>320156</v>
      </c>
      <c r="W405">
        <v>921105</v>
      </c>
      <c r="X405">
        <v>3.835</v>
      </c>
      <c r="Y405">
        <v>14.87</v>
      </c>
      <c r="Z405">
        <v>-434191</v>
      </c>
      <c r="AA405">
        <v>-5.2009999999999996</v>
      </c>
      <c r="AB405">
        <v>19.337</v>
      </c>
      <c r="AC405">
        <v>27123</v>
      </c>
      <c r="AD405">
        <v>28505</v>
      </c>
      <c r="AE405">
        <v>175029</v>
      </c>
    </row>
    <row r="406" spans="1:31" x14ac:dyDescent="0.35">
      <c r="A406" t="s">
        <v>62</v>
      </c>
      <c r="B406" t="s">
        <v>63</v>
      </c>
      <c r="C406">
        <v>0</v>
      </c>
      <c r="D406" t="s">
        <v>64</v>
      </c>
      <c r="E406">
        <v>90</v>
      </c>
      <c r="F406" t="s">
        <v>76</v>
      </c>
      <c r="G406">
        <v>2011</v>
      </c>
      <c r="H406">
        <v>473887</v>
      </c>
      <c r="I406">
        <v>584569</v>
      </c>
      <c r="J406">
        <v>8479027</v>
      </c>
      <c r="K406">
        <v>8520832</v>
      </c>
      <c r="L406">
        <v>19353</v>
      </c>
      <c r="M406">
        <v>3.2440000000000002</v>
      </c>
      <c r="N406">
        <v>43440</v>
      </c>
      <c r="O406">
        <v>7.2809999999999997</v>
      </c>
      <c r="P406">
        <v>923877</v>
      </c>
      <c r="Q406">
        <v>163518</v>
      </c>
      <c r="R406">
        <v>760359</v>
      </c>
      <c r="S406">
        <v>1.919</v>
      </c>
      <c r="T406">
        <v>10.843</v>
      </c>
      <c r="U406">
        <v>1007953</v>
      </c>
      <c r="V406">
        <v>281026</v>
      </c>
      <c r="W406">
        <v>726927</v>
      </c>
      <c r="X406">
        <v>3.298</v>
      </c>
      <c r="Y406">
        <v>11.829000000000001</v>
      </c>
      <c r="Z406">
        <v>-84076</v>
      </c>
      <c r="AA406">
        <v>-0.98699999999999999</v>
      </c>
      <c r="AB406">
        <v>21.684999999999999</v>
      </c>
      <c r="AC406">
        <v>27604</v>
      </c>
      <c r="AD406">
        <v>28785</v>
      </c>
      <c r="AE406">
        <v>167217</v>
      </c>
    </row>
    <row r="407" spans="1:31" x14ac:dyDescent="0.35">
      <c r="A407" t="s">
        <v>62</v>
      </c>
      <c r="B407" t="s">
        <v>63</v>
      </c>
      <c r="C407">
        <v>0</v>
      </c>
      <c r="D407" t="s">
        <v>64</v>
      </c>
      <c r="E407">
        <v>90</v>
      </c>
      <c r="F407" t="s">
        <v>76</v>
      </c>
      <c r="G407">
        <v>2012</v>
      </c>
      <c r="H407">
        <v>485202</v>
      </c>
      <c r="I407">
        <v>597569</v>
      </c>
      <c r="J407">
        <v>8920278</v>
      </c>
      <c r="K407">
        <v>8893301</v>
      </c>
      <c r="L407">
        <v>23327</v>
      </c>
      <c r="M407">
        <v>3.835</v>
      </c>
      <c r="N407">
        <v>44853</v>
      </c>
      <c r="O407">
        <v>7.3730000000000002</v>
      </c>
      <c r="P407">
        <v>1118924</v>
      </c>
      <c r="Q407">
        <v>211579</v>
      </c>
      <c r="R407">
        <v>907345</v>
      </c>
      <c r="S407">
        <v>2.379</v>
      </c>
      <c r="T407">
        <v>12.582000000000001</v>
      </c>
      <c r="U407">
        <v>1066400</v>
      </c>
      <c r="V407">
        <v>352847</v>
      </c>
      <c r="W407">
        <v>713553</v>
      </c>
      <c r="X407">
        <v>3.968</v>
      </c>
      <c r="Y407">
        <v>11.991</v>
      </c>
      <c r="Z407">
        <v>52524</v>
      </c>
      <c r="AA407">
        <v>0.59099999999999997</v>
      </c>
      <c r="AB407">
        <v>23.981999999999999</v>
      </c>
      <c r="AC407">
        <v>25375</v>
      </c>
      <c r="AD407">
        <v>26647</v>
      </c>
      <c r="AE407">
        <v>187868</v>
      </c>
    </row>
    <row r="408" spans="1:31" x14ac:dyDescent="0.35">
      <c r="A408" t="s">
        <v>62</v>
      </c>
      <c r="B408" t="s">
        <v>63</v>
      </c>
      <c r="C408">
        <v>0</v>
      </c>
      <c r="D408" t="s">
        <v>64</v>
      </c>
      <c r="E408">
        <v>90</v>
      </c>
      <c r="F408" t="s">
        <v>76</v>
      </c>
      <c r="G408">
        <v>2013</v>
      </c>
      <c r="H408">
        <v>497740</v>
      </c>
      <c r="I408">
        <v>614251</v>
      </c>
      <c r="J408">
        <v>9269016</v>
      </c>
      <c r="K408">
        <v>9260052</v>
      </c>
      <c r="L408">
        <v>21302</v>
      </c>
      <c r="M408">
        <v>3.4079999999999999</v>
      </c>
      <c r="N408">
        <v>42814</v>
      </c>
      <c r="O408">
        <v>6.85</v>
      </c>
      <c r="P408">
        <v>1067888</v>
      </c>
      <c r="Q408">
        <v>240618</v>
      </c>
      <c r="R408">
        <v>827270</v>
      </c>
      <c r="S408">
        <v>2.5979999999999999</v>
      </c>
      <c r="T408">
        <v>11.532</v>
      </c>
      <c r="U408">
        <v>1046665</v>
      </c>
      <c r="V408">
        <v>307941</v>
      </c>
      <c r="W408">
        <v>738724</v>
      </c>
      <c r="X408">
        <v>3.3250000000000002</v>
      </c>
      <c r="Y408">
        <v>11.303000000000001</v>
      </c>
      <c r="Z408">
        <v>21223</v>
      </c>
      <c r="AA408">
        <v>0.22900000000000001</v>
      </c>
      <c r="AB408">
        <v>22.606000000000002</v>
      </c>
      <c r="AC408">
        <v>26700</v>
      </c>
      <c r="AD408">
        <v>27541</v>
      </c>
      <c r="AE408">
        <v>181783</v>
      </c>
    </row>
    <row r="409" spans="1:31" x14ac:dyDescent="0.35">
      <c r="A409" t="s">
        <v>62</v>
      </c>
      <c r="B409" t="s">
        <v>63</v>
      </c>
      <c r="C409">
        <v>0</v>
      </c>
      <c r="D409" t="s">
        <v>64</v>
      </c>
      <c r="E409">
        <v>90</v>
      </c>
      <c r="F409" t="s">
        <v>76</v>
      </c>
      <c r="G409">
        <v>2014</v>
      </c>
      <c r="H409">
        <v>505947</v>
      </c>
      <c r="I409">
        <v>617267</v>
      </c>
      <c r="J409">
        <v>9538083</v>
      </c>
      <c r="K409">
        <v>9499875</v>
      </c>
      <c r="L409">
        <v>22384</v>
      </c>
      <c r="M409">
        <v>3.57</v>
      </c>
      <c r="N409">
        <v>42018</v>
      </c>
      <c r="O409">
        <v>6.7009999999999996</v>
      </c>
      <c r="P409">
        <v>1104787</v>
      </c>
      <c r="Q409">
        <v>230536</v>
      </c>
      <c r="R409">
        <v>874251</v>
      </c>
      <c r="S409">
        <v>2.427</v>
      </c>
      <c r="T409">
        <v>11.629</v>
      </c>
      <c r="U409">
        <v>1025982</v>
      </c>
      <c r="V409">
        <v>297577</v>
      </c>
      <c r="W409">
        <v>728405</v>
      </c>
      <c r="X409">
        <v>3.1320000000000001</v>
      </c>
      <c r="Y409">
        <v>10.8</v>
      </c>
      <c r="Z409">
        <v>78805</v>
      </c>
      <c r="AA409">
        <v>0.83</v>
      </c>
      <c r="AB409">
        <v>21.6</v>
      </c>
      <c r="AC409">
        <v>26835</v>
      </c>
      <c r="AD409">
        <v>28010</v>
      </c>
      <c r="AE409">
        <v>167152</v>
      </c>
    </row>
    <row r="410" spans="1:31" x14ac:dyDescent="0.35">
      <c r="A410" t="s">
        <v>62</v>
      </c>
      <c r="B410" t="s">
        <v>63</v>
      </c>
      <c r="C410">
        <v>0</v>
      </c>
      <c r="D410" t="s">
        <v>64</v>
      </c>
      <c r="E410">
        <v>90</v>
      </c>
      <c r="F410" t="s">
        <v>76</v>
      </c>
      <c r="G410">
        <v>2015</v>
      </c>
      <c r="H410">
        <v>502795</v>
      </c>
      <c r="I410">
        <v>612483</v>
      </c>
      <c r="J410">
        <v>9560002</v>
      </c>
      <c r="K410">
        <v>9497911</v>
      </c>
      <c r="L410">
        <v>22131</v>
      </c>
      <c r="M410">
        <v>3.5569999999999999</v>
      </c>
      <c r="N410">
        <v>41665</v>
      </c>
      <c r="O410">
        <v>6.6959999999999997</v>
      </c>
      <c r="P410">
        <v>1150490</v>
      </c>
      <c r="Q410">
        <v>237620</v>
      </c>
      <c r="R410">
        <v>912870</v>
      </c>
      <c r="S410">
        <v>2.5019999999999998</v>
      </c>
      <c r="T410">
        <v>12.113</v>
      </c>
      <c r="U410">
        <v>1021302</v>
      </c>
      <c r="V410">
        <v>307694</v>
      </c>
      <c r="W410">
        <v>713608</v>
      </c>
      <c r="X410">
        <v>3.24</v>
      </c>
      <c r="Y410">
        <v>10.753</v>
      </c>
      <c r="Z410">
        <v>129188</v>
      </c>
      <c r="AA410">
        <v>1.36</v>
      </c>
      <c r="AB410">
        <v>21.506</v>
      </c>
      <c r="AC410">
        <v>27348</v>
      </c>
      <c r="AD410">
        <v>28519</v>
      </c>
      <c r="AE410">
        <v>181784</v>
      </c>
    </row>
    <row r="411" spans="1:31" x14ac:dyDescent="0.35">
      <c r="A411" t="s">
        <v>62</v>
      </c>
      <c r="B411" t="s">
        <v>63</v>
      </c>
      <c r="C411">
        <v>0</v>
      </c>
      <c r="D411" t="s">
        <v>64</v>
      </c>
      <c r="E411">
        <v>90</v>
      </c>
      <c r="F411" t="s">
        <v>76</v>
      </c>
      <c r="G411">
        <v>2016</v>
      </c>
      <c r="H411">
        <v>496549</v>
      </c>
      <c r="I411">
        <v>601603</v>
      </c>
      <c r="J411">
        <v>9511302</v>
      </c>
      <c r="K411">
        <v>9491557</v>
      </c>
      <c r="L411">
        <v>21034</v>
      </c>
      <c r="M411">
        <v>3.4430000000000001</v>
      </c>
      <c r="N411">
        <v>39547</v>
      </c>
      <c r="O411">
        <v>6.4740000000000002</v>
      </c>
      <c r="P411">
        <v>1062470</v>
      </c>
      <c r="Q411">
        <v>220391</v>
      </c>
      <c r="R411">
        <v>842079</v>
      </c>
      <c r="S411">
        <v>2.3220000000000001</v>
      </c>
      <c r="T411">
        <v>11.194000000000001</v>
      </c>
      <c r="U411">
        <v>1018413</v>
      </c>
      <c r="V411">
        <v>274189</v>
      </c>
      <c r="W411">
        <v>744224</v>
      </c>
      <c r="X411">
        <v>2.8889999999999998</v>
      </c>
      <c r="Y411">
        <v>10.73</v>
      </c>
      <c r="Z411">
        <v>44057</v>
      </c>
      <c r="AA411">
        <v>0.46400000000000002</v>
      </c>
      <c r="AB411">
        <v>21.459</v>
      </c>
      <c r="AC411">
        <v>27243</v>
      </c>
      <c r="AD411">
        <v>28444</v>
      </c>
      <c r="AE411">
        <v>178653</v>
      </c>
    </row>
    <row r="412" spans="1:31" x14ac:dyDescent="0.35">
      <c r="A412" t="s">
        <v>62</v>
      </c>
      <c r="B412" t="s">
        <v>63</v>
      </c>
      <c r="C412">
        <v>0</v>
      </c>
      <c r="D412" t="s">
        <v>64</v>
      </c>
      <c r="E412">
        <v>90</v>
      </c>
      <c r="F412" t="s">
        <v>76</v>
      </c>
      <c r="G412">
        <v>2017</v>
      </c>
      <c r="H412">
        <v>486694</v>
      </c>
      <c r="I412">
        <v>588410</v>
      </c>
      <c r="J412">
        <v>9293101</v>
      </c>
      <c r="K412">
        <v>9308969</v>
      </c>
      <c r="L412">
        <v>19932</v>
      </c>
      <c r="M412">
        <v>3.3260000000000001</v>
      </c>
      <c r="N412">
        <v>41747</v>
      </c>
      <c r="O412">
        <v>6.9660000000000002</v>
      </c>
      <c r="P412">
        <v>1107953</v>
      </c>
      <c r="Q412">
        <v>221770</v>
      </c>
      <c r="R412">
        <v>886183</v>
      </c>
      <c r="S412">
        <v>2.3820000000000001</v>
      </c>
      <c r="T412">
        <v>11.901999999999999</v>
      </c>
      <c r="U412">
        <v>1142636</v>
      </c>
      <c r="V412">
        <v>347897</v>
      </c>
      <c r="W412">
        <v>794739</v>
      </c>
      <c r="X412">
        <v>3.7370000000000001</v>
      </c>
      <c r="Y412">
        <v>12.275</v>
      </c>
      <c r="Z412">
        <v>-34683</v>
      </c>
      <c r="AA412">
        <v>-0.373</v>
      </c>
      <c r="AB412">
        <v>23.803999999999998</v>
      </c>
      <c r="AC412">
        <v>28603</v>
      </c>
      <c r="AD412">
        <v>29711</v>
      </c>
      <c r="AE412">
        <v>209537</v>
      </c>
    </row>
    <row r="413" spans="1:31" x14ac:dyDescent="0.35">
      <c r="A413" t="s">
        <v>62</v>
      </c>
      <c r="B413" t="s">
        <v>63</v>
      </c>
      <c r="C413">
        <v>0</v>
      </c>
      <c r="D413" t="s">
        <v>64</v>
      </c>
      <c r="E413">
        <v>90</v>
      </c>
      <c r="F413" t="s">
        <v>76</v>
      </c>
      <c r="G413">
        <v>2018</v>
      </c>
      <c r="H413">
        <v>484994</v>
      </c>
      <c r="I413">
        <v>579789</v>
      </c>
      <c r="J413">
        <v>9192780</v>
      </c>
      <c r="K413">
        <v>9243130</v>
      </c>
      <c r="L413">
        <v>15629</v>
      </c>
      <c r="M413">
        <v>2.641</v>
      </c>
      <c r="N413">
        <v>39755</v>
      </c>
      <c r="O413">
        <v>6.7169999999999996</v>
      </c>
      <c r="P413">
        <v>1010206</v>
      </c>
      <c r="Q413">
        <v>179336</v>
      </c>
      <c r="R413">
        <v>830870</v>
      </c>
      <c r="S413">
        <v>1.94</v>
      </c>
      <c r="T413">
        <v>10.929</v>
      </c>
      <c r="U413">
        <v>1107346</v>
      </c>
      <c r="V413">
        <v>325056</v>
      </c>
      <c r="W413">
        <v>782290</v>
      </c>
      <c r="X413">
        <v>3.5169999999999999</v>
      </c>
      <c r="Y413">
        <v>11.98</v>
      </c>
      <c r="Z413">
        <v>-97140</v>
      </c>
      <c r="AA413">
        <v>-1.0509999999999999</v>
      </c>
      <c r="AB413">
        <v>21.859000000000002</v>
      </c>
      <c r="AC413">
        <v>30034</v>
      </c>
      <c r="AD413">
        <v>31755</v>
      </c>
      <c r="AE413">
        <v>216347</v>
      </c>
    </row>
    <row r="414" spans="1:31" x14ac:dyDescent="0.35">
      <c r="A414" t="s">
        <v>62</v>
      </c>
      <c r="B414" t="s">
        <v>63</v>
      </c>
      <c r="C414">
        <v>0</v>
      </c>
      <c r="D414" t="s">
        <v>64</v>
      </c>
      <c r="E414">
        <v>100</v>
      </c>
      <c r="F414" t="s">
        <v>77</v>
      </c>
      <c r="G414">
        <v>1978</v>
      </c>
      <c r="H414">
        <v>0</v>
      </c>
      <c r="I414">
        <v>0</v>
      </c>
      <c r="J414">
        <v>0</v>
      </c>
      <c r="K414">
        <v>0</v>
      </c>
      <c r="L414">
        <v>0</v>
      </c>
      <c r="M414" t="s">
        <v>70</v>
      </c>
      <c r="N414">
        <v>0</v>
      </c>
      <c r="O414" t="s">
        <v>70</v>
      </c>
      <c r="P414">
        <v>0</v>
      </c>
      <c r="Q414">
        <v>0</v>
      </c>
      <c r="R414">
        <v>0</v>
      </c>
      <c r="S414" t="s">
        <v>70</v>
      </c>
      <c r="T414" t="s">
        <v>70</v>
      </c>
      <c r="U414">
        <v>0</v>
      </c>
      <c r="V414">
        <v>0</v>
      </c>
      <c r="W414">
        <v>0</v>
      </c>
      <c r="X414" t="s">
        <v>70</v>
      </c>
      <c r="Y414" t="s">
        <v>70</v>
      </c>
      <c r="Z414">
        <v>0</v>
      </c>
      <c r="AA414" t="s">
        <v>70</v>
      </c>
      <c r="AB414" t="s">
        <v>70</v>
      </c>
      <c r="AC414">
        <v>0</v>
      </c>
      <c r="AD414">
        <v>0</v>
      </c>
      <c r="AE414">
        <v>0</v>
      </c>
    </row>
    <row r="415" spans="1:31" x14ac:dyDescent="0.35">
      <c r="A415" t="s">
        <v>62</v>
      </c>
      <c r="B415" t="s">
        <v>63</v>
      </c>
      <c r="C415">
        <v>0</v>
      </c>
      <c r="D415" t="s">
        <v>64</v>
      </c>
      <c r="E415">
        <v>100</v>
      </c>
      <c r="F415" t="s">
        <v>77</v>
      </c>
      <c r="G415">
        <v>1979</v>
      </c>
      <c r="H415">
        <v>0</v>
      </c>
      <c r="I415">
        <v>0</v>
      </c>
      <c r="J415">
        <v>0</v>
      </c>
      <c r="K415">
        <v>0</v>
      </c>
      <c r="L415">
        <v>0</v>
      </c>
      <c r="M415" t="s">
        <v>70</v>
      </c>
      <c r="N415">
        <v>0</v>
      </c>
      <c r="O415" t="s">
        <v>70</v>
      </c>
      <c r="P415">
        <v>0</v>
      </c>
      <c r="Q415">
        <v>0</v>
      </c>
      <c r="R415">
        <v>0</v>
      </c>
      <c r="S415" t="s">
        <v>70</v>
      </c>
      <c r="T415" t="s">
        <v>70</v>
      </c>
      <c r="U415">
        <v>0</v>
      </c>
      <c r="V415">
        <v>0</v>
      </c>
      <c r="W415">
        <v>0</v>
      </c>
      <c r="X415" t="s">
        <v>70</v>
      </c>
      <c r="Y415" t="s">
        <v>70</v>
      </c>
      <c r="Z415">
        <v>0</v>
      </c>
      <c r="AA415" t="s">
        <v>70</v>
      </c>
      <c r="AB415" t="s">
        <v>70</v>
      </c>
      <c r="AC415">
        <v>0</v>
      </c>
      <c r="AD415">
        <v>0</v>
      </c>
      <c r="AE415">
        <v>0</v>
      </c>
    </row>
    <row r="416" spans="1:31" x14ac:dyDescent="0.35">
      <c r="A416" t="s">
        <v>62</v>
      </c>
      <c r="B416" t="s">
        <v>63</v>
      </c>
      <c r="C416">
        <v>0</v>
      </c>
      <c r="D416" t="s">
        <v>64</v>
      </c>
      <c r="E416">
        <v>100</v>
      </c>
      <c r="F416" t="s">
        <v>77</v>
      </c>
      <c r="G416">
        <v>1980</v>
      </c>
      <c r="H416">
        <v>0</v>
      </c>
      <c r="I416">
        <v>0</v>
      </c>
      <c r="J416">
        <v>0</v>
      </c>
      <c r="K416">
        <v>0</v>
      </c>
      <c r="L416">
        <v>0</v>
      </c>
      <c r="M416" t="s">
        <v>70</v>
      </c>
      <c r="N416">
        <v>0</v>
      </c>
      <c r="O416" t="s">
        <v>70</v>
      </c>
      <c r="P416">
        <v>0</v>
      </c>
      <c r="Q416">
        <v>0</v>
      </c>
      <c r="R416">
        <v>0</v>
      </c>
      <c r="S416" t="s">
        <v>70</v>
      </c>
      <c r="T416" t="s">
        <v>70</v>
      </c>
      <c r="U416">
        <v>0</v>
      </c>
      <c r="V416">
        <v>0</v>
      </c>
      <c r="W416">
        <v>0</v>
      </c>
      <c r="X416" t="s">
        <v>70</v>
      </c>
      <c r="Y416" t="s">
        <v>70</v>
      </c>
      <c r="Z416">
        <v>0</v>
      </c>
      <c r="AA416" t="s">
        <v>70</v>
      </c>
      <c r="AB416" t="s">
        <v>70</v>
      </c>
      <c r="AC416">
        <v>0</v>
      </c>
      <c r="AD416">
        <v>0</v>
      </c>
      <c r="AE416">
        <v>0</v>
      </c>
    </row>
    <row r="417" spans="1:31" x14ac:dyDescent="0.35">
      <c r="A417" t="s">
        <v>62</v>
      </c>
      <c r="B417" t="s">
        <v>63</v>
      </c>
      <c r="C417">
        <v>0</v>
      </c>
      <c r="D417" t="s">
        <v>64</v>
      </c>
      <c r="E417">
        <v>100</v>
      </c>
      <c r="F417" t="s">
        <v>77</v>
      </c>
      <c r="G417">
        <v>1981</v>
      </c>
      <c r="H417">
        <v>0</v>
      </c>
      <c r="I417">
        <v>0</v>
      </c>
      <c r="J417">
        <v>0</v>
      </c>
      <c r="K417">
        <v>0</v>
      </c>
      <c r="L417">
        <v>0</v>
      </c>
      <c r="M417" t="s">
        <v>70</v>
      </c>
      <c r="N417">
        <v>0</v>
      </c>
      <c r="O417" t="s">
        <v>70</v>
      </c>
      <c r="P417">
        <v>0</v>
      </c>
      <c r="Q417">
        <v>0</v>
      </c>
      <c r="R417">
        <v>0</v>
      </c>
      <c r="S417" t="s">
        <v>70</v>
      </c>
      <c r="T417" t="s">
        <v>70</v>
      </c>
      <c r="U417">
        <v>0</v>
      </c>
      <c r="V417">
        <v>0</v>
      </c>
      <c r="W417">
        <v>0</v>
      </c>
      <c r="X417" t="s">
        <v>70</v>
      </c>
      <c r="Y417" t="s">
        <v>70</v>
      </c>
      <c r="Z417">
        <v>0</v>
      </c>
      <c r="AA417" t="s">
        <v>70</v>
      </c>
      <c r="AB417" t="s">
        <v>70</v>
      </c>
      <c r="AC417">
        <v>0</v>
      </c>
      <c r="AD417">
        <v>0</v>
      </c>
      <c r="AE417">
        <v>0</v>
      </c>
    </row>
    <row r="418" spans="1:31" x14ac:dyDescent="0.35">
      <c r="A418" t="s">
        <v>62</v>
      </c>
      <c r="B418" t="s">
        <v>63</v>
      </c>
      <c r="C418">
        <v>0</v>
      </c>
      <c r="D418" t="s">
        <v>64</v>
      </c>
      <c r="E418">
        <v>100</v>
      </c>
      <c r="F418" t="s">
        <v>77</v>
      </c>
      <c r="G418">
        <v>1982</v>
      </c>
      <c r="H418">
        <v>0</v>
      </c>
      <c r="I418">
        <v>0</v>
      </c>
      <c r="J418">
        <v>0</v>
      </c>
      <c r="K418">
        <v>0</v>
      </c>
      <c r="L418">
        <v>0</v>
      </c>
      <c r="M418" t="s">
        <v>70</v>
      </c>
      <c r="N418">
        <v>0</v>
      </c>
      <c r="O418" t="s">
        <v>70</v>
      </c>
      <c r="P418">
        <v>0</v>
      </c>
      <c r="Q418">
        <v>0</v>
      </c>
      <c r="R418">
        <v>0</v>
      </c>
      <c r="S418" t="s">
        <v>70</v>
      </c>
      <c r="T418" t="s">
        <v>70</v>
      </c>
      <c r="U418">
        <v>0</v>
      </c>
      <c r="V418">
        <v>0</v>
      </c>
      <c r="W418">
        <v>0</v>
      </c>
      <c r="X418" t="s">
        <v>70</v>
      </c>
      <c r="Y418" t="s">
        <v>70</v>
      </c>
      <c r="Z418">
        <v>0</v>
      </c>
      <c r="AA418" t="s">
        <v>70</v>
      </c>
      <c r="AB418" t="s">
        <v>70</v>
      </c>
      <c r="AC418">
        <v>0</v>
      </c>
      <c r="AD418">
        <v>0</v>
      </c>
      <c r="AE418">
        <v>0</v>
      </c>
    </row>
    <row r="419" spans="1:31" x14ac:dyDescent="0.35">
      <c r="A419" t="s">
        <v>62</v>
      </c>
      <c r="B419" t="s">
        <v>63</v>
      </c>
      <c r="C419">
        <v>0</v>
      </c>
      <c r="D419" t="s">
        <v>64</v>
      </c>
      <c r="E419">
        <v>100</v>
      </c>
      <c r="F419" t="s">
        <v>77</v>
      </c>
      <c r="G419">
        <v>1983</v>
      </c>
      <c r="H419">
        <v>0</v>
      </c>
      <c r="I419">
        <v>0</v>
      </c>
      <c r="J419">
        <v>0</v>
      </c>
      <c r="K419">
        <v>0</v>
      </c>
      <c r="L419">
        <v>0</v>
      </c>
      <c r="M419" t="s">
        <v>70</v>
      </c>
      <c r="N419">
        <v>0</v>
      </c>
      <c r="O419" t="s">
        <v>70</v>
      </c>
      <c r="P419">
        <v>0</v>
      </c>
      <c r="Q419">
        <v>0</v>
      </c>
      <c r="R419">
        <v>0</v>
      </c>
      <c r="S419" t="s">
        <v>70</v>
      </c>
      <c r="T419" t="s">
        <v>70</v>
      </c>
      <c r="U419">
        <v>0</v>
      </c>
      <c r="V419">
        <v>0</v>
      </c>
      <c r="W419">
        <v>0</v>
      </c>
      <c r="X419" t="s">
        <v>70</v>
      </c>
      <c r="Y419" t="s">
        <v>70</v>
      </c>
      <c r="Z419">
        <v>0</v>
      </c>
      <c r="AA419" t="s">
        <v>70</v>
      </c>
      <c r="AB419" t="s">
        <v>70</v>
      </c>
      <c r="AC419">
        <v>0</v>
      </c>
      <c r="AD419">
        <v>0</v>
      </c>
      <c r="AE419">
        <v>0</v>
      </c>
    </row>
    <row r="420" spans="1:31" x14ac:dyDescent="0.35">
      <c r="A420" t="s">
        <v>62</v>
      </c>
      <c r="B420" t="s">
        <v>63</v>
      </c>
      <c r="C420">
        <v>0</v>
      </c>
      <c r="D420" t="s">
        <v>64</v>
      </c>
      <c r="E420">
        <v>100</v>
      </c>
      <c r="F420" t="s">
        <v>77</v>
      </c>
      <c r="G420">
        <v>1984</v>
      </c>
      <c r="H420">
        <v>0</v>
      </c>
      <c r="I420">
        <v>0</v>
      </c>
      <c r="J420">
        <v>0</v>
      </c>
      <c r="K420">
        <v>0</v>
      </c>
      <c r="L420">
        <v>0</v>
      </c>
      <c r="M420" t="s">
        <v>70</v>
      </c>
      <c r="N420">
        <v>0</v>
      </c>
      <c r="O420" t="s">
        <v>70</v>
      </c>
      <c r="P420">
        <v>0</v>
      </c>
      <c r="Q420">
        <v>0</v>
      </c>
      <c r="R420">
        <v>0</v>
      </c>
      <c r="S420" t="s">
        <v>70</v>
      </c>
      <c r="T420" t="s">
        <v>70</v>
      </c>
      <c r="U420">
        <v>0</v>
      </c>
      <c r="V420">
        <v>0</v>
      </c>
      <c r="W420">
        <v>0</v>
      </c>
      <c r="X420" t="s">
        <v>70</v>
      </c>
      <c r="Y420" t="s">
        <v>70</v>
      </c>
      <c r="Z420">
        <v>0</v>
      </c>
      <c r="AA420" t="s">
        <v>70</v>
      </c>
      <c r="AB420" t="s">
        <v>70</v>
      </c>
      <c r="AC420">
        <v>0</v>
      </c>
      <c r="AD420">
        <v>0</v>
      </c>
      <c r="AE420">
        <v>0</v>
      </c>
    </row>
    <row r="421" spans="1:31" x14ac:dyDescent="0.35">
      <c r="A421" t="s">
        <v>62</v>
      </c>
      <c r="B421" t="s">
        <v>63</v>
      </c>
      <c r="C421">
        <v>0</v>
      </c>
      <c r="D421" t="s">
        <v>64</v>
      </c>
      <c r="E421">
        <v>100</v>
      </c>
      <c r="F421" t="s">
        <v>77</v>
      </c>
      <c r="G421">
        <v>1985</v>
      </c>
      <c r="H421">
        <v>0</v>
      </c>
      <c r="I421">
        <v>0</v>
      </c>
      <c r="J421">
        <v>0</v>
      </c>
      <c r="K421">
        <v>0</v>
      </c>
      <c r="L421">
        <v>0</v>
      </c>
      <c r="M421" t="s">
        <v>70</v>
      </c>
      <c r="N421">
        <v>0</v>
      </c>
      <c r="O421" t="s">
        <v>70</v>
      </c>
      <c r="P421">
        <v>0</v>
      </c>
      <c r="Q421">
        <v>0</v>
      </c>
      <c r="R421">
        <v>0</v>
      </c>
      <c r="S421" t="s">
        <v>70</v>
      </c>
      <c r="T421" t="s">
        <v>70</v>
      </c>
      <c r="U421">
        <v>0</v>
      </c>
      <c r="V421">
        <v>0</v>
      </c>
      <c r="W421">
        <v>0</v>
      </c>
      <c r="X421" t="s">
        <v>70</v>
      </c>
      <c r="Y421" t="s">
        <v>70</v>
      </c>
      <c r="Z421">
        <v>0</v>
      </c>
      <c r="AA421" t="s">
        <v>70</v>
      </c>
      <c r="AB421" t="s">
        <v>70</v>
      </c>
      <c r="AC421">
        <v>0</v>
      </c>
      <c r="AD421">
        <v>0</v>
      </c>
      <c r="AE421">
        <v>0</v>
      </c>
    </row>
    <row r="422" spans="1:31" x14ac:dyDescent="0.35">
      <c r="A422" t="s">
        <v>62</v>
      </c>
      <c r="B422" t="s">
        <v>63</v>
      </c>
      <c r="C422">
        <v>0</v>
      </c>
      <c r="D422" t="s">
        <v>64</v>
      </c>
      <c r="E422">
        <v>100</v>
      </c>
      <c r="F422" t="s">
        <v>77</v>
      </c>
      <c r="G422">
        <v>1986</v>
      </c>
      <c r="H422">
        <v>0</v>
      </c>
      <c r="I422">
        <v>0</v>
      </c>
      <c r="J422">
        <v>0</v>
      </c>
      <c r="K422">
        <v>0</v>
      </c>
      <c r="L422">
        <v>0</v>
      </c>
      <c r="M422" t="s">
        <v>70</v>
      </c>
      <c r="N422">
        <v>0</v>
      </c>
      <c r="O422" t="s">
        <v>70</v>
      </c>
      <c r="P422">
        <v>0</v>
      </c>
      <c r="Q422">
        <v>0</v>
      </c>
      <c r="R422">
        <v>0</v>
      </c>
      <c r="S422" t="s">
        <v>70</v>
      </c>
      <c r="T422" t="s">
        <v>70</v>
      </c>
      <c r="U422">
        <v>0</v>
      </c>
      <c r="V422">
        <v>0</v>
      </c>
      <c r="W422">
        <v>0</v>
      </c>
      <c r="X422" t="s">
        <v>70</v>
      </c>
      <c r="Y422" t="s">
        <v>70</v>
      </c>
      <c r="Z422">
        <v>0</v>
      </c>
      <c r="AA422" t="s">
        <v>70</v>
      </c>
      <c r="AB422" t="s">
        <v>70</v>
      </c>
      <c r="AC422">
        <v>0</v>
      </c>
      <c r="AD422">
        <v>0</v>
      </c>
      <c r="AE422">
        <v>0</v>
      </c>
    </row>
    <row r="423" spans="1:31" x14ac:dyDescent="0.35">
      <c r="A423" t="s">
        <v>62</v>
      </c>
      <c r="B423" t="s">
        <v>63</v>
      </c>
      <c r="C423">
        <v>0</v>
      </c>
      <c r="D423" t="s">
        <v>64</v>
      </c>
      <c r="E423">
        <v>100</v>
      </c>
      <c r="F423" t="s">
        <v>77</v>
      </c>
      <c r="G423">
        <v>1987</v>
      </c>
      <c r="H423">
        <v>0</v>
      </c>
      <c r="I423">
        <v>0</v>
      </c>
      <c r="J423">
        <v>0</v>
      </c>
      <c r="K423">
        <v>0</v>
      </c>
      <c r="L423">
        <v>0</v>
      </c>
      <c r="M423" t="s">
        <v>70</v>
      </c>
      <c r="N423">
        <v>0</v>
      </c>
      <c r="O423" t="s">
        <v>70</v>
      </c>
      <c r="P423">
        <v>0</v>
      </c>
      <c r="Q423">
        <v>0</v>
      </c>
      <c r="R423">
        <v>0</v>
      </c>
      <c r="S423" t="s">
        <v>70</v>
      </c>
      <c r="T423" t="s">
        <v>70</v>
      </c>
      <c r="U423">
        <v>0</v>
      </c>
      <c r="V423">
        <v>0</v>
      </c>
      <c r="W423">
        <v>0</v>
      </c>
      <c r="X423" t="s">
        <v>70</v>
      </c>
      <c r="Y423" t="s">
        <v>70</v>
      </c>
      <c r="Z423">
        <v>0</v>
      </c>
      <c r="AA423" t="s">
        <v>70</v>
      </c>
      <c r="AB423" t="s">
        <v>70</v>
      </c>
      <c r="AC423">
        <v>0</v>
      </c>
      <c r="AD423">
        <v>0</v>
      </c>
      <c r="AE423">
        <v>0</v>
      </c>
    </row>
    <row r="424" spans="1:31" x14ac:dyDescent="0.35">
      <c r="A424" t="s">
        <v>62</v>
      </c>
      <c r="B424" t="s">
        <v>63</v>
      </c>
      <c r="C424">
        <v>0</v>
      </c>
      <c r="D424" t="s">
        <v>64</v>
      </c>
      <c r="E424">
        <v>100</v>
      </c>
      <c r="F424" t="s">
        <v>77</v>
      </c>
      <c r="G424">
        <v>1988</v>
      </c>
      <c r="H424">
        <v>0</v>
      </c>
      <c r="I424">
        <v>0</v>
      </c>
      <c r="J424">
        <v>0</v>
      </c>
      <c r="K424">
        <v>0</v>
      </c>
      <c r="L424">
        <v>0</v>
      </c>
      <c r="M424" t="s">
        <v>70</v>
      </c>
      <c r="N424">
        <v>0</v>
      </c>
      <c r="O424" t="s">
        <v>70</v>
      </c>
      <c r="P424">
        <v>0</v>
      </c>
      <c r="Q424">
        <v>0</v>
      </c>
      <c r="R424">
        <v>0</v>
      </c>
      <c r="S424" t="s">
        <v>70</v>
      </c>
      <c r="T424" t="s">
        <v>70</v>
      </c>
      <c r="U424">
        <v>0</v>
      </c>
      <c r="V424">
        <v>0</v>
      </c>
      <c r="W424">
        <v>0</v>
      </c>
      <c r="X424" t="s">
        <v>70</v>
      </c>
      <c r="Y424" t="s">
        <v>70</v>
      </c>
      <c r="Z424">
        <v>0</v>
      </c>
      <c r="AA424" t="s">
        <v>70</v>
      </c>
      <c r="AB424" t="s">
        <v>70</v>
      </c>
      <c r="AC424">
        <v>0</v>
      </c>
      <c r="AD424">
        <v>0</v>
      </c>
      <c r="AE424">
        <v>0</v>
      </c>
    </row>
    <row r="425" spans="1:31" x14ac:dyDescent="0.35">
      <c r="A425" t="s">
        <v>62</v>
      </c>
      <c r="B425" t="s">
        <v>63</v>
      </c>
      <c r="C425">
        <v>0</v>
      </c>
      <c r="D425" t="s">
        <v>64</v>
      </c>
      <c r="E425">
        <v>100</v>
      </c>
      <c r="F425" t="s">
        <v>77</v>
      </c>
      <c r="G425">
        <v>1989</v>
      </c>
      <c r="H425">
        <v>0</v>
      </c>
      <c r="I425">
        <v>0</v>
      </c>
      <c r="J425">
        <v>0</v>
      </c>
      <c r="K425">
        <v>0</v>
      </c>
      <c r="L425">
        <v>0</v>
      </c>
      <c r="M425" t="s">
        <v>70</v>
      </c>
      <c r="N425">
        <v>0</v>
      </c>
      <c r="O425" t="s">
        <v>70</v>
      </c>
      <c r="P425">
        <v>0</v>
      </c>
      <c r="Q425">
        <v>0</v>
      </c>
      <c r="R425">
        <v>0</v>
      </c>
      <c r="S425" t="s">
        <v>70</v>
      </c>
      <c r="T425" t="s">
        <v>70</v>
      </c>
      <c r="U425">
        <v>0</v>
      </c>
      <c r="V425">
        <v>0</v>
      </c>
      <c r="W425">
        <v>0</v>
      </c>
      <c r="X425" t="s">
        <v>70</v>
      </c>
      <c r="Y425" t="s">
        <v>70</v>
      </c>
      <c r="Z425">
        <v>0</v>
      </c>
      <c r="AA425" t="s">
        <v>70</v>
      </c>
      <c r="AB425" t="s">
        <v>70</v>
      </c>
      <c r="AC425">
        <v>0</v>
      </c>
      <c r="AD425">
        <v>0</v>
      </c>
      <c r="AE425">
        <v>0</v>
      </c>
    </row>
    <row r="426" spans="1:31" x14ac:dyDescent="0.35">
      <c r="A426" t="s">
        <v>62</v>
      </c>
      <c r="B426" t="s">
        <v>63</v>
      </c>
      <c r="C426">
        <v>0</v>
      </c>
      <c r="D426" t="s">
        <v>64</v>
      </c>
      <c r="E426">
        <v>100</v>
      </c>
      <c r="F426" t="s">
        <v>77</v>
      </c>
      <c r="G426">
        <v>1990</v>
      </c>
      <c r="H426">
        <v>0</v>
      </c>
      <c r="I426">
        <v>0</v>
      </c>
      <c r="J426">
        <v>0</v>
      </c>
      <c r="K426">
        <v>0</v>
      </c>
      <c r="L426">
        <v>0</v>
      </c>
      <c r="M426" t="s">
        <v>70</v>
      </c>
      <c r="N426">
        <v>0</v>
      </c>
      <c r="O426" t="s">
        <v>70</v>
      </c>
      <c r="P426">
        <v>0</v>
      </c>
      <c r="Q426">
        <v>0</v>
      </c>
      <c r="R426">
        <v>0</v>
      </c>
      <c r="S426" t="s">
        <v>70</v>
      </c>
      <c r="T426" t="s">
        <v>70</v>
      </c>
      <c r="U426">
        <v>0</v>
      </c>
      <c r="V426">
        <v>0</v>
      </c>
      <c r="W426">
        <v>0</v>
      </c>
      <c r="X426" t="s">
        <v>70</v>
      </c>
      <c r="Y426" t="s">
        <v>70</v>
      </c>
      <c r="Z426">
        <v>0</v>
      </c>
      <c r="AA426" t="s">
        <v>70</v>
      </c>
      <c r="AB426" t="s">
        <v>70</v>
      </c>
      <c r="AC426">
        <v>0</v>
      </c>
      <c r="AD426">
        <v>0</v>
      </c>
      <c r="AE426">
        <v>0</v>
      </c>
    </row>
    <row r="427" spans="1:31" x14ac:dyDescent="0.35">
      <c r="A427" t="s">
        <v>62</v>
      </c>
      <c r="B427" t="s">
        <v>63</v>
      </c>
      <c r="C427">
        <v>0</v>
      </c>
      <c r="D427" t="s">
        <v>64</v>
      </c>
      <c r="E427">
        <v>100</v>
      </c>
      <c r="F427" t="s">
        <v>77</v>
      </c>
      <c r="G427">
        <v>1991</v>
      </c>
      <c r="H427">
        <v>0</v>
      </c>
      <c r="I427">
        <v>0</v>
      </c>
      <c r="J427">
        <v>0</v>
      </c>
      <c r="K427">
        <v>0</v>
      </c>
      <c r="L427">
        <v>0</v>
      </c>
      <c r="M427" t="s">
        <v>70</v>
      </c>
      <c r="N427">
        <v>0</v>
      </c>
      <c r="O427" t="s">
        <v>70</v>
      </c>
      <c r="P427">
        <v>0</v>
      </c>
      <c r="Q427">
        <v>0</v>
      </c>
      <c r="R427">
        <v>0</v>
      </c>
      <c r="S427" t="s">
        <v>70</v>
      </c>
      <c r="T427" t="s">
        <v>70</v>
      </c>
      <c r="U427">
        <v>0</v>
      </c>
      <c r="V427">
        <v>0</v>
      </c>
      <c r="W427">
        <v>0</v>
      </c>
      <c r="X427" t="s">
        <v>70</v>
      </c>
      <c r="Y427" t="s">
        <v>70</v>
      </c>
      <c r="Z427">
        <v>0</v>
      </c>
      <c r="AA427" t="s">
        <v>70</v>
      </c>
      <c r="AB427" t="s">
        <v>70</v>
      </c>
      <c r="AC427">
        <v>0</v>
      </c>
      <c r="AD427">
        <v>0</v>
      </c>
      <c r="AE427">
        <v>0</v>
      </c>
    </row>
    <row r="428" spans="1:31" x14ac:dyDescent="0.35">
      <c r="A428" t="s">
        <v>62</v>
      </c>
      <c r="B428" t="s">
        <v>63</v>
      </c>
      <c r="C428">
        <v>0</v>
      </c>
      <c r="D428" t="s">
        <v>64</v>
      </c>
      <c r="E428">
        <v>100</v>
      </c>
      <c r="F428" t="s">
        <v>77</v>
      </c>
      <c r="G428">
        <v>1992</v>
      </c>
      <c r="H428">
        <v>0</v>
      </c>
      <c r="I428">
        <v>0</v>
      </c>
      <c r="J428">
        <v>0</v>
      </c>
      <c r="K428">
        <v>0</v>
      </c>
      <c r="L428">
        <v>0</v>
      </c>
      <c r="M428" t="s">
        <v>70</v>
      </c>
      <c r="N428">
        <v>0</v>
      </c>
      <c r="O428" t="s">
        <v>70</v>
      </c>
      <c r="P428">
        <v>0</v>
      </c>
      <c r="Q428">
        <v>0</v>
      </c>
      <c r="R428">
        <v>0</v>
      </c>
      <c r="S428" t="s">
        <v>70</v>
      </c>
      <c r="T428" t="s">
        <v>70</v>
      </c>
      <c r="U428">
        <v>0</v>
      </c>
      <c r="V428">
        <v>0</v>
      </c>
      <c r="W428">
        <v>0</v>
      </c>
      <c r="X428" t="s">
        <v>70</v>
      </c>
      <c r="Y428" t="s">
        <v>70</v>
      </c>
      <c r="Z428">
        <v>0</v>
      </c>
      <c r="AA428" t="s">
        <v>70</v>
      </c>
      <c r="AB428" t="s">
        <v>70</v>
      </c>
      <c r="AC428">
        <v>0</v>
      </c>
      <c r="AD428">
        <v>0</v>
      </c>
      <c r="AE428">
        <v>0</v>
      </c>
    </row>
    <row r="429" spans="1:31" x14ac:dyDescent="0.35">
      <c r="A429" t="s">
        <v>62</v>
      </c>
      <c r="B429" t="s">
        <v>63</v>
      </c>
      <c r="C429">
        <v>0</v>
      </c>
      <c r="D429" t="s">
        <v>64</v>
      </c>
      <c r="E429">
        <v>100</v>
      </c>
      <c r="F429" t="s">
        <v>77</v>
      </c>
      <c r="G429">
        <v>1993</v>
      </c>
      <c r="H429">
        <v>0</v>
      </c>
      <c r="I429">
        <v>0</v>
      </c>
      <c r="J429">
        <v>0</v>
      </c>
      <c r="K429">
        <v>0</v>
      </c>
      <c r="L429">
        <v>0</v>
      </c>
      <c r="M429" t="s">
        <v>70</v>
      </c>
      <c r="N429">
        <v>0</v>
      </c>
      <c r="O429" t="s">
        <v>70</v>
      </c>
      <c r="P429">
        <v>0</v>
      </c>
      <c r="Q429">
        <v>0</v>
      </c>
      <c r="R429">
        <v>0</v>
      </c>
      <c r="S429" t="s">
        <v>70</v>
      </c>
      <c r="T429" t="s">
        <v>70</v>
      </c>
      <c r="U429">
        <v>0</v>
      </c>
      <c r="V429">
        <v>0</v>
      </c>
      <c r="W429">
        <v>0</v>
      </c>
      <c r="X429" t="s">
        <v>70</v>
      </c>
      <c r="Y429" t="s">
        <v>70</v>
      </c>
      <c r="Z429">
        <v>0</v>
      </c>
      <c r="AA429" t="s">
        <v>70</v>
      </c>
      <c r="AB429" t="s">
        <v>70</v>
      </c>
      <c r="AC429">
        <v>0</v>
      </c>
      <c r="AD429">
        <v>0</v>
      </c>
      <c r="AE429">
        <v>0</v>
      </c>
    </row>
    <row r="430" spans="1:31" x14ac:dyDescent="0.35">
      <c r="A430" t="s">
        <v>62</v>
      </c>
      <c r="B430" t="s">
        <v>63</v>
      </c>
      <c r="C430">
        <v>0</v>
      </c>
      <c r="D430" t="s">
        <v>64</v>
      </c>
      <c r="E430">
        <v>100</v>
      </c>
      <c r="F430" t="s">
        <v>77</v>
      </c>
      <c r="G430">
        <v>1994</v>
      </c>
      <c r="H430">
        <v>0</v>
      </c>
      <c r="I430">
        <v>0</v>
      </c>
      <c r="J430">
        <v>0</v>
      </c>
      <c r="K430">
        <v>0</v>
      </c>
      <c r="L430">
        <v>0</v>
      </c>
      <c r="M430" t="s">
        <v>70</v>
      </c>
      <c r="N430">
        <v>0</v>
      </c>
      <c r="O430" t="s">
        <v>70</v>
      </c>
      <c r="P430">
        <v>0</v>
      </c>
      <c r="Q430">
        <v>0</v>
      </c>
      <c r="R430">
        <v>0</v>
      </c>
      <c r="S430" t="s">
        <v>70</v>
      </c>
      <c r="T430" t="s">
        <v>70</v>
      </c>
      <c r="U430">
        <v>0</v>
      </c>
      <c r="V430">
        <v>0</v>
      </c>
      <c r="W430">
        <v>0</v>
      </c>
      <c r="X430" t="s">
        <v>70</v>
      </c>
      <c r="Y430" t="s">
        <v>70</v>
      </c>
      <c r="Z430">
        <v>0</v>
      </c>
      <c r="AA430" t="s">
        <v>70</v>
      </c>
      <c r="AB430" t="s">
        <v>70</v>
      </c>
      <c r="AC430">
        <v>0</v>
      </c>
      <c r="AD430">
        <v>0</v>
      </c>
      <c r="AE430">
        <v>0</v>
      </c>
    </row>
    <row r="431" spans="1:31" x14ac:dyDescent="0.35">
      <c r="A431" t="s">
        <v>62</v>
      </c>
      <c r="B431" t="s">
        <v>63</v>
      </c>
      <c r="C431">
        <v>0</v>
      </c>
      <c r="D431" t="s">
        <v>64</v>
      </c>
      <c r="E431">
        <v>100</v>
      </c>
      <c r="F431" t="s">
        <v>77</v>
      </c>
      <c r="G431">
        <v>1995</v>
      </c>
      <c r="H431">
        <v>0</v>
      </c>
      <c r="I431">
        <v>0</v>
      </c>
      <c r="J431">
        <v>0</v>
      </c>
      <c r="K431">
        <v>0</v>
      </c>
      <c r="L431">
        <v>0</v>
      </c>
      <c r="M431" t="s">
        <v>70</v>
      </c>
      <c r="N431">
        <v>0</v>
      </c>
      <c r="O431" t="s">
        <v>70</v>
      </c>
      <c r="P431">
        <v>0</v>
      </c>
      <c r="Q431">
        <v>0</v>
      </c>
      <c r="R431">
        <v>0</v>
      </c>
      <c r="S431" t="s">
        <v>70</v>
      </c>
      <c r="T431" t="s">
        <v>70</v>
      </c>
      <c r="U431">
        <v>0</v>
      </c>
      <c r="V431">
        <v>0</v>
      </c>
      <c r="W431">
        <v>0</v>
      </c>
      <c r="X431" t="s">
        <v>70</v>
      </c>
      <c r="Y431" t="s">
        <v>70</v>
      </c>
      <c r="Z431">
        <v>0</v>
      </c>
      <c r="AA431" t="s">
        <v>70</v>
      </c>
      <c r="AB431" t="s">
        <v>70</v>
      </c>
      <c r="AC431">
        <v>0</v>
      </c>
      <c r="AD431">
        <v>0</v>
      </c>
      <c r="AE431">
        <v>0</v>
      </c>
    </row>
    <row r="432" spans="1:31" x14ac:dyDescent="0.35">
      <c r="A432" t="s">
        <v>62</v>
      </c>
      <c r="B432" t="s">
        <v>63</v>
      </c>
      <c r="C432">
        <v>0</v>
      </c>
      <c r="D432" t="s">
        <v>64</v>
      </c>
      <c r="E432">
        <v>100</v>
      </c>
      <c r="F432" t="s">
        <v>77</v>
      </c>
      <c r="G432">
        <v>1996</v>
      </c>
      <c r="H432">
        <v>0</v>
      </c>
      <c r="I432">
        <v>0</v>
      </c>
      <c r="J432">
        <v>0</v>
      </c>
      <c r="K432">
        <v>0</v>
      </c>
      <c r="L432">
        <v>0</v>
      </c>
      <c r="M432" t="s">
        <v>70</v>
      </c>
      <c r="N432">
        <v>0</v>
      </c>
      <c r="O432" t="s">
        <v>70</v>
      </c>
      <c r="P432">
        <v>0</v>
      </c>
      <c r="Q432">
        <v>0</v>
      </c>
      <c r="R432">
        <v>0</v>
      </c>
      <c r="S432" t="s">
        <v>70</v>
      </c>
      <c r="T432" t="s">
        <v>70</v>
      </c>
      <c r="U432">
        <v>0</v>
      </c>
      <c r="V432">
        <v>0</v>
      </c>
      <c r="W432">
        <v>0</v>
      </c>
      <c r="X432" t="s">
        <v>70</v>
      </c>
      <c r="Y432" t="s">
        <v>70</v>
      </c>
      <c r="Z432">
        <v>0</v>
      </c>
      <c r="AA432" t="s">
        <v>70</v>
      </c>
      <c r="AB432" t="s">
        <v>70</v>
      </c>
      <c r="AC432">
        <v>0</v>
      </c>
      <c r="AD432">
        <v>0</v>
      </c>
      <c r="AE432">
        <v>0</v>
      </c>
    </row>
    <row r="433" spans="1:31" x14ac:dyDescent="0.35">
      <c r="A433" t="s">
        <v>62</v>
      </c>
      <c r="B433" t="s">
        <v>63</v>
      </c>
      <c r="C433">
        <v>0</v>
      </c>
      <c r="D433" t="s">
        <v>64</v>
      </c>
      <c r="E433">
        <v>100</v>
      </c>
      <c r="F433" t="s">
        <v>77</v>
      </c>
      <c r="G433">
        <v>1997</v>
      </c>
      <c r="H433">
        <v>0</v>
      </c>
      <c r="I433">
        <v>0</v>
      </c>
      <c r="J433">
        <v>0</v>
      </c>
      <c r="K433">
        <v>0</v>
      </c>
      <c r="L433">
        <v>0</v>
      </c>
      <c r="M433" t="s">
        <v>70</v>
      </c>
      <c r="N433">
        <v>0</v>
      </c>
      <c r="O433" t="s">
        <v>70</v>
      </c>
      <c r="P433">
        <v>0</v>
      </c>
      <c r="Q433">
        <v>0</v>
      </c>
      <c r="R433">
        <v>0</v>
      </c>
      <c r="S433" t="s">
        <v>70</v>
      </c>
      <c r="T433" t="s">
        <v>70</v>
      </c>
      <c r="U433">
        <v>0</v>
      </c>
      <c r="V433">
        <v>0</v>
      </c>
      <c r="W433">
        <v>0</v>
      </c>
      <c r="X433" t="s">
        <v>70</v>
      </c>
      <c r="Y433" t="s">
        <v>70</v>
      </c>
      <c r="Z433">
        <v>0</v>
      </c>
      <c r="AA433" t="s">
        <v>70</v>
      </c>
      <c r="AB433" t="s">
        <v>70</v>
      </c>
      <c r="AC433">
        <v>0</v>
      </c>
      <c r="AD433">
        <v>0</v>
      </c>
      <c r="AE433">
        <v>0</v>
      </c>
    </row>
    <row r="434" spans="1:31" x14ac:dyDescent="0.35">
      <c r="A434" t="s">
        <v>62</v>
      </c>
      <c r="B434" t="s">
        <v>63</v>
      </c>
      <c r="C434">
        <v>0</v>
      </c>
      <c r="D434" t="s">
        <v>64</v>
      </c>
      <c r="E434">
        <v>100</v>
      </c>
      <c r="F434" t="s">
        <v>77</v>
      </c>
      <c r="G434">
        <v>1998</v>
      </c>
      <c r="H434">
        <v>78358</v>
      </c>
      <c r="I434">
        <v>102753</v>
      </c>
      <c r="J434">
        <v>1842842</v>
      </c>
      <c r="K434">
        <v>1837979</v>
      </c>
      <c r="L434">
        <v>3426</v>
      </c>
      <c r="M434">
        <v>3.27</v>
      </c>
      <c r="N434">
        <v>7452</v>
      </c>
      <c r="O434">
        <v>7.1130000000000004</v>
      </c>
      <c r="P434">
        <v>258839</v>
      </c>
      <c r="Q434">
        <v>63803</v>
      </c>
      <c r="R434">
        <v>195036</v>
      </c>
      <c r="S434">
        <v>3.4710000000000001</v>
      </c>
      <c r="T434">
        <v>14.083</v>
      </c>
      <c r="U434">
        <v>247843</v>
      </c>
      <c r="V434">
        <v>70381</v>
      </c>
      <c r="W434">
        <v>177462</v>
      </c>
      <c r="X434">
        <v>3.8290000000000002</v>
      </c>
      <c r="Y434">
        <v>13.484999999999999</v>
      </c>
      <c r="Z434">
        <v>10996</v>
      </c>
      <c r="AA434">
        <v>0.59799999999999998</v>
      </c>
      <c r="AB434">
        <v>26.969000000000001</v>
      </c>
      <c r="AC434">
        <v>4152</v>
      </c>
      <c r="AD434">
        <v>4794</v>
      </c>
      <c r="AE434">
        <v>36776</v>
      </c>
    </row>
    <row r="435" spans="1:31" x14ac:dyDescent="0.35">
      <c r="A435" t="s">
        <v>62</v>
      </c>
      <c r="B435" t="s">
        <v>63</v>
      </c>
      <c r="C435">
        <v>0</v>
      </c>
      <c r="D435" t="s">
        <v>64</v>
      </c>
      <c r="E435">
        <v>100</v>
      </c>
      <c r="F435" t="s">
        <v>77</v>
      </c>
      <c r="G435">
        <v>1999</v>
      </c>
      <c r="H435">
        <v>152435</v>
      </c>
      <c r="I435">
        <v>203271</v>
      </c>
      <c r="J435">
        <v>3549874</v>
      </c>
      <c r="K435">
        <v>3560936</v>
      </c>
      <c r="L435">
        <v>7022</v>
      </c>
      <c r="M435">
        <v>3.4009999999999998</v>
      </c>
      <c r="N435">
        <v>13406</v>
      </c>
      <c r="O435">
        <v>6.4930000000000003</v>
      </c>
      <c r="P435">
        <v>463936</v>
      </c>
      <c r="Q435">
        <v>116598</v>
      </c>
      <c r="R435">
        <v>347338</v>
      </c>
      <c r="S435">
        <v>3.274</v>
      </c>
      <c r="T435">
        <v>13.028</v>
      </c>
      <c r="U435">
        <v>489354</v>
      </c>
      <c r="V435">
        <v>153749</v>
      </c>
      <c r="W435">
        <v>335605</v>
      </c>
      <c r="X435">
        <v>4.3179999999999996</v>
      </c>
      <c r="Y435">
        <v>13.742000000000001</v>
      </c>
      <c r="Z435">
        <v>-25418</v>
      </c>
      <c r="AA435">
        <v>-0.71399999999999997</v>
      </c>
      <c r="AB435">
        <v>26.056999999999999</v>
      </c>
      <c r="AC435">
        <v>7969</v>
      </c>
      <c r="AD435">
        <v>8740</v>
      </c>
      <c r="AE435">
        <v>74558</v>
      </c>
    </row>
    <row r="436" spans="1:31" x14ac:dyDescent="0.35">
      <c r="A436" t="s">
        <v>62</v>
      </c>
      <c r="B436" t="s">
        <v>63</v>
      </c>
      <c r="C436">
        <v>0</v>
      </c>
      <c r="D436" t="s">
        <v>64</v>
      </c>
      <c r="E436">
        <v>100</v>
      </c>
      <c r="F436" t="s">
        <v>77</v>
      </c>
      <c r="G436">
        <v>2000</v>
      </c>
      <c r="H436">
        <v>219046</v>
      </c>
      <c r="I436">
        <v>288025</v>
      </c>
      <c r="J436">
        <v>5269806</v>
      </c>
      <c r="K436">
        <v>5223401</v>
      </c>
      <c r="L436">
        <v>9085</v>
      </c>
      <c r="M436">
        <v>3.1</v>
      </c>
      <c r="N436">
        <v>19166</v>
      </c>
      <c r="O436">
        <v>6.54</v>
      </c>
      <c r="P436">
        <v>724889</v>
      </c>
      <c r="Q436">
        <v>217935</v>
      </c>
      <c r="R436">
        <v>506954</v>
      </c>
      <c r="S436">
        <v>4.1719999999999997</v>
      </c>
      <c r="T436">
        <v>13.878</v>
      </c>
      <c r="U436">
        <v>632922</v>
      </c>
      <c r="V436">
        <v>200980</v>
      </c>
      <c r="W436">
        <v>431942</v>
      </c>
      <c r="X436">
        <v>3.8479999999999999</v>
      </c>
      <c r="Y436">
        <v>12.117000000000001</v>
      </c>
      <c r="Z436">
        <v>91967</v>
      </c>
      <c r="AA436">
        <v>1.7609999999999999</v>
      </c>
      <c r="AB436">
        <v>24.234000000000002</v>
      </c>
      <c r="AC436">
        <v>11349</v>
      </c>
      <c r="AD436">
        <v>12417</v>
      </c>
      <c r="AE436">
        <v>89232</v>
      </c>
    </row>
    <row r="437" spans="1:31" x14ac:dyDescent="0.35">
      <c r="A437" t="s">
        <v>62</v>
      </c>
      <c r="B437" t="s">
        <v>63</v>
      </c>
      <c r="C437">
        <v>0</v>
      </c>
      <c r="D437" t="s">
        <v>64</v>
      </c>
      <c r="E437">
        <v>100</v>
      </c>
      <c r="F437" t="s">
        <v>77</v>
      </c>
      <c r="G437">
        <v>2001</v>
      </c>
      <c r="H437">
        <v>278556</v>
      </c>
      <c r="I437">
        <v>366362</v>
      </c>
      <c r="J437">
        <v>6670268</v>
      </c>
      <c r="K437">
        <v>6695397</v>
      </c>
      <c r="L437">
        <v>12891</v>
      </c>
      <c r="M437">
        <v>3.4660000000000002</v>
      </c>
      <c r="N437">
        <v>24047</v>
      </c>
      <c r="O437">
        <v>6.4649999999999999</v>
      </c>
      <c r="P437">
        <v>843612</v>
      </c>
      <c r="Q437">
        <v>249810</v>
      </c>
      <c r="R437">
        <v>593802</v>
      </c>
      <c r="S437">
        <v>3.7309999999999999</v>
      </c>
      <c r="T437">
        <v>12.6</v>
      </c>
      <c r="U437">
        <v>895285</v>
      </c>
      <c r="V437">
        <v>251676</v>
      </c>
      <c r="W437">
        <v>643609</v>
      </c>
      <c r="X437">
        <v>3.7589999999999999</v>
      </c>
      <c r="Y437">
        <v>13.372</v>
      </c>
      <c r="Z437">
        <v>-51673</v>
      </c>
      <c r="AA437">
        <v>-0.77200000000000002</v>
      </c>
      <c r="AB437">
        <v>25.2</v>
      </c>
      <c r="AC437">
        <v>14171</v>
      </c>
      <c r="AD437">
        <v>15362</v>
      </c>
      <c r="AE437">
        <v>112643</v>
      </c>
    </row>
    <row r="438" spans="1:31" x14ac:dyDescent="0.35">
      <c r="A438" t="s">
        <v>62</v>
      </c>
      <c r="B438" t="s">
        <v>63</v>
      </c>
      <c r="C438">
        <v>0</v>
      </c>
      <c r="D438" t="s">
        <v>64</v>
      </c>
      <c r="E438">
        <v>100</v>
      </c>
      <c r="F438" t="s">
        <v>77</v>
      </c>
      <c r="G438">
        <v>2002</v>
      </c>
      <c r="H438">
        <v>331224</v>
      </c>
      <c r="I438">
        <v>435608</v>
      </c>
      <c r="J438">
        <v>7743860</v>
      </c>
      <c r="K438">
        <v>7972534</v>
      </c>
      <c r="L438">
        <v>17176</v>
      </c>
      <c r="M438">
        <v>3.8570000000000002</v>
      </c>
      <c r="N438">
        <v>36702</v>
      </c>
      <c r="O438">
        <v>8.2409999999999997</v>
      </c>
      <c r="P438">
        <v>1008983</v>
      </c>
      <c r="Q438">
        <v>297551</v>
      </c>
      <c r="R438">
        <v>711432</v>
      </c>
      <c r="S438">
        <v>3.7320000000000002</v>
      </c>
      <c r="T438">
        <v>12.656000000000001</v>
      </c>
      <c r="U438">
        <v>1470048</v>
      </c>
      <c r="V438">
        <v>485309</v>
      </c>
      <c r="W438">
        <v>984739</v>
      </c>
      <c r="X438">
        <v>6.0869999999999997</v>
      </c>
      <c r="Y438">
        <v>18.439</v>
      </c>
      <c r="Z438">
        <v>-461065</v>
      </c>
      <c r="AA438">
        <v>-5.7830000000000004</v>
      </c>
      <c r="AB438">
        <v>25.311</v>
      </c>
      <c r="AC438">
        <v>19537</v>
      </c>
      <c r="AD438">
        <v>21348</v>
      </c>
      <c r="AE438">
        <v>239842</v>
      </c>
    </row>
    <row r="439" spans="1:31" x14ac:dyDescent="0.35">
      <c r="A439" t="s">
        <v>62</v>
      </c>
      <c r="B439" t="s">
        <v>63</v>
      </c>
      <c r="C439">
        <v>0</v>
      </c>
      <c r="D439" t="s">
        <v>64</v>
      </c>
      <c r="E439">
        <v>100</v>
      </c>
      <c r="F439" t="s">
        <v>77</v>
      </c>
      <c r="G439">
        <v>2003</v>
      </c>
      <c r="H439">
        <v>329153</v>
      </c>
      <c r="I439">
        <v>428850</v>
      </c>
      <c r="J439">
        <v>7644817</v>
      </c>
      <c r="K439">
        <v>7669619</v>
      </c>
      <c r="L439">
        <v>13290</v>
      </c>
      <c r="M439">
        <v>3.0419999999999998</v>
      </c>
      <c r="N439">
        <v>29420</v>
      </c>
      <c r="O439">
        <v>6.734</v>
      </c>
      <c r="P439">
        <v>967598</v>
      </c>
      <c r="Q439">
        <v>206135</v>
      </c>
      <c r="R439">
        <v>761463</v>
      </c>
      <c r="S439">
        <v>2.6880000000000002</v>
      </c>
      <c r="T439">
        <v>12.616</v>
      </c>
      <c r="U439">
        <v>1016174</v>
      </c>
      <c r="V439">
        <v>294162</v>
      </c>
      <c r="W439">
        <v>722012</v>
      </c>
      <c r="X439">
        <v>3.835</v>
      </c>
      <c r="Y439">
        <v>13.249000000000001</v>
      </c>
      <c r="Z439">
        <v>-48576</v>
      </c>
      <c r="AA439">
        <v>-0.63300000000000001</v>
      </c>
      <c r="AB439">
        <v>25.231999999999999</v>
      </c>
      <c r="AC439">
        <v>16198</v>
      </c>
      <c r="AD439">
        <v>17503</v>
      </c>
      <c r="AE439">
        <v>119163</v>
      </c>
    </row>
    <row r="440" spans="1:31" x14ac:dyDescent="0.35">
      <c r="A440" t="s">
        <v>62</v>
      </c>
      <c r="B440" t="s">
        <v>63</v>
      </c>
      <c r="C440">
        <v>0</v>
      </c>
      <c r="D440" t="s">
        <v>64</v>
      </c>
      <c r="E440">
        <v>100</v>
      </c>
      <c r="F440" t="s">
        <v>77</v>
      </c>
      <c r="G440">
        <v>2004</v>
      </c>
      <c r="H440">
        <v>327503</v>
      </c>
      <c r="I440">
        <v>418800</v>
      </c>
      <c r="J440">
        <v>7612691</v>
      </c>
      <c r="K440">
        <v>7649946</v>
      </c>
      <c r="L440">
        <v>12394</v>
      </c>
      <c r="M440">
        <v>2.9119999999999999</v>
      </c>
      <c r="N440">
        <v>26068</v>
      </c>
      <c r="O440">
        <v>6.1239999999999997</v>
      </c>
      <c r="P440">
        <v>843606</v>
      </c>
      <c r="Q440">
        <v>149025</v>
      </c>
      <c r="R440">
        <v>694581</v>
      </c>
      <c r="S440">
        <v>1.948</v>
      </c>
      <c r="T440">
        <v>11.028</v>
      </c>
      <c r="U440">
        <v>918875</v>
      </c>
      <c r="V440">
        <v>256095</v>
      </c>
      <c r="W440">
        <v>662780</v>
      </c>
      <c r="X440">
        <v>3.3479999999999999</v>
      </c>
      <c r="Y440">
        <v>12.012</v>
      </c>
      <c r="Z440">
        <v>-75269</v>
      </c>
      <c r="AA440">
        <v>-0.98399999999999999</v>
      </c>
      <c r="AB440">
        <v>22.055</v>
      </c>
      <c r="AC440">
        <v>15716</v>
      </c>
      <c r="AD440">
        <v>17310</v>
      </c>
      <c r="AE440">
        <v>124663</v>
      </c>
    </row>
    <row r="441" spans="1:31" x14ac:dyDescent="0.35">
      <c r="A441" t="s">
        <v>62</v>
      </c>
      <c r="B441" t="s">
        <v>63</v>
      </c>
      <c r="C441">
        <v>0</v>
      </c>
      <c r="D441" t="s">
        <v>64</v>
      </c>
      <c r="E441">
        <v>100</v>
      </c>
      <c r="F441" t="s">
        <v>77</v>
      </c>
      <c r="G441">
        <v>2005</v>
      </c>
      <c r="H441">
        <v>357269</v>
      </c>
      <c r="I441">
        <v>458566</v>
      </c>
      <c r="J441">
        <v>7998429</v>
      </c>
      <c r="K441">
        <v>8067189</v>
      </c>
      <c r="L441">
        <v>13377</v>
      </c>
      <c r="M441">
        <v>2.8740000000000001</v>
      </c>
      <c r="N441">
        <v>27225</v>
      </c>
      <c r="O441">
        <v>5.8490000000000002</v>
      </c>
      <c r="P441">
        <v>911880</v>
      </c>
      <c r="Q441">
        <v>204312</v>
      </c>
      <c r="R441">
        <v>707568</v>
      </c>
      <c r="S441">
        <v>2.5329999999999999</v>
      </c>
      <c r="T441">
        <v>11.304</v>
      </c>
      <c r="U441">
        <v>1051744</v>
      </c>
      <c r="V441">
        <v>288287</v>
      </c>
      <c r="W441">
        <v>763457</v>
      </c>
      <c r="X441">
        <v>3.5739999999999998</v>
      </c>
      <c r="Y441">
        <v>13.037000000000001</v>
      </c>
      <c r="Z441">
        <v>-139864</v>
      </c>
      <c r="AA441">
        <v>-1.734</v>
      </c>
      <c r="AB441">
        <v>22.606999999999999</v>
      </c>
      <c r="AC441">
        <v>16681</v>
      </c>
      <c r="AD441">
        <v>17765</v>
      </c>
      <c r="AE441">
        <v>149685</v>
      </c>
    </row>
    <row r="442" spans="1:31" x14ac:dyDescent="0.35">
      <c r="A442" t="s">
        <v>62</v>
      </c>
      <c r="B442" t="s">
        <v>63</v>
      </c>
      <c r="C442">
        <v>0</v>
      </c>
      <c r="D442" t="s">
        <v>64</v>
      </c>
      <c r="E442">
        <v>100</v>
      </c>
      <c r="F442" t="s">
        <v>77</v>
      </c>
      <c r="G442">
        <v>2006</v>
      </c>
      <c r="H442">
        <v>371924</v>
      </c>
      <c r="I442">
        <v>487108</v>
      </c>
      <c r="J442">
        <v>8710296</v>
      </c>
      <c r="K442">
        <v>8695964</v>
      </c>
      <c r="L442">
        <v>18550</v>
      </c>
      <c r="M442">
        <v>3.758</v>
      </c>
      <c r="N442">
        <v>31534</v>
      </c>
      <c r="O442">
        <v>6.3890000000000002</v>
      </c>
      <c r="P442">
        <v>1053980</v>
      </c>
      <c r="Q442">
        <v>261198</v>
      </c>
      <c r="R442">
        <v>792782</v>
      </c>
      <c r="S442">
        <v>3.004</v>
      </c>
      <c r="T442">
        <v>12.12</v>
      </c>
      <c r="U442">
        <v>1023971</v>
      </c>
      <c r="V442">
        <v>285949</v>
      </c>
      <c r="W442">
        <v>738022</v>
      </c>
      <c r="X442">
        <v>3.2879999999999998</v>
      </c>
      <c r="Y442">
        <v>11.775</v>
      </c>
      <c r="Z442">
        <v>30009</v>
      </c>
      <c r="AA442">
        <v>0.34499999999999997</v>
      </c>
      <c r="AB442">
        <v>23.55</v>
      </c>
      <c r="AC442">
        <v>20547</v>
      </c>
      <c r="AD442">
        <v>21739</v>
      </c>
      <c r="AE442">
        <v>147875</v>
      </c>
    </row>
    <row r="443" spans="1:31" x14ac:dyDescent="0.35">
      <c r="A443" t="s">
        <v>62</v>
      </c>
      <c r="B443" t="s">
        <v>63</v>
      </c>
      <c r="C443">
        <v>0</v>
      </c>
      <c r="D443" t="s">
        <v>64</v>
      </c>
      <c r="E443">
        <v>100</v>
      </c>
      <c r="F443" t="s">
        <v>77</v>
      </c>
      <c r="G443">
        <v>2007</v>
      </c>
      <c r="H443">
        <v>393666</v>
      </c>
      <c r="I443">
        <v>519472</v>
      </c>
      <c r="J443">
        <v>9826613</v>
      </c>
      <c r="K443">
        <v>9885799</v>
      </c>
      <c r="L443">
        <v>18308</v>
      </c>
      <c r="M443">
        <v>3.4729999999999999</v>
      </c>
      <c r="N443">
        <v>33803</v>
      </c>
      <c r="O443">
        <v>6.4119999999999999</v>
      </c>
      <c r="P443">
        <v>1204897</v>
      </c>
      <c r="Q443">
        <v>265355</v>
      </c>
      <c r="R443">
        <v>939542</v>
      </c>
      <c r="S443">
        <v>2.6840000000000002</v>
      </c>
      <c r="T443">
        <v>12.188000000000001</v>
      </c>
      <c r="U443">
        <v>1325248</v>
      </c>
      <c r="V443">
        <v>369091</v>
      </c>
      <c r="W443">
        <v>956157</v>
      </c>
      <c r="X443">
        <v>3.734</v>
      </c>
      <c r="Y443">
        <v>13.406000000000001</v>
      </c>
      <c r="Z443">
        <v>-120351</v>
      </c>
      <c r="AA443">
        <v>-1.2170000000000001</v>
      </c>
      <c r="AB443">
        <v>24.376000000000001</v>
      </c>
      <c r="AC443">
        <v>18282</v>
      </c>
      <c r="AD443">
        <v>19346</v>
      </c>
      <c r="AE443">
        <v>160672</v>
      </c>
    </row>
    <row r="444" spans="1:31" x14ac:dyDescent="0.35">
      <c r="A444" t="s">
        <v>62</v>
      </c>
      <c r="B444" t="s">
        <v>63</v>
      </c>
      <c r="C444">
        <v>0</v>
      </c>
      <c r="D444" t="s">
        <v>64</v>
      </c>
      <c r="E444">
        <v>100</v>
      </c>
      <c r="F444" t="s">
        <v>77</v>
      </c>
      <c r="G444">
        <v>2008</v>
      </c>
      <c r="H444">
        <v>403066</v>
      </c>
      <c r="I444">
        <v>535855</v>
      </c>
      <c r="J444">
        <v>10624676</v>
      </c>
      <c r="K444">
        <v>10687418</v>
      </c>
      <c r="L444">
        <v>15341</v>
      </c>
      <c r="M444">
        <v>2.8069999999999999</v>
      </c>
      <c r="N444">
        <v>36687</v>
      </c>
      <c r="O444">
        <v>6.7130000000000001</v>
      </c>
      <c r="P444">
        <v>1217414</v>
      </c>
      <c r="Q444">
        <v>252749</v>
      </c>
      <c r="R444">
        <v>964665</v>
      </c>
      <c r="S444">
        <v>2.3650000000000002</v>
      </c>
      <c r="T444">
        <v>11.391</v>
      </c>
      <c r="U444">
        <v>1347241</v>
      </c>
      <c r="V444">
        <v>387067</v>
      </c>
      <c r="W444">
        <v>960174</v>
      </c>
      <c r="X444">
        <v>3.6219999999999999</v>
      </c>
      <c r="Y444">
        <v>12.606</v>
      </c>
      <c r="Z444">
        <v>-129827</v>
      </c>
      <c r="AA444">
        <v>-1.2150000000000001</v>
      </c>
      <c r="AB444">
        <v>22.782</v>
      </c>
      <c r="AC444">
        <v>20108</v>
      </c>
      <c r="AD444">
        <v>21222</v>
      </c>
      <c r="AE444">
        <v>153514</v>
      </c>
    </row>
    <row r="445" spans="1:31" x14ac:dyDescent="0.35">
      <c r="A445" t="s">
        <v>62</v>
      </c>
      <c r="B445" t="s">
        <v>63</v>
      </c>
      <c r="C445">
        <v>0</v>
      </c>
      <c r="D445" t="s">
        <v>64</v>
      </c>
      <c r="E445">
        <v>100</v>
      </c>
      <c r="F445" t="s">
        <v>77</v>
      </c>
      <c r="G445">
        <v>2009</v>
      </c>
      <c r="H445">
        <v>408350</v>
      </c>
      <c r="I445">
        <v>544455</v>
      </c>
      <c r="J445">
        <v>10386165</v>
      </c>
      <c r="K445">
        <v>10789995</v>
      </c>
      <c r="L445">
        <v>15094</v>
      </c>
      <c r="M445">
        <v>2.7160000000000002</v>
      </c>
      <c r="N445">
        <v>37852</v>
      </c>
      <c r="O445">
        <v>6.81</v>
      </c>
      <c r="P445">
        <v>922509</v>
      </c>
      <c r="Q445">
        <v>258944</v>
      </c>
      <c r="R445">
        <v>663565</v>
      </c>
      <c r="S445">
        <v>2.4</v>
      </c>
      <c r="T445">
        <v>8.5500000000000007</v>
      </c>
      <c r="U445">
        <v>1730087</v>
      </c>
      <c r="V445">
        <v>414244</v>
      </c>
      <c r="W445">
        <v>1315843</v>
      </c>
      <c r="X445">
        <v>3.839</v>
      </c>
      <c r="Y445">
        <v>16.033999999999999</v>
      </c>
      <c r="Z445">
        <v>-807578</v>
      </c>
      <c r="AA445">
        <v>-7.4850000000000003</v>
      </c>
      <c r="AB445">
        <v>17.099</v>
      </c>
      <c r="AC445">
        <v>21392</v>
      </c>
      <c r="AD445">
        <v>23111</v>
      </c>
      <c r="AE445">
        <v>192271</v>
      </c>
    </row>
    <row r="446" spans="1:31" x14ac:dyDescent="0.35">
      <c r="A446" t="s">
        <v>62</v>
      </c>
      <c r="B446" t="s">
        <v>63</v>
      </c>
      <c r="C446">
        <v>0</v>
      </c>
      <c r="D446" t="s">
        <v>64</v>
      </c>
      <c r="E446">
        <v>100</v>
      </c>
      <c r="F446" t="s">
        <v>77</v>
      </c>
      <c r="G446">
        <v>2010</v>
      </c>
      <c r="H446">
        <v>391563</v>
      </c>
      <c r="I446">
        <v>525033</v>
      </c>
      <c r="J446">
        <v>9770067</v>
      </c>
      <c r="K446">
        <v>9977970</v>
      </c>
      <c r="L446">
        <v>17667</v>
      </c>
      <c r="M446">
        <v>3.31</v>
      </c>
      <c r="N446">
        <v>35176</v>
      </c>
      <c r="O446">
        <v>6.59</v>
      </c>
      <c r="P446">
        <v>895001</v>
      </c>
      <c r="Q446">
        <v>207436</v>
      </c>
      <c r="R446">
        <v>687565</v>
      </c>
      <c r="S446">
        <v>2.0790000000000002</v>
      </c>
      <c r="T446">
        <v>8.9700000000000006</v>
      </c>
      <c r="U446">
        <v>1313793</v>
      </c>
      <c r="V446">
        <v>316963</v>
      </c>
      <c r="W446">
        <v>996830</v>
      </c>
      <c r="X446">
        <v>3.177</v>
      </c>
      <c r="Y446">
        <v>13.167</v>
      </c>
      <c r="Z446">
        <v>-418792</v>
      </c>
      <c r="AA446">
        <v>-4.1970000000000001</v>
      </c>
      <c r="AB446">
        <v>17.940000000000001</v>
      </c>
      <c r="AC446">
        <v>19402</v>
      </c>
      <c r="AD446">
        <v>20339</v>
      </c>
      <c r="AE446">
        <v>120575</v>
      </c>
    </row>
    <row r="447" spans="1:31" x14ac:dyDescent="0.35">
      <c r="A447" t="s">
        <v>62</v>
      </c>
      <c r="B447" t="s">
        <v>63</v>
      </c>
      <c r="C447">
        <v>0</v>
      </c>
      <c r="D447" t="s">
        <v>64</v>
      </c>
      <c r="E447">
        <v>100</v>
      </c>
      <c r="F447" t="s">
        <v>77</v>
      </c>
      <c r="G447">
        <v>2011</v>
      </c>
      <c r="H447">
        <v>387236</v>
      </c>
      <c r="I447">
        <v>518715</v>
      </c>
      <c r="J447">
        <v>9487243</v>
      </c>
      <c r="K447">
        <v>9471614</v>
      </c>
      <c r="L447">
        <v>17402</v>
      </c>
      <c r="M447">
        <v>3.2989999999999999</v>
      </c>
      <c r="N447">
        <v>34823</v>
      </c>
      <c r="O447">
        <v>6.6020000000000003</v>
      </c>
      <c r="P447">
        <v>1065962</v>
      </c>
      <c r="Q447">
        <v>201932</v>
      </c>
      <c r="R447">
        <v>864030</v>
      </c>
      <c r="S447">
        <v>2.1320000000000001</v>
      </c>
      <c r="T447">
        <v>11.254</v>
      </c>
      <c r="U447">
        <v>1032443</v>
      </c>
      <c r="V447">
        <v>304418</v>
      </c>
      <c r="W447">
        <v>728025</v>
      </c>
      <c r="X447">
        <v>3.214</v>
      </c>
      <c r="Y447">
        <v>10.9</v>
      </c>
      <c r="Z447">
        <v>33519</v>
      </c>
      <c r="AA447">
        <v>0.35399999999999998</v>
      </c>
      <c r="AB447">
        <v>21.800999999999998</v>
      </c>
      <c r="AC447">
        <v>20090</v>
      </c>
      <c r="AD447">
        <v>21354</v>
      </c>
      <c r="AE447">
        <v>132894</v>
      </c>
    </row>
    <row r="448" spans="1:31" x14ac:dyDescent="0.35">
      <c r="A448" t="s">
        <v>62</v>
      </c>
      <c r="B448" t="s">
        <v>63</v>
      </c>
      <c r="C448">
        <v>0</v>
      </c>
      <c r="D448" t="s">
        <v>64</v>
      </c>
      <c r="E448">
        <v>100</v>
      </c>
      <c r="F448" t="s">
        <v>77</v>
      </c>
      <c r="G448">
        <v>2012</v>
      </c>
      <c r="H448">
        <v>380460</v>
      </c>
      <c r="I448">
        <v>499336</v>
      </c>
      <c r="J448">
        <v>8800802</v>
      </c>
      <c r="K448">
        <v>8817601</v>
      </c>
      <c r="L448">
        <v>16366</v>
      </c>
      <c r="M448">
        <v>3.2210000000000001</v>
      </c>
      <c r="N448">
        <v>33903</v>
      </c>
      <c r="O448">
        <v>6.6719999999999997</v>
      </c>
      <c r="P448">
        <v>994792</v>
      </c>
      <c r="Q448">
        <v>176485</v>
      </c>
      <c r="R448">
        <v>818307</v>
      </c>
      <c r="S448">
        <v>2.0019999999999998</v>
      </c>
      <c r="T448">
        <v>11.282</v>
      </c>
      <c r="U448">
        <v>1026149</v>
      </c>
      <c r="V448">
        <v>293836</v>
      </c>
      <c r="W448">
        <v>732313</v>
      </c>
      <c r="X448">
        <v>3.3319999999999999</v>
      </c>
      <c r="Y448">
        <v>11.638</v>
      </c>
      <c r="Z448">
        <v>-31357</v>
      </c>
      <c r="AA448">
        <v>-0.35599999999999998</v>
      </c>
      <c r="AB448">
        <v>22.564</v>
      </c>
      <c r="AC448">
        <v>17924</v>
      </c>
      <c r="AD448">
        <v>19109</v>
      </c>
      <c r="AE448">
        <v>124452</v>
      </c>
    </row>
    <row r="449" spans="1:31" x14ac:dyDescent="0.35">
      <c r="A449" t="s">
        <v>62</v>
      </c>
      <c r="B449" t="s">
        <v>63</v>
      </c>
      <c r="C449">
        <v>0</v>
      </c>
      <c r="D449" t="s">
        <v>64</v>
      </c>
      <c r="E449">
        <v>100</v>
      </c>
      <c r="F449" t="s">
        <v>77</v>
      </c>
      <c r="G449">
        <v>2013</v>
      </c>
      <c r="H449">
        <v>374103</v>
      </c>
      <c r="I449">
        <v>479564</v>
      </c>
      <c r="J449">
        <v>8275107</v>
      </c>
      <c r="K449">
        <v>8261252</v>
      </c>
      <c r="L449">
        <v>16412</v>
      </c>
      <c r="M449">
        <v>3.3650000000000002</v>
      </c>
      <c r="N449">
        <v>32882</v>
      </c>
      <c r="O449">
        <v>6.7409999999999997</v>
      </c>
      <c r="P449">
        <v>1000454</v>
      </c>
      <c r="Q449">
        <v>207511</v>
      </c>
      <c r="R449">
        <v>792943</v>
      </c>
      <c r="S449">
        <v>2.512</v>
      </c>
      <c r="T449">
        <v>12.11</v>
      </c>
      <c r="U449">
        <v>971617</v>
      </c>
      <c r="V449">
        <v>316843</v>
      </c>
      <c r="W449">
        <v>654774</v>
      </c>
      <c r="X449">
        <v>3.835</v>
      </c>
      <c r="Y449">
        <v>11.760999999999999</v>
      </c>
      <c r="Z449">
        <v>28837</v>
      </c>
      <c r="AA449">
        <v>0.34899999999999998</v>
      </c>
      <c r="AB449">
        <v>23.521999999999998</v>
      </c>
      <c r="AC449">
        <v>18320</v>
      </c>
      <c r="AD449">
        <v>19028</v>
      </c>
      <c r="AE449">
        <v>128240</v>
      </c>
    </row>
    <row r="450" spans="1:31" x14ac:dyDescent="0.35">
      <c r="A450" t="s">
        <v>62</v>
      </c>
      <c r="B450" t="s">
        <v>63</v>
      </c>
      <c r="C450">
        <v>0</v>
      </c>
      <c r="D450" t="s">
        <v>64</v>
      </c>
      <c r="E450">
        <v>100</v>
      </c>
      <c r="F450" t="s">
        <v>77</v>
      </c>
      <c r="G450">
        <v>2014</v>
      </c>
      <c r="H450">
        <v>372459</v>
      </c>
      <c r="I450">
        <v>481144</v>
      </c>
      <c r="J450">
        <v>8153618</v>
      </c>
      <c r="K450">
        <v>8166971</v>
      </c>
      <c r="L450">
        <v>14177</v>
      </c>
      <c r="M450">
        <v>2.9</v>
      </c>
      <c r="N450">
        <v>29582</v>
      </c>
      <c r="O450">
        <v>6.0510000000000002</v>
      </c>
      <c r="P450">
        <v>937990</v>
      </c>
      <c r="Q450">
        <v>193885</v>
      </c>
      <c r="R450">
        <v>744105</v>
      </c>
      <c r="S450">
        <v>2.3740000000000001</v>
      </c>
      <c r="T450">
        <v>11.484999999999999</v>
      </c>
      <c r="U450">
        <v>973191</v>
      </c>
      <c r="V450">
        <v>320091</v>
      </c>
      <c r="W450">
        <v>653100</v>
      </c>
      <c r="X450">
        <v>3.919</v>
      </c>
      <c r="Y450">
        <v>11.916</v>
      </c>
      <c r="Z450">
        <v>-35201</v>
      </c>
      <c r="AA450">
        <v>-0.43099999999999999</v>
      </c>
      <c r="AB450">
        <v>22.97</v>
      </c>
      <c r="AC450">
        <v>18071</v>
      </c>
      <c r="AD450">
        <v>18726</v>
      </c>
      <c r="AE450">
        <v>119831</v>
      </c>
    </row>
    <row r="451" spans="1:31" x14ac:dyDescent="0.35">
      <c r="A451" t="s">
        <v>62</v>
      </c>
      <c r="B451" t="s">
        <v>63</v>
      </c>
      <c r="C451">
        <v>0</v>
      </c>
      <c r="D451" t="s">
        <v>64</v>
      </c>
      <c r="E451">
        <v>100</v>
      </c>
      <c r="F451" t="s">
        <v>77</v>
      </c>
      <c r="G451">
        <v>2015</v>
      </c>
      <c r="H451">
        <v>373318</v>
      </c>
      <c r="I451">
        <v>485444</v>
      </c>
      <c r="J451">
        <v>8290397</v>
      </c>
      <c r="K451">
        <v>8293065</v>
      </c>
      <c r="L451">
        <v>14866</v>
      </c>
      <c r="M451">
        <v>3.016</v>
      </c>
      <c r="N451">
        <v>29858</v>
      </c>
      <c r="O451">
        <v>6.0570000000000004</v>
      </c>
      <c r="P451">
        <v>845536</v>
      </c>
      <c r="Q451">
        <v>157272</v>
      </c>
      <c r="R451">
        <v>688264</v>
      </c>
      <c r="S451">
        <v>1.8959999999999999</v>
      </c>
      <c r="T451">
        <v>10.196</v>
      </c>
      <c r="U451">
        <v>849158</v>
      </c>
      <c r="V451">
        <v>225020</v>
      </c>
      <c r="W451">
        <v>624138</v>
      </c>
      <c r="X451">
        <v>2.7130000000000001</v>
      </c>
      <c r="Y451">
        <v>10.239000000000001</v>
      </c>
      <c r="Z451">
        <v>-3622</v>
      </c>
      <c r="AA451">
        <v>-4.3999999999999997E-2</v>
      </c>
      <c r="AB451">
        <v>20.390999999999998</v>
      </c>
      <c r="AC451">
        <v>19049</v>
      </c>
      <c r="AD451">
        <v>19951</v>
      </c>
      <c r="AE451">
        <v>123124</v>
      </c>
    </row>
    <row r="452" spans="1:31" x14ac:dyDescent="0.35">
      <c r="A452" t="s">
        <v>62</v>
      </c>
      <c r="B452" t="s">
        <v>63</v>
      </c>
      <c r="C452">
        <v>0</v>
      </c>
      <c r="D452" t="s">
        <v>64</v>
      </c>
      <c r="E452">
        <v>100</v>
      </c>
      <c r="F452" t="s">
        <v>77</v>
      </c>
      <c r="G452">
        <v>2016</v>
      </c>
      <c r="H452">
        <v>378316</v>
      </c>
      <c r="I452">
        <v>496792</v>
      </c>
      <c r="J452">
        <v>8579419</v>
      </c>
      <c r="K452">
        <v>8642659</v>
      </c>
      <c r="L452">
        <v>15986</v>
      </c>
      <c r="M452">
        <v>3.1739999999999999</v>
      </c>
      <c r="N452">
        <v>29797</v>
      </c>
      <c r="O452">
        <v>5.9160000000000004</v>
      </c>
      <c r="P452">
        <v>930080</v>
      </c>
      <c r="Q452">
        <v>193393</v>
      </c>
      <c r="R452">
        <v>736687</v>
      </c>
      <c r="S452">
        <v>2.238</v>
      </c>
      <c r="T452">
        <v>10.762</v>
      </c>
      <c r="U452">
        <v>1056058</v>
      </c>
      <c r="V452">
        <v>315103</v>
      </c>
      <c r="W452">
        <v>740955</v>
      </c>
      <c r="X452">
        <v>3.6459999999999999</v>
      </c>
      <c r="Y452">
        <v>12.218999999999999</v>
      </c>
      <c r="Z452">
        <v>-125978</v>
      </c>
      <c r="AA452">
        <v>-1.458</v>
      </c>
      <c r="AB452">
        <v>21.523</v>
      </c>
      <c r="AC452">
        <v>19312</v>
      </c>
      <c r="AD452">
        <v>20028</v>
      </c>
      <c r="AE452">
        <v>135284</v>
      </c>
    </row>
    <row r="453" spans="1:31" x14ac:dyDescent="0.35">
      <c r="A453" t="s">
        <v>62</v>
      </c>
      <c r="B453" t="s">
        <v>63</v>
      </c>
      <c r="C453">
        <v>0</v>
      </c>
      <c r="D453" t="s">
        <v>64</v>
      </c>
      <c r="E453">
        <v>100</v>
      </c>
      <c r="F453" t="s">
        <v>77</v>
      </c>
      <c r="G453">
        <v>2017</v>
      </c>
      <c r="H453">
        <v>384576</v>
      </c>
      <c r="I453">
        <v>513693</v>
      </c>
      <c r="J453">
        <v>9238397</v>
      </c>
      <c r="K453">
        <v>9158261</v>
      </c>
      <c r="L453">
        <v>20895</v>
      </c>
      <c r="M453">
        <v>4.0199999999999996</v>
      </c>
      <c r="N453">
        <v>32944</v>
      </c>
      <c r="O453">
        <v>6.3390000000000004</v>
      </c>
      <c r="P453">
        <v>1193215</v>
      </c>
      <c r="Q453">
        <v>309099</v>
      </c>
      <c r="R453">
        <v>884116</v>
      </c>
      <c r="S453">
        <v>3.375</v>
      </c>
      <c r="T453">
        <v>13.029</v>
      </c>
      <c r="U453">
        <v>1030718</v>
      </c>
      <c r="V453">
        <v>299612</v>
      </c>
      <c r="W453">
        <v>731106</v>
      </c>
      <c r="X453">
        <v>3.2709999999999999</v>
      </c>
      <c r="Y453">
        <v>11.255000000000001</v>
      </c>
      <c r="Z453">
        <v>162497</v>
      </c>
      <c r="AA453">
        <v>1.774</v>
      </c>
      <c r="AB453">
        <v>22.509</v>
      </c>
      <c r="AC453">
        <v>20837</v>
      </c>
      <c r="AD453">
        <v>21881</v>
      </c>
      <c r="AE453">
        <v>154167</v>
      </c>
    </row>
    <row r="454" spans="1:31" x14ac:dyDescent="0.35">
      <c r="A454" t="s">
        <v>62</v>
      </c>
      <c r="B454" t="s">
        <v>63</v>
      </c>
      <c r="C454">
        <v>0</v>
      </c>
      <c r="D454" t="s">
        <v>64</v>
      </c>
      <c r="E454">
        <v>100</v>
      </c>
      <c r="F454" t="s">
        <v>77</v>
      </c>
      <c r="G454">
        <v>2018</v>
      </c>
      <c r="H454">
        <v>393288</v>
      </c>
      <c r="I454">
        <v>527064</v>
      </c>
      <c r="J454">
        <v>9602870</v>
      </c>
      <c r="K454">
        <v>9622449</v>
      </c>
      <c r="L454">
        <v>15535</v>
      </c>
      <c r="M454">
        <v>2.8969999999999998</v>
      </c>
      <c r="N454">
        <v>34003</v>
      </c>
      <c r="O454">
        <v>6.34</v>
      </c>
      <c r="P454">
        <v>1043870</v>
      </c>
      <c r="Q454">
        <v>213058</v>
      </c>
      <c r="R454">
        <v>830812</v>
      </c>
      <c r="S454">
        <v>2.214</v>
      </c>
      <c r="T454">
        <v>10.848000000000001</v>
      </c>
      <c r="U454">
        <v>1081252</v>
      </c>
      <c r="V454">
        <v>308380</v>
      </c>
      <c r="W454">
        <v>772872</v>
      </c>
      <c r="X454">
        <v>3.2050000000000001</v>
      </c>
      <c r="Y454">
        <v>11.237</v>
      </c>
      <c r="Z454">
        <v>-37382</v>
      </c>
      <c r="AA454">
        <v>-0.38800000000000001</v>
      </c>
      <c r="AB454">
        <v>21.696999999999999</v>
      </c>
      <c r="AC454">
        <v>23636</v>
      </c>
      <c r="AD454">
        <v>25546</v>
      </c>
      <c r="AE454">
        <v>169200</v>
      </c>
    </row>
    <row r="455" spans="1:31" x14ac:dyDescent="0.35">
      <c r="A455" t="s">
        <v>62</v>
      </c>
      <c r="B455" t="s">
        <v>63</v>
      </c>
      <c r="C455">
        <v>0</v>
      </c>
      <c r="D455" t="s">
        <v>64</v>
      </c>
      <c r="E455">
        <v>110</v>
      </c>
      <c r="F455" t="s">
        <v>78</v>
      </c>
      <c r="G455">
        <v>1978</v>
      </c>
      <c r="H455">
        <v>0</v>
      </c>
      <c r="I455">
        <v>0</v>
      </c>
      <c r="J455">
        <v>0</v>
      </c>
      <c r="K455">
        <v>0</v>
      </c>
      <c r="L455">
        <v>0</v>
      </c>
      <c r="M455" t="s">
        <v>70</v>
      </c>
      <c r="N455">
        <v>0</v>
      </c>
      <c r="O455" t="s">
        <v>70</v>
      </c>
      <c r="P455">
        <v>0</v>
      </c>
      <c r="Q455">
        <v>0</v>
      </c>
      <c r="R455">
        <v>0</v>
      </c>
      <c r="S455" t="s">
        <v>70</v>
      </c>
      <c r="T455" t="s">
        <v>70</v>
      </c>
      <c r="U455">
        <v>0</v>
      </c>
      <c r="V455">
        <v>0</v>
      </c>
      <c r="W455">
        <v>0</v>
      </c>
      <c r="X455" t="s">
        <v>70</v>
      </c>
      <c r="Y455" t="s">
        <v>70</v>
      </c>
      <c r="Z455">
        <v>0</v>
      </c>
      <c r="AA455" t="s">
        <v>70</v>
      </c>
      <c r="AB455" t="s">
        <v>70</v>
      </c>
      <c r="AC455">
        <v>0</v>
      </c>
      <c r="AD455">
        <v>0</v>
      </c>
      <c r="AE455">
        <v>0</v>
      </c>
    </row>
    <row r="456" spans="1:31" x14ac:dyDescent="0.35">
      <c r="A456" t="s">
        <v>62</v>
      </c>
      <c r="B456" t="s">
        <v>63</v>
      </c>
      <c r="C456">
        <v>0</v>
      </c>
      <c r="D456" t="s">
        <v>64</v>
      </c>
      <c r="E456">
        <v>110</v>
      </c>
      <c r="F456" t="s">
        <v>78</v>
      </c>
      <c r="G456">
        <v>1979</v>
      </c>
      <c r="H456">
        <v>0</v>
      </c>
      <c r="I456">
        <v>0</v>
      </c>
      <c r="J456">
        <v>0</v>
      </c>
      <c r="K456">
        <v>0</v>
      </c>
      <c r="L456">
        <v>0</v>
      </c>
      <c r="M456" t="s">
        <v>70</v>
      </c>
      <c r="N456">
        <v>0</v>
      </c>
      <c r="O456" t="s">
        <v>70</v>
      </c>
      <c r="P456">
        <v>0</v>
      </c>
      <c r="Q456">
        <v>0</v>
      </c>
      <c r="R456">
        <v>0</v>
      </c>
      <c r="S456" t="s">
        <v>70</v>
      </c>
      <c r="T456" t="s">
        <v>70</v>
      </c>
      <c r="U456">
        <v>0</v>
      </c>
      <c r="V456">
        <v>0</v>
      </c>
      <c r="W456">
        <v>0</v>
      </c>
      <c r="X456" t="s">
        <v>70</v>
      </c>
      <c r="Y456" t="s">
        <v>70</v>
      </c>
      <c r="Z456">
        <v>0</v>
      </c>
      <c r="AA456" t="s">
        <v>70</v>
      </c>
      <c r="AB456" t="s">
        <v>70</v>
      </c>
      <c r="AC456">
        <v>0</v>
      </c>
      <c r="AD456">
        <v>0</v>
      </c>
      <c r="AE456">
        <v>0</v>
      </c>
    </row>
    <row r="457" spans="1:31" x14ac:dyDescent="0.35">
      <c r="A457" t="s">
        <v>62</v>
      </c>
      <c r="B457" t="s">
        <v>63</v>
      </c>
      <c r="C457">
        <v>0</v>
      </c>
      <c r="D457" t="s">
        <v>64</v>
      </c>
      <c r="E457">
        <v>110</v>
      </c>
      <c r="F457" t="s">
        <v>78</v>
      </c>
      <c r="G457">
        <v>1980</v>
      </c>
      <c r="H457">
        <v>0</v>
      </c>
      <c r="I457">
        <v>0</v>
      </c>
      <c r="J457">
        <v>0</v>
      </c>
      <c r="K457">
        <v>0</v>
      </c>
      <c r="L457">
        <v>0</v>
      </c>
      <c r="M457" t="s">
        <v>70</v>
      </c>
      <c r="N457">
        <v>0</v>
      </c>
      <c r="O457" t="s">
        <v>70</v>
      </c>
      <c r="P457">
        <v>0</v>
      </c>
      <c r="Q457">
        <v>0</v>
      </c>
      <c r="R457">
        <v>0</v>
      </c>
      <c r="S457" t="s">
        <v>70</v>
      </c>
      <c r="T457" t="s">
        <v>70</v>
      </c>
      <c r="U457">
        <v>0</v>
      </c>
      <c r="V457">
        <v>0</v>
      </c>
      <c r="W457">
        <v>0</v>
      </c>
      <c r="X457" t="s">
        <v>70</v>
      </c>
      <c r="Y457" t="s">
        <v>70</v>
      </c>
      <c r="Z457">
        <v>0</v>
      </c>
      <c r="AA457" t="s">
        <v>70</v>
      </c>
      <c r="AB457" t="s">
        <v>70</v>
      </c>
      <c r="AC457">
        <v>0</v>
      </c>
      <c r="AD457">
        <v>0</v>
      </c>
      <c r="AE457">
        <v>0</v>
      </c>
    </row>
    <row r="458" spans="1:31" x14ac:dyDescent="0.35">
      <c r="A458" t="s">
        <v>62</v>
      </c>
      <c r="B458" t="s">
        <v>63</v>
      </c>
      <c r="C458">
        <v>0</v>
      </c>
      <c r="D458" t="s">
        <v>64</v>
      </c>
      <c r="E458">
        <v>110</v>
      </c>
      <c r="F458" t="s">
        <v>78</v>
      </c>
      <c r="G458">
        <v>1981</v>
      </c>
      <c r="H458">
        <v>0</v>
      </c>
      <c r="I458">
        <v>0</v>
      </c>
      <c r="J458">
        <v>0</v>
      </c>
      <c r="K458">
        <v>0</v>
      </c>
      <c r="L458">
        <v>0</v>
      </c>
      <c r="M458" t="s">
        <v>70</v>
      </c>
      <c r="N458">
        <v>0</v>
      </c>
      <c r="O458" t="s">
        <v>70</v>
      </c>
      <c r="P458">
        <v>0</v>
      </c>
      <c r="Q458">
        <v>0</v>
      </c>
      <c r="R458">
        <v>0</v>
      </c>
      <c r="S458" t="s">
        <v>70</v>
      </c>
      <c r="T458" t="s">
        <v>70</v>
      </c>
      <c r="U458">
        <v>0</v>
      </c>
      <c r="V458">
        <v>0</v>
      </c>
      <c r="W458">
        <v>0</v>
      </c>
      <c r="X458" t="s">
        <v>70</v>
      </c>
      <c r="Y458" t="s">
        <v>70</v>
      </c>
      <c r="Z458">
        <v>0</v>
      </c>
      <c r="AA458" t="s">
        <v>70</v>
      </c>
      <c r="AB458" t="s">
        <v>70</v>
      </c>
      <c r="AC458">
        <v>0</v>
      </c>
      <c r="AD458">
        <v>0</v>
      </c>
      <c r="AE458">
        <v>0</v>
      </c>
    </row>
    <row r="459" spans="1:31" x14ac:dyDescent="0.35">
      <c r="A459" t="s">
        <v>62</v>
      </c>
      <c r="B459" t="s">
        <v>63</v>
      </c>
      <c r="C459">
        <v>0</v>
      </c>
      <c r="D459" t="s">
        <v>64</v>
      </c>
      <c r="E459">
        <v>110</v>
      </c>
      <c r="F459" t="s">
        <v>78</v>
      </c>
      <c r="G459">
        <v>1982</v>
      </c>
      <c r="H459">
        <v>0</v>
      </c>
      <c r="I459">
        <v>0</v>
      </c>
      <c r="J459">
        <v>0</v>
      </c>
      <c r="K459">
        <v>0</v>
      </c>
      <c r="L459">
        <v>0</v>
      </c>
      <c r="M459" t="s">
        <v>70</v>
      </c>
      <c r="N459">
        <v>0</v>
      </c>
      <c r="O459" t="s">
        <v>70</v>
      </c>
      <c r="P459">
        <v>0</v>
      </c>
      <c r="Q459">
        <v>0</v>
      </c>
      <c r="R459">
        <v>0</v>
      </c>
      <c r="S459" t="s">
        <v>70</v>
      </c>
      <c r="T459" t="s">
        <v>70</v>
      </c>
      <c r="U459">
        <v>0</v>
      </c>
      <c r="V459">
        <v>0</v>
      </c>
      <c r="W459">
        <v>0</v>
      </c>
      <c r="X459" t="s">
        <v>70</v>
      </c>
      <c r="Y459" t="s">
        <v>70</v>
      </c>
      <c r="Z459">
        <v>0</v>
      </c>
      <c r="AA459" t="s">
        <v>70</v>
      </c>
      <c r="AB459" t="s">
        <v>70</v>
      </c>
      <c r="AC459">
        <v>0</v>
      </c>
      <c r="AD459">
        <v>0</v>
      </c>
      <c r="AE459">
        <v>0</v>
      </c>
    </row>
    <row r="460" spans="1:31" x14ac:dyDescent="0.35">
      <c r="A460" t="s">
        <v>62</v>
      </c>
      <c r="B460" t="s">
        <v>63</v>
      </c>
      <c r="C460">
        <v>0</v>
      </c>
      <c r="D460" t="s">
        <v>64</v>
      </c>
      <c r="E460">
        <v>110</v>
      </c>
      <c r="F460" t="s">
        <v>78</v>
      </c>
      <c r="G460">
        <v>1983</v>
      </c>
      <c r="H460">
        <v>0</v>
      </c>
      <c r="I460">
        <v>0</v>
      </c>
      <c r="J460">
        <v>0</v>
      </c>
      <c r="K460">
        <v>0</v>
      </c>
      <c r="L460">
        <v>0</v>
      </c>
      <c r="M460" t="s">
        <v>70</v>
      </c>
      <c r="N460">
        <v>0</v>
      </c>
      <c r="O460" t="s">
        <v>70</v>
      </c>
      <c r="P460">
        <v>0</v>
      </c>
      <c r="Q460">
        <v>0</v>
      </c>
      <c r="R460">
        <v>0</v>
      </c>
      <c r="S460" t="s">
        <v>70</v>
      </c>
      <c r="T460" t="s">
        <v>70</v>
      </c>
      <c r="U460">
        <v>0</v>
      </c>
      <c r="V460">
        <v>0</v>
      </c>
      <c r="W460">
        <v>0</v>
      </c>
      <c r="X460" t="s">
        <v>70</v>
      </c>
      <c r="Y460" t="s">
        <v>70</v>
      </c>
      <c r="Z460">
        <v>0</v>
      </c>
      <c r="AA460" t="s">
        <v>70</v>
      </c>
      <c r="AB460" t="s">
        <v>70</v>
      </c>
      <c r="AC460">
        <v>0</v>
      </c>
      <c r="AD460">
        <v>0</v>
      </c>
      <c r="AE460">
        <v>0</v>
      </c>
    </row>
    <row r="461" spans="1:31" x14ac:dyDescent="0.35">
      <c r="A461" t="s">
        <v>62</v>
      </c>
      <c r="B461" t="s">
        <v>63</v>
      </c>
      <c r="C461">
        <v>0</v>
      </c>
      <c r="D461" t="s">
        <v>64</v>
      </c>
      <c r="E461">
        <v>110</v>
      </c>
      <c r="F461" t="s">
        <v>78</v>
      </c>
      <c r="G461">
        <v>1984</v>
      </c>
      <c r="H461">
        <v>0</v>
      </c>
      <c r="I461">
        <v>0</v>
      </c>
      <c r="J461">
        <v>0</v>
      </c>
      <c r="K461">
        <v>0</v>
      </c>
      <c r="L461">
        <v>0</v>
      </c>
      <c r="M461" t="s">
        <v>70</v>
      </c>
      <c r="N461">
        <v>0</v>
      </c>
      <c r="O461" t="s">
        <v>70</v>
      </c>
      <c r="P461">
        <v>0</v>
      </c>
      <c r="Q461">
        <v>0</v>
      </c>
      <c r="R461">
        <v>0</v>
      </c>
      <c r="S461" t="s">
        <v>70</v>
      </c>
      <c r="T461" t="s">
        <v>70</v>
      </c>
      <c r="U461">
        <v>0</v>
      </c>
      <c r="V461">
        <v>0</v>
      </c>
      <c r="W461">
        <v>0</v>
      </c>
      <c r="X461" t="s">
        <v>70</v>
      </c>
      <c r="Y461" t="s">
        <v>70</v>
      </c>
      <c r="Z461">
        <v>0</v>
      </c>
      <c r="AA461" t="s">
        <v>70</v>
      </c>
      <c r="AB461" t="s">
        <v>70</v>
      </c>
      <c r="AC461">
        <v>0</v>
      </c>
      <c r="AD461">
        <v>0</v>
      </c>
      <c r="AE461">
        <v>0</v>
      </c>
    </row>
    <row r="462" spans="1:31" x14ac:dyDescent="0.35">
      <c r="A462" t="s">
        <v>62</v>
      </c>
      <c r="B462" t="s">
        <v>63</v>
      </c>
      <c r="C462">
        <v>0</v>
      </c>
      <c r="D462" t="s">
        <v>64</v>
      </c>
      <c r="E462">
        <v>110</v>
      </c>
      <c r="F462" t="s">
        <v>78</v>
      </c>
      <c r="G462">
        <v>1985</v>
      </c>
      <c r="H462">
        <v>0</v>
      </c>
      <c r="I462">
        <v>0</v>
      </c>
      <c r="J462">
        <v>0</v>
      </c>
      <c r="K462">
        <v>0</v>
      </c>
      <c r="L462">
        <v>0</v>
      </c>
      <c r="M462" t="s">
        <v>70</v>
      </c>
      <c r="N462">
        <v>0</v>
      </c>
      <c r="O462" t="s">
        <v>70</v>
      </c>
      <c r="P462">
        <v>0</v>
      </c>
      <c r="Q462">
        <v>0</v>
      </c>
      <c r="R462">
        <v>0</v>
      </c>
      <c r="S462" t="s">
        <v>70</v>
      </c>
      <c r="T462" t="s">
        <v>70</v>
      </c>
      <c r="U462">
        <v>0</v>
      </c>
      <c r="V462">
        <v>0</v>
      </c>
      <c r="W462">
        <v>0</v>
      </c>
      <c r="X462" t="s">
        <v>70</v>
      </c>
      <c r="Y462" t="s">
        <v>70</v>
      </c>
      <c r="Z462">
        <v>0</v>
      </c>
      <c r="AA462" t="s">
        <v>70</v>
      </c>
      <c r="AB462" t="s">
        <v>70</v>
      </c>
      <c r="AC462">
        <v>0</v>
      </c>
      <c r="AD462">
        <v>0</v>
      </c>
      <c r="AE462">
        <v>0</v>
      </c>
    </row>
    <row r="463" spans="1:31" x14ac:dyDescent="0.35">
      <c r="A463" t="s">
        <v>62</v>
      </c>
      <c r="B463" t="s">
        <v>63</v>
      </c>
      <c r="C463">
        <v>0</v>
      </c>
      <c r="D463" t="s">
        <v>64</v>
      </c>
      <c r="E463">
        <v>110</v>
      </c>
      <c r="F463" t="s">
        <v>78</v>
      </c>
      <c r="G463">
        <v>1986</v>
      </c>
      <c r="H463">
        <v>0</v>
      </c>
      <c r="I463">
        <v>0</v>
      </c>
      <c r="J463">
        <v>0</v>
      </c>
      <c r="K463">
        <v>0</v>
      </c>
      <c r="L463">
        <v>0</v>
      </c>
      <c r="M463" t="s">
        <v>70</v>
      </c>
      <c r="N463">
        <v>0</v>
      </c>
      <c r="O463" t="s">
        <v>70</v>
      </c>
      <c r="P463">
        <v>0</v>
      </c>
      <c r="Q463">
        <v>0</v>
      </c>
      <c r="R463">
        <v>0</v>
      </c>
      <c r="S463" t="s">
        <v>70</v>
      </c>
      <c r="T463" t="s">
        <v>70</v>
      </c>
      <c r="U463">
        <v>0</v>
      </c>
      <c r="V463">
        <v>0</v>
      </c>
      <c r="W463">
        <v>0</v>
      </c>
      <c r="X463" t="s">
        <v>70</v>
      </c>
      <c r="Y463" t="s">
        <v>70</v>
      </c>
      <c r="Z463">
        <v>0</v>
      </c>
      <c r="AA463" t="s">
        <v>70</v>
      </c>
      <c r="AB463" t="s">
        <v>70</v>
      </c>
      <c r="AC463">
        <v>0</v>
      </c>
      <c r="AD463">
        <v>0</v>
      </c>
      <c r="AE463">
        <v>0</v>
      </c>
    </row>
    <row r="464" spans="1:31" x14ac:dyDescent="0.35">
      <c r="A464" t="s">
        <v>62</v>
      </c>
      <c r="B464" t="s">
        <v>63</v>
      </c>
      <c r="C464">
        <v>0</v>
      </c>
      <c r="D464" t="s">
        <v>64</v>
      </c>
      <c r="E464">
        <v>110</v>
      </c>
      <c r="F464" t="s">
        <v>78</v>
      </c>
      <c r="G464">
        <v>1987</v>
      </c>
      <c r="H464">
        <v>0</v>
      </c>
      <c r="I464">
        <v>0</v>
      </c>
      <c r="J464">
        <v>0</v>
      </c>
      <c r="K464">
        <v>0</v>
      </c>
      <c r="L464">
        <v>0</v>
      </c>
      <c r="M464" t="s">
        <v>70</v>
      </c>
      <c r="N464">
        <v>0</v>
      </c>
      <c r="O464" t="s">
        <v>70</v>
      </c>
      <c r="P464">
        <v>0</v>
      </c>
      <c r="Q464">
        <v>0</v>
      </c>
      <c r="R464">
        <v>0</v>
      </c>
      <c r="S464" t="s">
        <v>70</v>
      </c>
      <c r="T464" t="s">
        <v>70</v>
      </c>
      <c r="U464">
        <v>0</v>
      </c>
      <c r="V464">
        <v>0</v>
      </c>
      <c r="W464">
        <v>0</v>
      </c>
      <c r="X464" t="s">
        <v>70</v>
      </c>
      <c r="Y464" t="s">
        <v>70</v>
      </c>
      <c r="Z464">
        <v>0</v>
      </c>
      <c r="AA464" t="s">
        <v>70</v>
      </c>
      <c r="AB464" t="s">
        <v>70</v>
      </c>
      <c r="AC464">
        <v>0</v>
      </c>
      <c r="AD464">
        <v>0</v>
      </c>
      <c r="AE464">
        <v>0</v>
      </c>
    </row>
    <row r="465" spans="1:31" x14ac:dyDescent="0.35">
      <c r="A465" t="s">
        <v>62</v>
      </c>
      <c r="B465" t="s">
        <v>63</v>
      </c>
      <c r="C465">
        <v>0</v>
      </c>
      <c r="D465" t="s">
        <v>64</v>
      </c>
      <c r="E465">
        <v>110</v>
      </c>
      <c r="F465" t="s">
        <v>78</v>
      </c>
      <c r="G465">
        <v>1988</v>
      </c>
      <c r="H465">
        <v>0</v>
      </c>
      <c r="I465">
        <v>0</v>
      </c>
      <c r="J465">
        <v>0</v>
      </c>
      <c r="K465">
        <v>0</v>
      </c>
      <c r="L465">
        <v>0</v>
      </c>
      <c r="M465" t="s">
        <v>70</v>
      </c>
      <c r="N465">
        <v>0</v>
      </c>
      <c r="O465" t="s">
        <v>70</v>
      </c>
      <c r="P465">
        <v>0</v>
      </c>
      <c r="Q465">
        <v>0</v>
      </c>
      <c r="R465">
        <v>0</v>
      </c>
      <c r="S465" t="s">
        <v>70</v>
      </c>
      <c r="T465" t="s">
        <v>70</v>
      </c>
      <c r="U465">
        <v>0</v>
      </c>
      <c r="V465">
        <v>0</v>
      </c>
      <c r="W465">
        <v>0</v>
      </c>
      <c r="X465" t="s">
        <v>70</v>
      </c>
      <c r="Y465" t="s">
        <v>70</v>
      </c>
      <c r="Z465">
        <v>0</v>
      </c>
      <c r="AA465" t="s">
        <v>70</v>
      </c>
      <c r="AB465" t="s">
        <v>70</v>
      </c>
      <c r="AC465">
        <v>0</v>
      </c>
      <c r="AD465">
        <v>0</v>
      </c>
      <c r="AE465">
        <v>0</v>
      </c>
    </row>
    <row r="466" spans="1:31" x14ac:dyDescent="0.35">
      <c r="A466" t="s">
        <v>62</v>
      </c>
      <c r="B466" t="s">
        <v>63</v>
      </c>
      <c r="C466">
        <v>0</v>
      </c>
      <c r="D466" t="s">
        <v>64</v>
      </c>
      <c r="E466">
        <v>110</v>
      </c>
      <c r="F466" t="s">
        <v>78</v>
      </c>
      <c r="G466">
        <v>1989</v>
      </c>
      <c r="H466">
        <v>0</v>
      </c>
      <c r="I466">
        <v>0</v>
      </c>
      <c r="J466">
        <v>0</v>
      </c>
      <c r="K466">
        <v>0</v>
      </c>
      <c r="L466">
        <v>0</v>
      </c>
      <c r="M466" t="s">
        <v>70</v>
      </c>
      <c r="N466">
        <v>0</v>
      </c>
      <c r="O466" t="s">
        <v>70</v>
      </c>
      <c r="P466">
        <v>0</v>
      </c>
      <c r="Q466">
        <v>0</v>
      </c>
      <c r="R466">
        <v>0</v>
      </c>
      <c r="S466" t="s">
        <v>70</v>
      </c>
      <c r="T466" t="s">
        <v>70</v>
      </c>
      <c r="U466">
        <v>0</v>
      </c>
      <c r="V466">
        <v>0</v>
      </c>
      <c r="W466">
        <v>0</v>
      </c>
      <c r="X466" t="s">
        <v>70</v>
      </c>
      <c r="Y466" t="s">
        <v>70</v>
      </c>
      <c r="Z466">
        <v>0</v>
      </c>
      <c r="AA466" t="s">
        <v>70</v>
      </c>
      <c r="AB466" t="s">
        <v>70</v>
      </c>
      <c r="AC466">
        <v>0</v>
      </c>
      <c r="AD466">
        <v>0</v>
      </c>
      <c r="AE466">
        <v>0</v>
      </c>
    </row>
    <row r="467" spans="1:31" x14ac:dyDescent="0.35">
      <c r="A467" t="s">
        <v>62</v>
      </c>
      <c r="B467" t="s">
        <v>63</v>
      </c>
      <c r="C467">
        <v>0</v>
      </c>
      <c r="D467" t="s">
        <v>64</v>
      </c>
      <c r="E467">
        <v>110</v>
      </c>
      <c r="F467" t="s">
        <v>78</v>
      </c>
      <c r="G467">
        <v>1990</v>
      </c>
      <c r="H467">
        <v>0</v>
      </c>
      <c r="I467">
        <v>0</v>
      </c>
      <c r="J467">
        <v>0</v>
      </c>
      <c r="K467">
        <v>0</v>
      </c>
      <c r="L467">
        <v>0</v>
      </c>
      <c r="M467" t="s">
        <v>70</v>
      </c>
      <c r="N467">
        <v>0</v>
      </c>
      <c r="O467" t="s">
        <v>70</v>
      </c>
      <c r="P467">
        <v>0</v>
      </c>
      <c r="Q467">
        <v>0</v>
      </c>
      <c r="R467">
        <v>0</v>
      </c>
      <c r="S467" t="s">
        <v>70</v>
      </c>
      <c r="T467" t="s">
        <v>70</v>
      </c>
      <c r="U467">
        <v>0</v>
      </c>
      <c r="V467">
        <v>0</v>
      </c>
      <c r="W467">
        <v>0</v>
      </c>
      <c r="X467" t="s">
        <v>70</v>
      </c>
      <c r="Y467" t="s">
        <v>70</v>
      </c>
      <c r="Z467">
        <v>0</v>
      </c>
      <c r="AA467" t="s">
        <v>70</v>
      </c>
      <c r="AB467" t="s">
        <v>70</v>
      </c>
      <c r="AC467">
        <v>0</v>
      </c>
      <c r="AD467">
        <v>0</v>
      </c>
      <c r="AE467">
        <v>0</v>
      </c>
    </row>
    <row r="468" spans="1:31" x14ac:dyDescent="0.35">
      <c r="A468" t="s">
        <v>62</v>
      </c>
      <c r="B468" t="s">
        <v>63</v>
      </c>
      <c r="C468">
        <v>0</v>
      </c>
      <c r="D468" t="s">
        <v>64</v>
      </c>
      <c r="E468">
        <v>110</v>
      </c>
      <c r="F468" t="s">
        <v>78</v>
      </c>
      <c r="G468">
        <v>1991</v>
      </c>
      <c r="H468">
        <v>0</v>
      </c>
      <c r="I468">
        <v>0</v>
      </c>
      <c r="J468">
        <v>0</v>
      </c>
      <c r="K468">
        <v>0</v>
      </c>
      <c r="L468">
        <v>0</v>
      </c>
      <c r="M468" t="s">
        <v>70</v>
      </c>
      <c r="N468">
        <v>0</v>
      </c>
      <c r="O468" t="s">
        <v>70</v>
      </c>
      <c r="P468">
        <v>0</v>
      </c>
      <c r="Q468">
        <v>0</v>
      </c>
      <c r="R468">
        <v>0</v>
      </c>
      <c r="S468" t="s">
        <v>70</v>
      </c>
      <c r="T468" t="s">
        <v>70</v>
      </c>
      <c r="U468">
        <v>0</v>
      </c>
      <c r="V468">
        <v>0</v>
      </c>
      <c r="W468">
        <v>0</v>
      </c>
      <c r="X468" t="s">
        <v>70</v>
      </c>
      <c r="Y468" t="s">
        <v>70</v>
      </c>
      <c r="Z468">
        <v>0</v>
      </c>
      <c r="AA468" t="s">
        <v>70</v>
      </c>
      <c r="AB468" t="s">
        <v>70</v>
      </c>
      <c r="AC468">
        <v>0</v>
      </c>
      <c r="AD468">
        <v>0</v>
      </c>
      <c r="AE468">
        <v>0</v>
      </c>
    </row>
    <row r="469" spans="1:31" x14ac:dyDescent="0.35">
      <c r="A469" t="s">
        <v>62</v>
      </c>
      <c r="B469" t="s">
        <v>63</v>
      </c>
      <c r="C469">
        <v>0</v>
      </c>
      <c r="D469" t="s">
        <v>64</v>
      </c>
      <c r="E469">
        <v>110</v>
      </c>
      <c r="F469" t="s">
        <v>78</v>
      </c>
      <c r="G469">
        <v>1992</v>
      </c>
      <c r="H469">
        <v>0</v>
      </c>
      <c r="I469">
        <v>0</v>
      </c>
      <c r="J469">
        <v>0</v>
      </c>
      <c r="K469">
        <v>0</v>
      </c>
      <c r="L469">
        <v>0</v>
      </c>
      <c r="M469" t="s">
        <v>70</v>
      </c>
      <c r="N469">
        <v>0</v>
      </c>
      <c r="O469" t="s">
        <v>70</v>
      </c>
      <c r="P469">
        <v>0</v>
      </c>
      <c r="Q469">
        <v>0</v>
      </c>
      <c r="R469">
        <v>0</v>
      </c>
      <c r="S469" t="s">
        <v>70</v>
      </c>
      <c r="T469" t="s">
        <v>70</v>
      </c>
      <c r="U469">
        <v>0</v>
      </c>
      <c r="V469">
        <v>0</v>
      </c>
      <c r="W469">
        <v>0</v>
      </c>
      <c r="X469" t="s">
        <v>70</v>
      </c>
      <c r="Y469" t="s">
        <v>70</v>
      </c>
      <c r="Z469">
        <v>0</v>
      </c>
      <c r="AA469" t="s">
        <v>70</v>
      </c>
      <c r="AB469" t="s">
        <v>70</v>
      </c>
      <c r="AC469">
        <v>0</v>
      </c>
      <c r="AD469">
        <v>0</v>
      </c>
      <c r="AE469">
        <v>0</v>
      </c>
    </row>
    <row r="470" spans="1:31" x14ac:dyDescent="0.35">
      <c r="A470" t="s">
        <v>62</v>
      </c>
      <c r="B470" t="s">
        <v>63</v>
      </c>
      <c r="C470">
        <v>0</v>
      </c>
      <c r="D470" t="s">
        <v>64</v>
      </c>
      <c r="E470">
        <v>110</v>
      </c>
      <c r="F470" t="s">
        <v>78</v>
      </c>
      <c r="G470">
        <v>1993</v>
      </c>
      <c r="H470">
        <v>0</v>
      </c>
      <c r="I470">
        <v>0</v>
      </c>
      <c r="J470">
        <v>0</v>
      </c>
      <c r="K470">
        <v>0</v>
      </c>
      <c r="L470">
        <v>0</v>
      </c>
      <c r="M470" t="s">
        <v>70</v>
      </c>
      <c r="N470">
        <v>0</v>
      </c>
      <c r="O470" t="s">
        <v>70</v>
      </c>
      <c r="P470">
        <v>0</v>
      </c>
      <c r="Q470">
        <v>0</v>
      </c>
      <c r="R470">
        <v>0</v>
      </c>
      <c r="S470" t="s">
        <v>70</v>
      </c>
      <c r="T470" t="s">
        <v>70</v>
      </c>
      <c r="U470">
        <v>0</v>
      </c>
      <c r="V470">
        <v>0</v>
      </c>
      <c r="W470">
        <v>0</v>
      </c>
      <c r="X470" t="s">
        <v>70</v>
      </c>
      <c r="Y470" t="s">
        <v>70</v>
      </c>
      <c r="Z470">
        <v>0</v>
      </c>
      <c r="AA470" t="s">
        <v>70</v>
      </c>
      <c r="AB470" t="s">
        <v>70</v>
      </c>
      <c r="AC470">
        <v>0</v>
      </c>
      <c r="AD470">
        <v>0</v>
      </c>
      <c r="AE470">
        <v>0</v>
      </c>
    </row>
    <row r="471" spans="1:31" x14ac:dyDescent="0.35">
      <c r="A471" t="s">
        <v>62</v>
      </c>
      <c r="B471" t="s">
        <v>63</v>
      </c>
      <c r="C471">
        <v>0</v>
      </c>
      <c r="D471" t="s">
        <v>64</v>
      </c>
      <c r="E471">
        <v>110</v>
      </c>
      <c r="F471" t="s">
        <v>78</v>
      </c>
      <c r="G471">
        <v>1994</v>
      </c>
      <c r="H471">
        <v>0</v>
      </c>
      <c r="I471">
        <v>0</v>
      </c>
      <c r="J471">
        <v>0</v>
      </c>
      <c r="K471">
        <v>0</v>
      </c>
      <c r="L471">
        <v>0</v>
      </c>
      <c r="M471" t="s">
        <v>70</v>
      </c>
      <c r="N471">
        <v>0</v>
      </c>
      <c r="O471" t="s">
        <v>70</v>
      </c>
      <c r="P471">
        <v>0</v>
      </c>
      <c r="Q471">
        <v>0</v>
      </c>
      <c r="R471">
        <v>0</v>
      </c>
      <c r="S471" t="s">
        <v>70</v>
      </c>
      <c r="T471" t="s">
        <v>70</v>
      </c>
      <c r="U471">
        <v>0</v>
      </c>
      <c r="V471">
        <v>0</v>
      </c>
      <c r="W471">
        <v>0</v>
      </c>
      <c r="X471" t="s">
        <v>70</v>
      </c>
      <c r="Y471" t="s">
        <v>70</v>
      </c>
      <c r="Z471">
        <v>0</v>
      </c>
      <c r="AA471" t="s">
        <v>70</v>
      </c>
      <c r="AB471" t="s">
        <v>70</v>
      </c>
      <c r="AC471">
        <v>0</v>
      </c>
      <c r="AD471">
        <v>0</v>
      </c>
      <c r="AE471">
        <v>0</v>
      </c>
    </row>
    <row r="472" spans="1:31" x14ac:dyDescent="0.35">
      <c r="A472" t="s">
        <v>62</v>
      </c>
      <c r="B472" t="s">
        <v>63</v>
      </c>
      <c r="C472">
        <v>0</v>
      </c>
      <c r="D472" t="s">
        <v>64</v>
      </c>
      <c r="E472">
        <v>110</v>
      </c>
      <c r="F472" t="s">
        <v>78</v>
      </c>
      <c r="G472">
        <v>1995</v>
      </c>
      <c r="H472">
        <v>0</v>
      </c>
      <c r="I472">
        <v>0</v>
      </c>
      <c r="J472">
        <v>0</v>
      </c>
      <c r="K472">
        <v>0</v>
      </c>
      <c r="L472">
        <v>0</v>
      </c>
      <c r="M472" t="s">
        <v>70</v>
      </c>
      <c r="N472">
        <v>0</v>
      </c>
      <c r="O472" t="s">
        <v>70</v>
      </c>
      <c r="P472">
        <v>0</v>
      </c>
      <c r="Q472">
        <v>0</v>
      </c>
      <c r="R472">
        <v>0</v>
      </c>
      <c r="S472" t="s">
        <v>70</v>
      </c>
      <c r="T472" t="s">
        <v>70</v>
      </c>
      <c r="U472">
        <v>0</v>
      </c>
      <c r="V472">
        <v>0</v>
      </c>
      <c r="W472">
        <v>0</v>
      </c>
      <c r="X472" t="s">
        <v>70</v>
      </c>
      <c r="Y472" t="s">
        <v>70</v>
      </c>
      <c r="Z472">
        <v>0</v>
      </c>
      <c r="AA472" t="s">
        <v>70</v>
      </c>
      <c r="AB472" t="s">
        <v>70</v>
      </c>
      <c r="AC472">
        <v>0</v>
      </c>
      <c r="AD472">
        <v>0</v>
      </c>
      <c r="AE472">
        <v>0</v>
      </c>
    </row>
    <row r="473" spans="1:31" x14ac:dyDescent="0.35">
      <c r="A473" t="s">
        <v>62</v>
      </c>
      <c r="B473" t="s">
        <v>63</v>
      </c>
      <c r="C473">
        <v>0</v>
      </c>
      <c r="D473" t="s">
        <v>64</v>
      </c>
      <c r="E473">
        <v>110</v>
      </c>
      <c r="F473" t="s">
        <v>78</v>
      </c>
      <c r="G473">
        <v>1996</v>
      </c>
      <c r="H473">
        <v>0</v>
      </c>
      <c r="I473">
        <v>0</v>
      </c>
      <c r="J473">
        <v>0</v>
      </c>
      <c r="K473">
        <v>0</v>
      </c>
      <c r="L473">
        <v>0</v>
      </c>
      <c r="M473" t="s">
        <v>70</v>
      </c>
      <c r="N473">
        <v>0</v>
      </c>
      <c r="O473" t="s">
        <v>70</v>
      </c>
      <c r="P473">
        <v>0</v>
      </c>
      <c r="Q473">
        <v>0</v>
      </c>
      <c r="R473">
        <v>0</v>
      </c>
      <c r="S473" t="s">
        <v>70</v>
      </c>
      <c r="T473" t="s">
        <v>70</v>
      </c>
      <c r="U473">
        <v>0</v>
      </c>
      <c r="V473">
        <v>0</v>
      </c>
      <c r="W473">
        <v>0</v>
      </c>
      <c r="X473" t="s">
        <v>70</v>
      </c>
      <c r="Y473" t="s">
        <v>70</v>
      </c>
      <c r="Z473">
        <v>0</v>
      </c>
      <c r="AA473" t="s">
        <v>70</v>
      </c>
      <c r="AB473" t="s">
        <v>70</v>
      </c>
      <c r="AC473">
        <v>0</v>
      </c>
      <c r="AD473">
        <v>0</v>
      </c>
      <c r="AE473">
        <v>0</v>
      </c>
    </row>
    <row r="474" spans="1:31" x14ac:dyDescent="0.35">
      <c r="A474" t="s">
        <v>62</v>
      </c>
      <c r="B474" t="s">
        <v>63</v>
      </c>
      <c r="C474">
        <v>0</v>
      </c>
      <c r="D474" t="s">
        <v>64</v>
      </c>
      <c r="E474">
        <v>110</v>
      </c>
      <c r="F474" t="s">
        <v>78</v>
      </c>
      <c r="G474">
        <v>1997</v>
      </c>
      <c r="H474">
        <v>0</v>
      </c>
      <c r="I474">
        <v>0</v>
      </c>
      <c r="J474">
        <v>0</v>
      </c>
      <c r="K474">
        <v>0</v>
      </c>
      <c r="L474">
        <v>0</v>
      </c>
      <c r="M474" t="s">
        <v>70</v>
      </c>
      <c r="N474">
        <v>0</v>
      </c>
      <c r="O474" t="s">
        <v>70</v>
      </c>
      <c r="P474">
        <v>0</v>
      </c>
      <c r="Q474">
        <v>0</v>
      </c>
      <c r="R474">
        <v>0</v>
      </c>
      <c r="S474" t="s">
        <v>70</v>
      </c>
      <c r="T474" t="s">
        <v>70</v>
      </c>
      <c r="U474">
        <v>0</v>
      </c>
      <c r="V474">
        <v>0</v>
      </c>
      <c r="W474">
        <v>0</v>
      </c>
      <c r="X474" t="s">
        <v>70</v>
      </c>
      <c r="Y474" t="s">
        <v>70</v>
      </c>
      <c r="Z474">
        <v>0</v>
      </c>
      <c r="AA474" t="s">
        <v>70</v>
      </c>
      <c r="AB474" t="s">
        <v>70</v>
      </c>
      <c r="AC474">
        <v>0</v>
      </c>
      <c r="AD474">
        <v>0</v>
      </c>
      <c r="AE474">
        <v>0</v>
      </c>
    </row>
    <row r="475" spans="1:31" x14ac:dyDescent="0.35">
      <c r="A475" t="s">
        <v>62</v>
      </c>
      <c r="B475" t="s">
        <v>63</v>
      </c>
      <c r="C475">
        <v>0</v>
      </c>
      <c r="D475" t="s">
        <v>64</v>
      </c>
      <c r="E475">
        <v>110</v>
      </c>
      <c r="F475" t="s">
        <v>78</v>
      </c>
      <c r="G475">
        <v>1998</v>
      </c>
      <c r="H475">
        <v>0</v>
      </c>
      <c r="I475">
        <v>0</v>
      </c>
      <c r="J475">
        <v>0</v>
      </c>
      <c r="K475">
        <v>0</v>
      </c>
      <c r="L475">
        <v>0</v>
      </c>
      <c r="M475" t="s">
        <v>70</v>
      </c>
      <c r="N475">
        <v>0</v>
      </c>
      <c r="O475" t="s">
        <v>70</v>
      </c>
      <c r="P475">
        <v>0</v>
      </c>
      <c r="Q475">
        <v>0</v>
      </c>
      <c r="R475">
        <v>0</v>
      </c>
      <c r="S475" t="s">
        <v>70</v>
      </c>
      <c r="T475" t="s">
        <v>70</v>
      </c>
      <c r="U475">
        <v>0</v>
      </c>
      <c r="V475">
        <v>0</v>
      </c>
      <c r="W475">
        <v>0</v>
      </c>
      <c r="X475" t="s">
        <v>70</v>
      </c>
      <c r="Y475" t="s">
        <v>70</v>
      </c>
      <c r="Z475">
        <v>0</v>
      </c>
      <c r="AA475" t="s">
        <v>70</v>
      </c>
      <c r="AB475" t="s">
        <v>70</v>
      </c>
      <c r="AC475">
        <v>0</v>
      </c>
      <c r="AD475">
        <v>0</v>
      </c>
      <c r="AE475">
        <v>0</v>
      </c>
    </row>
    <row r="476" spans="1:31" x14ac:dyDescent="0.35">
      <c r="A476" t="s">
        <v>62</v>
      </c>
      <c r="B476" t="s">
        <v>63</v>
      </c>
      <c r="C476">
        <v>0</v>
      </c>
      <c r="D476" t="s">
        <v>64</v>
      </c>
      <c r="E476">
        <v>110</v>
      </c>
      <c r="F476" t="s">
        <v>78</v>
      </c>
      <c r="G476">
        <v>1999</v>
      </c>
      <c r="H476">
        <v>0</v>
      </c>
      <c r="I476">
        <v>0</v>
      </c>
      <c r="J476">
        <v>0</v>
      </c>
      <c r="K476">
        <v>0</v>
      </c>
      <c r="L476">
        <v>0</v>
      </c>
      <c r="M476" t="s">
        <v>70</v>
      </c>
      <c r="N476">
        <v>0</v>
      </c>
      <c r="O476" t="s">
        <v>70</v>
      </c>
      <c r="P476">
        <v>0</v>
      </c>
      <c r="Q476">
        <v>0</v>
      </c>
      <c r="R476">
        <v>0</v>
      </c>
      <c r="S476" t="s">
        <v>70</v>
      </c>
      <c r="T476" t="s">
        <v>70</v>
      </c>
      <c r="U476">
        <v>0</v>
      </c>
      <c r="V476">
        <v>0</v>
      </c>
      <c r="W476">
        <v>0</v>
      </c>
      <c r="X476" t="s">
        <v>70</v>
      </c>
      <c r="Y476" t="s">
        <v>70</v>
      </c>
      <c r="Z476">
        <v>0</v>
      </c>
      <c r="AA476" t="s">
        <v>70</v>
      </c>
      <c r="AB476" t="s">
        <v>70</v>
      </c>
      <c r="AC476">
        <v>0</v>
      </c>
      <c r="AD476">
        <v>0</v>
      </c>
      <c r="AE476">
        <v>0</v>
      </c>
    </row>
    <row r="477" spans="1:31" x14ac:dyDescent="0.35">
      <c r="A477" t="s">
        <v>62</v>
      </c>
      <c r="B477" t="s">
        <v>63</v>
      </c>
      <c r="C477">
        <v>0</v>
      </c>
      <c r="D477" t="s">
        <v>64</v>
      </c>
      <c r="E477">
        <v>110</v>
      </c>
      <c r="F477" t="s">
        <v>78</v>
      </c>
      <c r="G477">
        <v>2000</v>
      </c>
      <c r="H477">
        <v>0</v>
      </c>
      <c r="I477">
        <v>0</v>
      </c>
      <c r="J477">
        <v>0</v>
      </c>
      <c r="K477">
        <v>0</v>
      </c>
      <c r="L477">
        <v>0</v>
      </c>
      <c r="M477" t="s">
        <v>70</v>
      </c>
      <c r="N477">
        <v>0</v>
      </c>
      <c r="O477" t="s">
        <v>70</v>
      </c>
      <c r="P477">
        <v>0</v>
      </c>
      <c r="Q477">
        <v>0</v>
      </c>
      <c r="R477">
        <v>0</v>
      </c>
      <c r="S477" t="s">
        <v>70</v>
      </c>
      <c r="T477" t="s">
        <v>70</v>
      </c>
      <c r="U477">
        <v>0</v>
      </c>
      <c r="V477">
        <v>0</v>
      </c>
      <c r="W477">
        <v>0</v>
      </c>
      <c r="X477" t="s">
        <v>70</v>
      </c>
      <c r="Y477" t="s">
        <v>70</v>
      </c>
      <c r="Z477">
        <v>0</v>
      </c>
      <c r="AA477" t="s">
        <v>70</v>
      </c>
      <c r="AB477" t="s">
        <v>70</v>
      </c>
      <c r="AC477">
        <v>0</v>
      </c>
      <c r="AD477">
        <v>0</v>
      </c>
      <c r="AE477">
        <v>0</v>
      </c>
    </row>
    <row r="478" spans="1:31" x14ac:dyDescent="0.35">
      <c r="A478" t="s">
        <v>62</v>
      </c>
      <c r="B478" t="s">
        <v>63</v>
      </c>
      <c r="C478">
        <v>0</v>
      </c>
      <c r="D478" t="s">
        <v>64</v>
      </c>
      <c r="E478">
        <v>110</v>
      </c>
      <c r="F478" t="s">
        <v>78</v>
      </c>
      <c r="G478">
        <v>2001</v>
      </c>
      <c r="H478">
        <v>0</v>
      </c>
      <c r="I478">
        <v>0</v>
      </c>
      <c r="J478">
        <v>0</v>
      </c>
      <c r="K478">
        <v>0</v>
      </c>
      <c r="L478">
        <v>0</v>
      </c>
      <c r="M478" t="s">
        <v>70</v>
      </c>
      <c r="N478">
        <v>0</v>
      </c>
      <c r="O478" t="s">
        <v>70</v>
      </c>
      <c r="P478">
        <v>0</v>
      </c>
      <c r="Q478">
        <v>0</v>
      </c>
      <c r="R478">
        <v>0</v>
      </c>
      <c r="S478" t="s">
        <v>70</v>
      </c>
      <c r="T478" t="s">
        <v>70</v>
      </c>
      <c r="U478">
        <v>0</v>
      </c>
      <c r="V478">
        <v>0</v>
      </c>
      <c r="W478">
        <v>0</v>
      </c>
      <c r="X478" t="s">
        <v>70</v>
      </c>
      <c r="Y478" t="s">
        <v>70</v>
      </c>
      <c r="Z478">
        <v>0</v>
      </c>
      <c r="AA478" t="s">
        <v>70</v>
      </c>
      <c r="AB478" t="s">
        <v>70</v>
      </c>
      <c r="AC478">
        <v>0</v>
      </c>
      <c r="AD478">
        <v>0</v>
      </c>
      <c r="AE478">
        <v>0</v>
      </c>
    </row>
    <row r="479" spans="1:31" x14ac:dyDescent="0.35">
      <c r="A479" t="s">
        <v>62</v>
      </c>
      <c r="B479" t="s">
        <v>63</v>
      </c>
      <c r="C479">
        <v>0</v>
      </c>
      <c r="D479" t="s">
        <v>64</v>
      </c>
      <c r="E479">
        <v>110</v>
      </c>
      <c r="F479" t="s">
        <v>78</v>
      </c>
      <c r="G479">
        <v>2002</v>
      </c>
      <c r="H479">
        <v>0</v>
      </c>
      <c r="I479">
        <v>0</v>
      </c>
      <c r="J479">
        <v>0</v>
      </c>
      <c r="K479">
        <v>0</v>
      </c>
      <c r="L479">
        <v>0</v>
      </c>
      <c r="M479" t="s">
        <v>70</v>
      </c>
      <c r="N479">
        <v>0</v>
      </c>
      <c r="O479" t="s">
        <v>70</v>
      </c>
      <c r="P479">
        <v>0</v>
      </c>
      <c r="Q479">
        <v>0</v>
      </c>
      <c r="R479">
        <v>0</v>
      </c>
      <c r="S479" t="s">
        <v>70</v>
      </c>
      <c r="T479" t="s">
        <v>70</v>
      </c>
      <c r="U479">
        <v>0</v>
      </c>
      <c r="V479">
        <v>0</v>
      </c>
      <c r="W479">
        <v>0</v>
      </c>
      <c r="X479" t="s">
        <v>70</v>
      </c>
      <c r="Y479" t="s">
        <v>70</v>
      </c>
      <c r="Z479">
        <v>0</v>
      </c>
      <c r="AA479" t="s">
        <v>70</v>
      </c>
      <c r="AB479" t="s">
        <v>70</v>
      </c>
      <c r="AC479">
        <v>0</v>
      </c>
      <c r="AD479">
        <v>0</v>
      </c>
      <c r="AE479">
        <v>0</v>
      </c>
    </row>
    <row r="480" spans="1:31" x14ac:dyDescent="0.35">
      <c r="A480" t="s">
        <v>62</v>
      </c>
      <c r="B480" t="s">
        <v>63</v>
      </c>
      <c r="C480">
        <v>0</v>
      </c>
      <c r="D480" t="s">
        <v>64</v>
      </c>
      <c r="E480">
        <v>110</v>
      </c>
      <c r="F480" t="s">
        <v>78</v>
      </c>
      <c r="G480">
        <v>2003</v>
      </c>
      <c r="H480">
        <v>60352</v>
      </c>
      <c r="I480">
        <v>86344</v>
      </c>
      <c r="J480">
        <v>1710798</v>
      </c>
      <c r="K480">
        <v>1720497</v>
      </c>
      <c r="L480">
        <v>2669</v>
      </c>
      <c r="M480">
        <v>3.0369999999999999</v>
      </c>
      <c r="N480">
        <v>5728</v>
      </c>
      <c r="O480">
        <v>6.5179999999999998</v>
      </c>
      <c r="P480">
        <v>215688</v>
      </c>
      <c r="Q480">
        <v>45429</v>
      </c>
      <c r="R480">
        <v>170259</v>
      </c>
      <c r="S480">
        <v>2.64</v>
      </c>
      <c r="T480">
        <v>12.536</v>
      </c>
      <c r="U480">
        <v>233495</v>
      </c>
      <c r="V480">
        <v>64680</v>
      </c>
      <c r="W480">
        <v>168815</v>
      </c>
      <c r="X480">
        <v>3.7589999999999999</v>
      </c>
      <c r="Y480">
        <v>13.571</v>
      </c>
      <c r="Z480">
        <v>-17807</v>
      </c>
      <c r="AA480">
        <v>-1.0349999999999999</v>
      </c>
      <c r="AB480">
        <v>25.073</v>
      </c>
      <c r="AC480">
        <v>2891</v>
      </c>
      <c r="AD480">
        <v>3210</v>
      </c>
      <c r="AE480">
        <v>24751</v>
      </c>
    </row>
    <row r="481" spans="1:31" x14ac:dyDescent="0.35">
      <c r="A481" t="s">
        <v>62</v>
      </c>
      <c r="B481" t="s">
        <v>63</v>
      </c>
      <c r="C481">
        <v>0</v>
      </c>
      <c r="D481" t="s">
        <v>64</v>
      </c>
      <c r="E481">
        <v>110</v>
      </c>
      <c r="F481" t="s">
        <v>78</v>
      </c>
      <c r="G481">
        <v>2004</v>
      </c>
      <c r="H481">
        <v>118594</v>
      </c>
      <c r="I481">
        <v>174420</v>
      </c>
      <c r="J481">
        <v>3396013</v>
      </c>
      <c r="K481">
        <v>3386165</v>
      </c>
      <c r="L481">
        <v>5320</v>
      </c>
      <c r="M481">
        <v>3.0059999999999998</v>
      </c>
      <c r="N481">
        <v>10496</v>
      </c>
      <c r="O481">
        <v>5.93</v>
      </c>
      <c r="P481">
        <v>402534</v>
      </c>
      <c r="Q481">
        <v>111497</v>
      </c>
      <c r="R481">
        <v>291037</v>
      </c>
      <c r="S481">
        <v>3.2930000000000001</v>
      </c>
      <c r="T481">
        <v>11.888</v>
      </c>
      <c r="U481">
        <v>383835</v>
      </c>
      <c r="V481">
        <v>101578</v>
      </c>
      <c r="W481">
        <v>282257</v>
      </c>
      <c r="X481">
        <v>3</v>
      </c>
      <c r="Y481">
        <v>11.335000000000001</v>
      </c>
      <c r="Z481">
        <v>18699</v>
      </c>
      <c r="AA481">
        <v>0.55200000000000005</v>
      </c>
      <c r="AB481">
        <v>22.670999999999999</v>
      </c>
      <c r="AC481">
        <v>5695</v>
      </c>
      <c r="AD481">
        <v>6020</v>
      </c>
      <c r="AE481">
        <v>42410</v>
      </c>
    </row>
    <row r="482" spans="1:31" x14ac:dyDescent="0.35">
      <c r="A482" t="s">
        <v>62</v>
      </c>
      <c r="B482" t="s">
        <v>63</v>
      </c>
      <c r="C482">
        <v>0</v>
      </c>
      <c r="D482" t="s">
        <v>64</v>
      </c>
      <c r="E482">
        <v>110</v>
      </c>
      <c r="F482" t="s">
        <v>78</v>
      </c>
      <c r="G482">
        <v>2005</v>
      </c>
      <c r="H482">
        <v>171186</v>
      </c>
      <c r="I482">
        <v>248107</v>
      </c>
      <c r="J482">
        <v>5057768</v>
      </c>
      <c r="K482">
        <v>5047438</v>
      </c>
      <c r="L482">
        <v>8948</v>
      </c>
      <c r="M482">
        <v>3.5649999999999999</v>
      </c>
      <c r="N482">
        <v>14762</v>
      </c>
      <c r="O482">
        <v>5.8810000000000002</v>
      </c>
      <c r="P482">
        <v>593074</v>
      </c>
      <c r="Q482">
        <v>151990</v>
      </c>
      <c r="R482">
        <v>441084</v>
      </c>
      <c r="S482">
        <v>3.0110000000000001</v>
      </c>
      <c r="T482">
        <v>11.75</v>
      </c>
      <c r="U482">
        <v>575388</v>
      </c>
      <c r="V482">
        <v>131631</v>
      </c>
      <c r="W482">
        <v>443757</v>
      </c>
      <c r="X482">
        <v>2.6080000000000001</v>
      </c>
      <c r="Y482">
        <v>11.4</v>
      </c>
      <c r="Z482">
        <v>17686</v>
      </c>
      <c r="AA482">
        <v>0.35</v>
      </c>
      <c r="AB482">
        <v>22.798999999999999</v>
      </c>
      <c r="AC482">
        <v>8552</v>
      </c>
      <c r="AD482">
        <v>9477</v>
      </c>
      <c r="AE482">
        <v>62243</v>
      </c>
    </row>
    <row r="483" spans="1:31" x14ac:dyDescent="0.35">
      <c r="A483" t="s">
        <v>62</v>
      </c>
      <c r="B483" t="s">
        <v>63</v>
      </c>
      <c r="C483">
        <v>0</v>
      </c>
      <c r="D483" t="s">
        <v>64</v>
      </c>
      <c r="E483">
        <v>110</v>
      </c>
      <c r="F483" t="s">
        <v>78</v>
      </c>
      <c r="G483">
        <v>2006</v>
      </c>
      <c r="H483">
        <v>216580</v>
      </c>
      <c r="I483">
        <v>314901</v>
      </c>
      <c r="J483">
        <v>6481406</v>
      </c>
      <c r="K483">
        <v>6422602</v>
      </c>
      <c r="L483">
        <v>14005</v>
      </c>
      <c r="M483">
        <v>4.3949999999999996</v>
      </c>
      <c r="N483">
        <v>21550</v>
      </c>
      <c r="O483">
        <v>6.7619999999999996</v>
      </c>
      <c r="P483">
        <v>855313</v>
      </c>
      <c r="Q483">
        <v>309404</v>
      </c>
      <c r="R483">
        <v>545909</v>
      </c>
      <c r="S483">
        <v>4.8170000000000002</v>
      </c>
      <c r="T483">
        <v>13.317</v>
      </c>
      <c r="U483">
        <v>739121</v>
      </c>
      <c r="V483">
        <v>228350</v>
      </c>
      <c r="W483">
        <v>510771</v>
      </c>
      <c r="X483">
        <v>3.5550000000000002</v>
      </c>
      <c r="Y483">
        <v>11.507999999999999</v>
      </c>
      <c r="Z483">
        <v>116192</v>
      </c>
      <c r="AA483">
        <v>1.8089999999999999</v>
      </c>
      <c r="AB483">
        <v>23.015999999999998</v>
      </c>
      <c r="AC483">
        <v>12944</v>
      </c>
      <c r="AD483">
        <v>13607</v>
      </c>
      <c r="AE483">
        <v>88583</v>
      </c>
    </row>
    <row r="484" spans="1:31" x14ac:dyDescent="0.35">
      <c r="A484" t="s">
        <v>62</v>
      </c>
      <c r="B484" t="s">
        <v>63</v>
      </c>
      <c r="C484">
        <v>0</v>
      </c>
      <c r="D484" t="s">
        <v>64</v>
      </c>
      <c r="E484">
        <v>110</v>
      </c>
      <c r="F484" t="s">
        <v>78</v>
      </c>
      <c r="G484">
        <v>2007</v>
      </c>
      <c r="H484">
        <v>259838</v>
      </c>
      <c r="I484">
        <v>379574</v>
      </c>
      <c r="J484">
        <v>7735484</v>
      </c>
      <c r="K484">
        <v>7772145</v>
      </c>
      <c r="L484">
        <v>15966</v>
      </c>
      <c r="M484">
        <v>4.1539999999999999</v>
      </c>
      <c r="N484">
        <v>25513</v>
      </c>
      <c r="O484">
        <v>6.6379999999999999</v>
      </c>
      <c r="P484">
        <v>941722</v>
      </c>
      <c r="Q484">
        <v>248409</v>
      </c>
      <c r="R484">
        <v>693313</v>
      </c>
      <c r="S484">
        <v>3.1960000000000002</v>
      </c>
      <c r="T484">
        <v>12.117000000000001</v>
      </c>
      <c r="U484">
        <v>1014348</v>
      </c>
      <c r="V484">
        <v>265573</v>
      </c>
      <c r="W484">
        <v>748775</v>
      </c>
      <c r="X484">
        <v>3.4169999999999998</v>
      </c>
      <c r="Y484">
        <v>13.051</v>
      </c>
      <c r="Z484">
        <v>-72626</v>
      </c>
      <c r="AA484">
        <v>-0.93400000000000005</v>
      </c>
      <c r="AB484">
        <v>24.233000000000001</v>
      </c>
      <c r="AC484">
        <v>13073</v>
      </c>
      <c r="AD484">
        <v>14002</v>
      </c>
      <c r="AE484">
        <v>91928</v>
      </c>
    </row>
    <row r="485" spans="1:31" x14ac:dyDescent="0.35">
      <c r="A485" t="s">
        <v>62</v>
      </c>
      <c r="B485" t="s">
        <v>63</v>
      </c>
      <c r="C485">
        <v>0</v>
      </c>
      <c r="D485" t="s">
        <v>64</v>
      </c>
      <c r="E485">
        <v>110</v>
      </c>
      <c r="F485" t="s">
        <v>78</v>
      </c>
      <c r="G485">
        <v>2008</v>
      </c>
      <c r="H485">
        <v>304417</v>
      </c>
      <c r="I485">
        <v>445240</v>
      </c>
      <c r="J485">
        <v>9100353</v>
      </c>
      <c r="K485">
        <v>9150526</v>
      </c>
      <c r="L485">
        <v>14729</v>
      </c>
      <c r="M485">
        <v>3.254</v>
      </c>
      <c r="N485">
        <v>29432</v>
      </c>
      <c r="O485">
        <v>6.5030000000000001</v>
      </c>
      <c r="P485">
        <v>1063185</v>
      </c>
      <c r="Q485">
        <v>264898</v>
      </c>
      <c r="R485">
        <v>798287</v>
      </c>
      <c r="S485">
        <v>2.895</v>
      </c>
      <c r="T485">
        <v>11.619</v>
      </c>
      <c r="U485">
        <v>1164562</v>
      </c>
      <c r="V485">
        <v>311595</v>
      </c>
      <c r="W485">
        <v>852967</v>
      </c>
      <c r="X485">
        <v>3.4049999999999998</v>
      </c>
      <c r="Y485">
        <v>12.727</v>
      </c>
      <c r="Z485">
        <v>-101377</v>
      </c>
      <c r="AA485">
        <v>-1.1080000000000001</v>
      </c>
      <c r="AB485">
        <v>23.238</v>
      </c>
      <c r="AC485">
        <v>15558</v>
      </c>
      <c r="AD485">
        <v>17083</v>
      </c>
      <c r="AE485">
        <v>126754</v>
      </c>
    </row>
    <row r="486" spans="1:31" x14ac:dyDescent="0.35">
      <c r="A486" t="s">
        <v>62</v>
      </c>
      <c r="B486" t="s">
        <v>63</v>
      </c>
      <c r="C486">
        <v>0</v>
      </c>
      <c r="D486" t="s">
        <v>64</v>
      </c>
      <c r="E486">
        <v>110</v>
      </c>
      <c r="F486" t="s">
        <v>78</v>
      </c>
      <c r="G486">
        <v>2009</v>
      </c>
      <c r="H486">
        <v>347191</v>
      </c>
      <c r="I486">
        <v>510180</v>
      </c>
      <c r="J486">
        <v>10061999</v>
      </c>
      <c r="K486">
        <v>10413184</v>
      </c>
      <c r="L486">
        <v>15013</v>
      </c>
      <c r="M486">
        <v>2.8929999999999998</v>
      </c>
      <c r="N486">
        <v>32414</v>
      </c>
      <c r="O486">
        <v>6.2469999999999999</v>
      </c>
      <c r="P486">
        <v>881255</v>
      </c>
      <c r="Q486">
        <v>240805</v>
      </c>
      <c r="R486">
        <v>640450</v>
      </c>
      <c r="S486">
        <v>2.3130000000000002</v>
      </c>
      <c r="T486">
        <v>8.4629999999999992</v>
      </c>
      <c r="U486">
        <v>1586088</v>
      </c>
      <c r="V486">
        <v>347663</v>
      </c>
      <c r="W486">
        <v>1238425</v>
      </c>
      <c r="X486">
        <v>3.339</v>
      </c>
      <c r="Y486">
        <v>15.231999999999999</v>
      </c>
      <c r="Z486">
        <v>-704833</v>
      </c>
      <c r="AA486">
        <v>-6.7690000000000001</v>
      </c>
      <c r="AB486">
        <v>16.925999999999998</v>
      </c>
      <c r="AC486">
        <v>17926</v>
      </c>
      <c r="AD486">
        <v>18734</v>
      </c>
      <c r="AE486">
        <v>150757</v>
      </c>
    </row>
    <row r="487" spans="1:31" x14ac:dyDescent="0.35">
      <c r="A487" t="s">
        <v>62</v>
      </c>
      <c r="B487" t="s">
        <v>63</v>
      </c>
      <c r="C487">
        <v>0</v>
      </c>
      <c r="D487" t="s">
        <v>64</v>
      </c>
      <c r="E487">
        <v>110</v>
      </c>
      <c r="F487" t="s">
        <v>78</v>
      </c>
      <c r="G487">
        <v>2010</v>
      </c>
      <c r="H487">
        <v>414959</v>
      </c>
      <c r="I487">
        <v>604820</v>
      </c>
      <c r="J487">
        <v>11859183</v>
      </c>
      <c r="K487">
        <v>11997433</v>
      </c>
      <c r="L487">
        <v>18873</v>
      </c>
      <c r="M487">
        <v>3.0790000000000002</v>
      </c>
      <c r="N487">
        <v>35316</v>
      </c>
      <c r="O487">
        <v>5.7610000000000001</v>
      </c>
      <c r="P487">
        <v>1155953</v>
      </c>
      <c r="Q487">
        <v>270277</v>
      </c>
      <c r="R487">
        <v>885676</v>
      </c>
      <c r="S487">
        <v>2.2530000000000001</v>
      </c>
      <c r="T487">
        <v>9.6349999999999998</v>
      </c>
      <c r="U487">
        <v>1425787</v>
      </c>
      <c r="V487">
        <v>344161</v>
      </c>
      <c r="W487">
        <v>1081626</v>
      </c>
      <c r="X487">
        <v>2.8690000000000002</v>
      </c>
      <c r="Y487">
        <v>11.884</v>
      </c>
      <c r="Z487">
        <v>-269834</v>
      </c>
      <c r="AA487">
        <v>-2.2490000000000001</v>
      </c>
      <c r="AB487">
        <v>19.27</v>
      </c>
      <c r="AC487">
        <v>17936</v>
      </c>
      <c r="AD487">
        <v>19492</v>
      </c>
      <c r="AE487">
        <v>133622</v>
      </c>
    </row>
    <row r="488" spans="1:31" x14ac:dyDescent="0.35">
      <c r="A488" t="s">
        <v>62</v>
      </c>
      <c r="B488" t="s">
        <v>63</v>
      </c>
      <c r="C488">
        <v>0</v>
      </c>
      <c r="D488" t="s">
        <v>64</v>
      </c>
      <c r="E488">
        <v>110</v>
      </c>
      <c r="F488" t="s">
        <v>78</v>
      </c>
      <c r="G488">
        <v>2011</v>
      </c>
      <c r="H488">
        <v>465821</v>
      </c>
      <c r="I488">
        <v>685344</v>
      </c>
      <c r="J488">
        <v>13575651</v>
      </c>
      <c r="K488">
        <v>13600642</v>
      </c>
      <c r="L488">
        <v>20861</v>
      </c>
      <c r="M488">
        <v>3</v>
      </c>
      <c r="N488">
        <v>40847</v>
      </c>
      <c r="O488">
        <v>5.8739999999999997</v>
      </c>
      <c r="P488">
        <v>1318394</v>
      </c>
      <c r="Q488">
        <v>242932</v>
      </c>
      <c r="R488">
        <v>1075462</v>
      </c>
      <c r="S488">
        <v>1.786</v>
      </c>
      <c r="T488">
        <v>9.6940000000000008</v>
      </c>
      <c r="U488">
        <v>1373352</v>
      </c>
      <c r="V488">
        <v>356010</v>
      </c>
      <c r="W488">
        <v>1017342</v>
      </c>
      <c r="X488">
        <v>2.6179999999999999</v>
      </c>
      <c r="Y488">
        <v>10.098000000000001</v>
      </c>
      <c r="Z488">
        <v>-54958</v>
      </c>
      <c r="AA488">
        <v>-0.40400000000000003</v>
      </c>
      <c r="AB488">
        <v>19.387</v>
      </c>
      <c r="AC488">
        <v>21284</v>
      </c>
      <c r="AD488">
        <v>25414</v>
      </c>
      <c r="AE488">
        <v>156645</v>
      </c>
    </row>
    <row r="489" spans="1:31" x14ac:dyDescent="0.35">
      <c r="A489" t="s">
        <v>62</v>
      </c>
      <c r="B489" t="s">
        <v>63</v>
      </c>
      <c r="C489">
        <v>0</v>
      </c>
      <c r="D489" t="s">
        <v>64</v>
      </c>
      <c r="E489">
        <v>110</v>
      </c>
      <c r="F489" t="s">
        <v>78</v>
      </c>
      <c r="G489">
        <v>2012</v>
      </c>
      <c r="H489">
        <v>519696</v>
      </c>
      <c r="I489">
        <v>763409</v>
      </c>
      <c r="J489">
        <v>15839785</v>
      </c>
      <c r="K489">
        <v>15799693</v>
      </c>
      <c r="L489">
        <v>23304</v>
      </c>
      <c r="M489">
        <v>3.008</v>
      </c>
      <c r="N489">
        <v>46044</v>
      </c>
      <c r="O489">
        <v>5.9429999999999996</v>
      </c>
      <c r="P489">
        <v>1673774</v>
      </c>
      <c r="Q489">
        <v>322736</v>
      </c>
      <c r="R489">
        <v>1351038</v>
      </c>
      <c r="S489">
        <v>2.0430000000000001</v>
      </c>
      <c r="T489">
        <v>10.593999999999999</v>
      </c>
      <c r="U489">
        <v>1588926</v>
      </c>
      <c r="V489">
        <v>418019</v>
      </c>
      <c r="W489">
        <v>1170907</v>
      </c>
      <c r="X489">
        <v>2.6459999999999999</v>
      </c>
      <c r="Y489">
        <v>10.057</v>
      </c>
      <c r="Z489">
        <v>84848</v>
      </c>
      <c r="AA489">
        <v>0.53700000000000003</v>
      </c>
      <c r="AB489">
        <v>20.113</v>
      </c>
      <c r="AC489">
        <v>22061</v>
      </c>
      <c r="AD489">
        <v>23682</v>
      </c>
      <c r="AE489">
        <v>151028</v>
      </c>
    </row>
    <row r="490" spans="1:31" x14ac:dyDescent="0.35">
      <c r="A490" t="s">
        <v>62</v>
      </c>
      <c r="B490" t="s">
        <v>63</v>
      </c>
      <c r="C490">
        <v>0</v>
      </c>
      <c r="D490" t="s">
        <v>64</v>
      </c>
      <c r="E490">
        <v>110</v>
      </c>
      <c r="F490" t="s">
        <v>78</v>
      </c>
      <c r="G490">
        <v>2013</v>
      </c>
      <c r="H490">
        <v>565420</v>
      </c>
      <c r="I490">
        <v>843560</v>
      </c>
      <c r="J490">
        <v>18145564</v>
      </c>
      <c r="K490">
        <v>18082332</v>
      </c>
      <c r="L490">
        <v>26571</v>
      </c>
      <c r="M490">
        <v>3.109</v>
      </c>
      <c r="N490">
        <v>48899</v>
      </c>
      <c r="O490">
        <v>5.7210000000000001</v>
      </c>
      <c r="P490">
        <v>1932021</v>
      </c>
      <c r="Q490">
        <v>382239</v>
      </c>
      <c r="R490">
        <v>1549782</v>
      </c>
      <c r="S490">
        <v>2.1139999999999999</v>
      </c>
      <c r="T490">
        <v>10.685</v>
      </c>
      <c r="U490">
        <v>1806196</v>
      </c>
      <c r="V490">
        <v>511078</v>
      </c>
      <c r="W490">
        <v>1295118</v>
      </c>
      <c r="X490">
        <v>2.8260000000000001</v>
      </c>
      <c r="Y490">
        <v>9.9890000000000008</v>
      </c>
      <c r="Z490">
        <v>125825</v>
      </c>
      <c r="AA490">
        <v>0.69599999999999995</v>
      </c>
      <c r="AB490">
        <v>19.977</v>
      </c>
      <c r="AC490">
        <v>25508</v>
      </c>
      <c r="AD490">
        <v>26889</v>
      </c>
      <c r="AE490">
        <v>192902</v>
      </c>
    </row>
    <row r="491" spans="1:31" x14ac:dyDescent="0.35">
      <c r="A491" t="s">
        <v>62</v>
      </c>
      <c r="B491" t="s">
        <v>63</v>
      </c>
      <c r="C491">
        <v>0</v>
      </c>
      <c r="D491" t="s">
        <v>64</v>
      </c>
      <c r="E491">
        <v>110</v>
      </c>
      <c r="F491" t="s">
        <v>78</v>
      </c>
      <c r="G491">
        <v>2014</v>
      </c>
      <c r="H491">
        <v>608332</v>
      </c>
      <c r="I491">
        <v>917360</v>
      </c>
      <c r="J491">
        <v>20126450</v>
      </c>
      <c r="K491">
        <v>20051510</v>
      </c>
      <c r="L491">
        <v>31781</v>
      </c>
      <c r="M491">
        <v>3.4289999999999998</v>
      </c>
      <c r="N491">
        <v>50905</v>
      </c>
      <c r="O491">
        <v>5.492</v>
      </c>
      <c r="P491">
        <v>2078266</v>
      </c>
      <c r="Q491">
        <v>489824</v>
      </c>
      <c r="R491">
        <v>1588442</v>
      </c>
      <c r="S491">
        <v>2.4430000000000001</v>
      </c>
      <c r="T491">
        <v>10.365</v>
      </c>
      <c r="U491">
        <v>1921873</v>
      </c>
      <c r="V491">
        <v>514150</v>
      </c>
      <c r="W491">
        <v>1407723</v>
      </c>
      <c r="X491">
        <v>2.5640000000000001</v>
      </c>
      <c r="Y491">
        <v>9.5850000000000009</v>
      </c>
      <c r="Z491">
        <v>156393</v>
      </c>
      <c r="AA491">
        <v>0.78</v>
      </c>
      <c r="AB491">
        <v>19.169</v>
      </c>
      <c r="AC491">
        <v>27609</v>
      </c>
      <c r="AD491">
        <v>29039</v>
      </c>
      <c r="AE491">
        <v>187800</v>
      </c>
    </row>
    <row r="492" spans="1:31" x14ac:dyDescent="0.35">
      <c r="A492" t="s">
        <v>62</v>
      </c>
      <c r="B492" t="s">
        <v>63</v>
      </c>
      <c r="C492">
        <v>0</v>
      </c>
      <c r="D492" t="s">
        <v>64</v>
      </c>
      <c r="E492">
        <v>110</v>
      </c>
      <c r="F492" t="s">
        <v>78</v>
      </c>
      <c r="G492">
        <v>2015</v>
      </c>
      <c r="H492">
        <v>649062</v>
      </c>
      <c r="I492">
        <v>996241</v>
      </c>
      <c r="J492">
        <v>22126515</v>
      </c>
      <c r="K492">
        <v>22066858</v>
      </c>
      <c r="L492">
        <v>34168</v>
      </c>
      <c r="M492">
        <v>3.3940000000000001</v>
      </c>
      <c r="N492">
        <v>54834</v>
      </c>
      <c r="O492">
        <v>5.4480000000000004</v>
      </c>
      <c r="P492">
        <v>2238040</v>
      </c>
      <c r="Q492">
        <v>529901</v>
      </c>
      <c r="R492">
        <v>1708139</v>
      </c>
      <c r="S492">
        <v>2.4009999999999998</v>
      </c>
      <c r="T492">
        <v>10.141999999999999</v>
      </c>
      <c r="U492">
        <v>2114700</v>
      </c>
      <c r="V492">
        <v>549315</v>
      </c>
      <c r="W492">
        <v>1565385</v>
      </c>
      <c r="X492">
        <v>2.4889999999999999</v>
      </c>
      <c r="Y492">
        <v>9.5830000000000002</v>
      </c>
      <c r="Z492">
        <v>123340</v>
      </c>
      <c r="AA492">
        <v>0.55900000000000005</v>
      </c>
      <c r="AB492">
        <v>19.166</v>
      </c>
      <c r="AC492">
        <v>30695</v>
      </c>
      <c r="AD492">
        <v>32479</v>
      </c>
      <c r="AE492">
        <v>210618</v>
      </c>
    </row>
    <row r="493" spans="1:31" x14ac:dyDescent="0.35">
      <c r="A493" t="s">
        <v>62</v>
      </c>
      <c r="B493" t="s">
        <v>63</v>
      </c>
      <c r="C493">
        <v>0</v>
      </c>
      <c r="D493" t="s">
        <v>64</v>
      </c>
      <c r="E493">
        <v>110</v>
      </c>
      <c r="F493" t="s">
        <v>78</v>
      </c>
      <c r="G493">
        <v>2016</v>
      </c>
      <c r="H493">
        <v>688436</v>
      </c>
      <c r="I493">
        <v>1067194</v>
      </c>
      <c r="J493">
        <v>23837403</v>
      </c>
      <c r="K493">
        <v>23752582</v>
      </c>
      <c r="L493">
        <v>35312</v>
      </c>
      <c r="M493">
        <v>3.2770000000000001</v>
      </c>
      <c r="N493">
        <v>56348</v>
      </c>
      <c r="O493">
        <v>5.2279999999999998</v>
      </c>
      <c r="P493">
        <v>2458165</v>
      </c>
      <c r="Q493">
        <v>611255</v>
      </c>
      <c r="R493">
        <v>1846910</v>
      </c>
      <c r="S493">
        <v>2.573</v>
      </c>
      <c r="T493">
        <v>10.349</v>
      </c>
      <c r="U493">
        <v>2289856</v>
      </c>
      <c r="V493">
        <v>660927</v>
      </c>
      <c r="W493">
        <v>1628929</v>
      </c>
      <c r="X493">
        <v>2.7829999999999999</v>
      </c>
      <c r="Y493">
        <v>9.64</v>
      </c>
      <c r="Z493">
        <v>168309</v>
      </c>
      <c r="AA493">
        <v>0.70899999999999996</v>
      </c>
      <c r="AB493">
        <v>19.280999999999999</v>
      </c>
      <c r="AC493">
        <v>33295</v>
      </c>
      <c r="AD493">
        <v>35502</v>
      </c>
      <c r="AE493">
        <v>243608</v>
      </c>
    </row>
    <row r="494" spans="1:31" x14ac:dyDescent="0.35">
      <c r="A494" t="s">
        <v>62</v>
      </c>
      <c r="B494" t="s">
        <v>63</v>
      </c>
      <c r="C494">
        <v>0</v>
      </c>
      <c r="D494" t="s">
        <v>64</v>
      </c>
      <c r="E494">
        <v>110</v>
      </c>
      <c r="F494" t="s">
        <v>78</v>
      </c>
      <c r="G494">
        <v>2017</v>
      </c>
      <c r="H494">
        <v>720398</v>
      </c>
      <c r="I494">
        <v>1117860</v>
      </c>
      <c r="J494">
        <v>25131118</v>
      </c>
      <c r="K494">
        <v>25122537</v>
      </c>
      <c r="L494">
        <v>36675</v>
      </c>
      <c r="M494">
        <v>3.234</v>
      </c>
      <c r="N494">
        <v>69205</v>
      </c>
      <c r="O494">
        <v>6.1020000000000003</v>
      </c>
      <c r="P494">
        <v>2674786</v>
      </c>
      <c r="Q494">
        <v>547116</v>
      </c>
      <c r="R494">
        <v>2127670</v>
      </c>
      <c r="S494">
        <v>2.1779999999999999</v>
      </c>
      <c r="T494">
        <v>10.647</v>
      </c>
      <c r="U494">
        <v>2657235</v>
      </c>
      <c r="V494">
        <v>758810</v>
      </c>
      <c r="W494">
        <v>1898425</v>
      </c>
      <c r="X494">
        <v>3.02</v>
      </c>
      <c r="Y494">
        <v>10.577</v>
      </c>
      <c r="Z494">
        <v>17551</v>
      </c>
      <c r="AA494">
        <v>7.0000000000000007E-2</v>
      </c>
      <c r="AB494">
        <v>21.154</v>
      </c>
      <c r="AC494">
        <v>36482</v>
      </c>
      <c r="AD494">
        <v>39094</v>
      </c>
      <c r="AE494">
        <v>282817</v>
      </c>
    </row>
    <row r="495" spans="1:31" x14ac:dyDescent="0.35">
      <c r="A495" t="s">
        <v>62</v>
      </c>
      <c r="B495" t="s">
        <v>63</v>
      </c>
      <c r="C495">
        <v>0</v>
      </c>
      <c r="D495" t="s">
        <v>64</v>
      </c>
      <c r="E495">
        <v>110</v>
      </c>
      <c r="F495" t="s">
        <v>78</v>
      </c>
      <c r="G495">
        <v>2018</v>
      </c>
      <c r="H495">
        <v>748725</v>
      </c>
      <c r="I495">
        <v>1167891</v>
      </c>
      <c r="J495">
        <v>26870922</v>
      </c>
      <c r="K495">
        <v>26851278</v>
      </c>
      <c r="L495">
        <v>32118</v>
      </c>
      <c r="M495">
        <v>2.7080000000000002</v>
      </c>
      <c r="N495">
        <v>68454</v>
      </c>
      <c r="O495">
        <v>5.7720000000000002</v>
      </c>
      <c r="P495">
        <v>2586521</v>
      </c>
      <c r="Q495">
        <v>553450</v>
      </c>
      <c r="R495">
        <v>2033071</v>
      </c>
      <c r="S495">
        <v>2.0609999999999999</v>
      </c>
      <c r="T495">
        <v>9.6329999999999991</v>
      </c>
      <c r="U495">
        <v>2546176</v>
      </c>
      <c r="V495">
        <v>671152</v>
      </c>
      <c r="W495">
        <v>1875024</v>
      </c>
      <c r="X495">
        <v>2.5</v>
      </c>
      <c r="Y495">
        <v>9.4830000000000005</v>
      </c>
      <c r="Z495">
        <v>40345</v>
      </c>
      <c r="AA495">
        <v>0.15</v>
      </c>
      <c r="AB495">
        <v>18.965</v>
      </c>
      <c r="AC495">
        <v>41254</v>
      </c>
      <c r="AD495">
        <v>44755</v>
      </c>
      <c r="AE495">
        <v>311260</v>
      </c>
    </row>
    <row r="496" spans="1:31" x14ac:dyDescent="0.35">
      <c r="A496" t="s">
        <v>62</v>
      </c>
      <c r="B496" t="s">
        <v>63</v>
      </c>
      <c r="C496">
        <v>0</v>
      </c>
      <c r="D496" t="s">
        <v>64</v>
      </c>
      <c r="E496">
        <v>150</v>
      </c>
      <c r="F496" t="s">
        <v>79</v>
      </c>
      <c r="G496">
        <v>1978</v>
      </c>
      <c r="H496">
        <v>2716591</v>
      </c>
      <c r="I496">
        <v>3448561</v>
      </c>
      <c r="J496">
        <v>64362988</v>
      </c>
      <c r="K496">
        <v>63077221</v>
      </c>
      <c r="L496">
        <v>155134</v>
      </c>
      <c r="M496">
        <v>4.367</v>
      </c>
      <c r="N496">
        <v>362509</v>
      </c>
      <c r="O496">
        <v>10.205</v>
      </c>
      <c r="P496">
        <v>11278416</v>
      </c>
      <c r="Q496">
        <v>2548066</v>
      </c>
      <c r="R496">
        <v>8730350</v>
      </c>
      <c r="S496">
        <v>4.04</v>
      </c>
      <c r="T496">
        <v>17.88</v>
      </c>
      <c r="U496">
        <v>8701933</v>
      </c>
      <c r="V496">
        <v>3538783</v>
      </c>
      <c r="W496">
        <v>5163150</v>
      </c>
      <c r="X496">
        <v>5.61</v>
      </c>
      <c r="Y496">
        <v>13.795999999999999</v>
      </c>
      <c r="Z496">
        <v>2576483</v>
      </c>
      <c r="AA496">
        <v>4.085</v>
      </c>
      <c r="AB496">
        <v>27.591000000000001</v>
      </c>
      <c r="AC496" t="s">
        <v>69</v>
      </c>
      <c r="AD496" t="s">
        <v>69</v>
      </c>
      <c r="AE496">
        <v>1404348</v>
      </c>
    </row>
    <row r="497" spans="1:31" x14ac:dyDescent="0.35">
      <c r="A497" t="s">
        <v>62</v>
      </c>
      <c r="B497" t="s">
        <v>63</v>
      </c>
      <c r="C497">
        <v>0</v>
      </c>
      <c r="D497" t="s">
        <v>64</v>
      </c>
      <c r="E497">
        <v>150</v>
      </c>
      <c r="F497" t="s">
        <v>79</v>
      </c>
      <c r="G497">
        <v>1979</v>
      </c>
      <c r="H497">
        <v>2535021</v>
      </c>
      <c r="I497">
        <v>3287487</v>
      </c>
      <c r="J497">
        <v>66082315</v>
      </c>
      <c r="K497">
        <v>65139084</v>
      </c>
      <c r="L497">
        <v>133733</v>
      </c>
      <c r="M497">
        <v>3.9849999999999999</v>
      </c>
      <c r="N497">
        <v>271368</v>
      </c>
      <c r="O497">
        <v>8.0850000000000009</v>
      </c>
      <c r="P497">
        <v>10069061</v>
      </c>
      <c r="Q497">
        <v>2290395</v>
      </c>
      <c r="R497">
        <v>7778666</v>
      </c>
      <c r="S497">
        <v>3.516</v>
      </c>
      <c r="T497">
        <v>15.458</v>
      </c>
      <c r="U497">
        <v>8170006</v>
      </c>
      <c r="V497">
        <v>2813590</v>
      </c>
      <c r="W497">
        <v>5356416</v>
      </c>
      <c r="X497">
        <v>4.319</v>
      </c>
      <c r="Y497">
        <v>12.542</v>
      </c>
      <c r="Z497">
        <v>1899055</v>
      </c>
      <c r="AA497">
        <v>2.915</v>
      </c>
      <c r="AB497">
        <v>25.085000000000001</v>
      </c>
      <c r="AC497">
        <v>161858</v>
      </c>
      <c r="AD497">
        <v>165856</v>
      </c>
      <c r="AE497">
        <v>1040926</v>
      </c>
    </row>
    <row r="498" spans="1:31" x14ac:dyDescent="0.35">
      <c r="A498" t="s">
        <v>62</v>
      </c>
      <c r="B498" t="s">
        <v>63</v>
      </c>
      <c r="C498">
        <v>0</v>
      </c>
      <c r="D498" t="s">
        <v>64</v>
      </c>
      <c r="E498">
        <v>150</v>
      </c>
      <c r="F498" t="s">
        <v>79</v>
      </c>
      <c r="G498">
        <v>1980</v>
      </c>
      <c r="H498">
        <v>2352148</v>
      </c>
      <c r="I498">
        <v>3127635</v>
      </c>
      <c r="J498">
        <v>65011349</v>
      </c>
      <c r="K498">
        <v>65599687</v>
      </c>
      <c r="L498">
        <v>119041</v>
      </c>
      <c r="M498">
        <v>3.7229999999999999</v>
      </c>
      <c r="N498">
        <v>258088</v>
      </c>
      <c r="O498">
        <v>8.0719999999999992</v>
      </c>
      <c r="P498">
        <v>8319059</v>
      </c>
      <c r="Q498">
        <v>2218113</v>
      </c>
      <c r="R498">
        <v>6100946</v>
      </c>
      <c r="S498">
        <v>3.3809999999999998</v>
      </c>
      <c r="T498">
        <v>12.682</v>
      </c>
      <c r="U498">
        <v>9477783</v>
      </c>
      <c r="V498">
        <v>2637459</v>
      </c>
      <c r="W498">
        <v>6840324</v>
      </c>
      <c r="X498">
        <v>4.0209999999999999</v>
      </c>
      <c r="Y498">
        <v>14.448</v>
      </c>
      <c r="Z498">
        <v>-1158724</v>
      </c>
      <c r="AA498">
        <v>-1.766</v>
      </c>
      <c r="AB498">
        <v>25.363</v>
      </c>
      <c r="AC498">
        <v>157041</v>
      </c>
      <c r="AD498">
        <v>161995</v>
      </c>
      <c r="AE498">
        <v>1058294</v>
      </c>
    </row>
    <row r="499" spans="1:31" x14ac:dyDescent="0.35">
      <c r="A499" t="s">
        <v>62</v>
      </c>
      <c r="B499" t="s">
        <v>63</v>
      </c>
      <c r="C499">
        <v>0</v>
      </c>
      <c r="D499" t="s">
        <v>64</v>
      </c>
      <c r="E499">
        <v>150</v>
      </c>
      <c r="F499" t="s">
        <v>79</v>
      </c>
      <c r="G499">
        <v>1981</v>
      </c>
      <c r="H499">
        <v>2214850</v>
      </c>
      <c r="I499">
        <v>3011869</v>
      </c>
      <c r="J499">
        <v>63706299</v>
      </c>
      <c r="K499">
        <v>64298110</v>
      </c>
      <c r="L499">
        <v>117007</v>
      </c>
      <c r="M499">
        <v>3.8250000000000002</v>
      </c>
      <c r="N499">
        <v>211788</v>
      </c>
      <c r="O499">
        <v>6.923</v>
      </c>
      <c r="P499">
        <v>7608567</v>
      </c>
      <c r="Q499">
        <v>2022204</v>
      </c>
      <c r="R499">
        <v>5586363</v>
      </c>
      <c r="S499">
        <v>3.145</v>
      </c>
      <c r="T499">
        <v>11.833</v>
      </c>
      <c r="U499">
        <v>8778254</v>
      </c>
      <c r="V499">
        <v>2230250</v>
      </c>
      <c r="W499">
        <v>6548004</v>
      </c>
      <c r="X499">
        <v>3.4689999999999999</v>
      </c>
      <c r="Y499">
        <v>13.651999999999999</v>
      </c>
      <c r="Z499">
        <v>-1169687</v>
      </c>
      <c r="AA499">
        <v>-1.819</v>
      </c>
      <c r="AB499">
        <v>23.667000000000002</v>
      </c>
      <c r="AC499">
        <v>117956</v>
      </c>
      <c r="AD499">
        <v>123386</v>
      </c>
      <c r="AE499">
        <v>763209</v>
      </c>
    </row>
    <row r="500" spans="1:31" x14ac:dyDescent="0.35">
      <c r="A500" t="s">
        <v>62</v>
      </c>
      <c r="B500" t="s">
        <v>63</v>
      </c>
      <c r="C500">
        <v>0</v>
      </c>
      <c r="D500" t="s">
        <v>64</v>
      </c>
      <c r="E500">
        <v>150</v>
      </c>
      <c r="F500" t="s">
        <v>79</v>
      </c>
      <c r="G500">
        <v>1982</v>
      </c>
      <c r="H500">
        <v>2072788</v>
      </c>
      <c r="I500">
        <v>2885382</v>
      </c>
      <c r="J500">
        <v>62335252</v>
      </c>
      <c r="K500">
        <v>63016738</v>
      </c>
      <c r="L500">
        <v>128060</v>
      </c>
      <c r="M500">
        <v>4.3550000000000004</v>
      </c>
      <c r="N500">
        <v>238261</v>
      </c>
      <c r="O500">
        <v>8.1029999999999998</v>
      </c>
      <c r="P500">
        <v>7907812</v>
      </c>
      <c r="Q500">
        <v>2366211</v>
      </c>
      <c r="R500">
        <v>5541601</v>
      </c>
      <c r="S500">
        <v>3.7549999999999999</v>
      </c>
      <c r="T500">
        <v>12.548999999999999</v>
      </c>
      <c r="U500">
        <v>9265355</v>
      </c>
      <c r="V500">
        <v>2397737</v>
      </c>
      <c r="W500">
        <v>6867618</v>
      </c>
      <c r="X500">
        <v>3.8050000000000002</v>
      </c>
      <c r="Y500">
        <v>14.702999999999999</v>
      </c>
      <c r="Z500">
        <v>-1357543</v>
      </c>
      <c r="AA500">
        <v>-2.1539999999999999</v>
      </c>
      <c r="AB500">
        <v>25.097000000000001</v>
      </c>
      <c r="AC500">
        <v>136344</v>
      </c>
      <c r="AD500">
        <v>141962</v>
      </c>
      <c r="AE500">
        <v>856847</v>
      </c>
    </row>
    <row r="501" spans="1:31" x14ac:dyDescent="0.35">
      <c r="A501" t="s">
        <v>62</v>
      </c>
      <c r="B501" t="s">
        <v>63</v>
      </c>
      <c r="C501">
        <v>0</v>
      </c>
      <c r="D501" t="s">
        <v>64</v>
      </c>
      <c r="E501">
        <v>150</v>
      </c>
      <c r="F501" t="s">
        <v>79</v>
      </c>
      <c r="G501">
        <v>1983</v>
      </c>
      <c r="H501">
        <v>1963415</v>
      </c>
      <c r="I501">
        <v>2769638</v>
      </c>
      <c r="J501">
        <v>59397909</v>
      </c>
      <c r="K501">
        <v>60501593</v>
      </c>
      <c r="L501">
        <v>108652</v>
      </c>
      <c r="M501">
        <v>3.867</v>
      </c>
      <c r="N501">
        <v>188903</v>
      </c>
      <c r="O501">
        <v>6.7229999999999999</v>
      </c>
      <c r="P501">
        <v>7206965</v>
      </c>
      <c r="Q501">
        <v>1637396</v>
      </c>
      <c r="R501">
        <v>5569569</v>
      </c>
      <c r="S501">
        <v>2.706</v>
      </c>
      <c r="T501">
        <v>11.912000000000001</v>
      </c>
      <c r="U501">
        <v>9401539</v>
      </c>
      <c r="V501">
        <v>2226991</v>
      </c>
      <c r="W501">
        <v>7174548</v>
      </c>
      <c r="X501">
        <v>3.681</v>
      </c>
      <c r="Y501">
        <v>15.539</v>
      </c>
      <c r="Z501">
        <v>-2194574</v>
      </c>
      <c r="AA501">
        <v>-3.6269999999999998</v>
      </c>
      <c r="AB501">
        <v>23.824000000000002</v>
      </c>
      <c r="AC501">
        <v>102633</v>
      </c>
      <c r="AD501">
        <v>107524</v>
      </c>
      <c r="AE501">
        <v>717361</v>
      </c>
    </row>
    <row r="502" spans="1:31" x14ac:dyDescent="0.35">
      <c r="A502" t="s">
        <v>62</v>
      </c>
      <c r="B502" t="s">
        <v>63</v>
      </c>
      <c r="C502">
        <v>0</v>
      </c>
      <c r="D502" t="s">
        <v>64</v>
      </c>
      <c r="E502">
        <v>150</v>
      </c>
      <c r="F502" t="s">
        <v>79</v>
      </c>
      <c r="G502">
        <v>1984</v>
      </c>
      <c r="H502">
        <v>1859583</v>
      </c>
      <c r="I502">
        <v>2679301</v>
      </c>
      <c r="J502">
        <v>61028596</v>
      </c>
      <c r="K502">
        <v>60025998</v>
      </c>
      <c r="L502">
        <v>105104</v>
      </c>
      <c r="M502">
        <v>3.8769999999999998</v>
      </c>
      <c r="N502">
        <v>168119</v>
      </c>
      <c r="O502">
        <v>6.202</v>
      </c>
      <c r="P502">
        <v>8569931</v>
      </c>
      <c r="Q502">
        <v>1975591</v>
      </c>
      <c r="R502">
        <v>6594340</v>
      </c>
      <c r="S502">
        <v>3.2909999999999999</v>
      </c>
      <c r="T502">
        <v>14.276999999999999</v>
      </c>
      <c r="U502">
        <v>6547945</v>
      </c>
      <c r="V502">
        <v>1789146</v>
      </c>
      <c r="W502">
        <v>4758799</v>
      </c>
      <c r="X502">
        <v>2.9809999999999999</v>
      </c>
      <c r="Y502">
        <v>10.909000000000001</v>
      </c>
      <c r="Z502">
        <v>2021986</v>
      </c>
      <c r="AA502">
        <v>3.3690000000000002</v>
      </c>
      <c r="AB502">
        <v>21.817</v>
      </c>
      <c r="AC502">
        <v>99786</v>
      </c>
      <c r="AD502">
        <v>103645</v>
      </c>
      <c r="AE502">
        <v>647907</v>
      </c>
    </row>
    <row r="503" spans="1:31" x14ac:dyDescent="0.35">
      <c r="A503" t="s">
        <v>62</v>
      </c>
      <c r="B503" t="s">
        <v>63</v>
      </c>
      <c r="C503">
        <v>0</v>
      </c>
      <c r="D503" t="s">
        <v>64</v>
      </c>
      <c r="E503">
        <v>150</v>
      </c>
      <c r="F503" t="s">
        <v>79</v>
      </c>
      <c r="G503">
        <v>1985</v>
      </c>
      <c r="H503">
        <v>1733831</v>
      </c>
      <c r="I503">
        <v>2553719</v>
      </c>
      <c r="J503">
        <v>61120414</v>
      </c>
      <c r="K503">
        <v>60793665</v>
      </c>
      <c r="L503">
        <v>97679</v>
      </c>
      <c r="M503">
        <v>3.7570000000000001</v>
      </c>
      <c r="N503">
        <v>189813</v>
      </c>
      <c r="O503">
        <v>7.3010000000000002</v>
      </c>
      <c r="P503">
        <v>8190840</v>
      </c>
      <c r="Q503">
        <v>1935915</v>
      </c>
      <c r="R503">
        <v>6254925</v>
      </c>
      <c r="S503">
        <v>3.1840000000000002</v>
      </c>
      <c r="T503">
        <v>13.473000000000001</v>
      </c>
      <c r="U503">
        <v>7543044</v>
      </c>
      <c r="V503">
        <v>2463578</v>
      </c>
      <c r="W503">
        <v>5079466</v>
      </c>
      <c r="X503">
        <v>4.0519999999999996</v>
      </c>
      <c r="Y503">
        <v>12.407999999999999</v>
      </c>
      <c r="Z503">
        <v>647796</v>
      </c>
      <c r="AA503">
        <v>1.0660000000000001</v>
      </c>
      <c r="AB503">
        <v>24.815000000000001</v>
      </c>
      <c r="AC503">
        <v>110437</v>
      </c>
      <c r="AD503">
        <v>115849</v>
      </c>
      <c r="AE503">
        <v>947855</v>
      </c>
    </row>
    <row r="504" spans="1:31" x14ac:dyDescent="0.35">
      <c r="A504" t="s">
        <v>62</v>
      </c>
      <c r="B504" t="s">
        <v>63</v>
      </c>
      <c r="C504">
        <v>0</v>
      </c>
      <c r="D504" t="s">
        <v>64</v>
      </c>
      <c r="E504">
        <v>150</v>
      </c>
      <c r="F504" t="s">
        <v>79</v>
      </c>
      <c r="G504">
        <v>1986</v>
      </c>
      <c r="H504">
        <v>1628025</v>
      </c>
      <c r="I504">
        <v>2450974</v>
      </c>
      <c r="J504">
        <v>60417941</v>
      </c>
      <c r="K504">
        <v>60386993</v>
      </c>
      <c r="L504">
        <v>104763</v>
      </c>
      <c r="M504">
        <v>4.2210000000000001</v>
      </c>
      <c r="N504">
        <v>166710</v>
      </c>
      <c r="O504">
        <v>6.7169999999999996</v>
      </c>
      <c r="P504">
        <v>7826683</v>
      </c>
      <c r="Q504">
        <v>2015428</v>
      </c>
      <c r="R504">
        <v>5811255</v>
      </c>
      <c r="S504">
        <v>3.3380000000000001</v>
      </c>
      <c r="T504">
        <v>12.961</v>
      </c>
      <c r="U504">
        <v>7757012</v>
      </c>
      <c r="V504">
        <v>2107584</v>
      </c>
      <c r="W504">
        <v>5649428</v>
      </c>
      <c r="X504">
        <v>3.49</v>
      </c>
      <c r="Y504">
        <v>12.846</v>
      </c>
      <c r="Z504">
        <v>69671</v>
      </c>
      <c r="AA504">
        <v>0.115</v>
      </c>
      <c r="AB504">
        <v>25.690999999999999</v>
      </c>
      <c r="AC504">
        <v>91669</v>
      </c>
      <c r="AD504">
        <v>96062</v>
      </c>
      <c r="AE504">
        <v>662691</v>
      </c>
    </row>
    <row r="505" spans="1:31" x14ac:dyDescent="0.35">
      <c r="A505" t="s">
        <v>62</v>
      </c>
      <c r="B505" t="s">
        <v>63</v>
      </c>
      <c r="C505">
        <v>0</v>
      </c>
      <c r="D505" t="s">
        <v>64</v>
      </c>
      <c r="E505">
        <v>150</v>
      </c>
      <c r="F505" t="s">
        <v>79</v>
      </c>
      <c r="G505">
        <v>1987</v>
      </c>
      <c r="H505">
        <v>1516846</v>
      </c>
      <c r="I505">
        <v>2348701</v>
      </c>
      <c r="J505">
        <v>59718310</v>
      </c>
      <c r="K505">
        <v>60201338</v>
      </c>
      <c r="L505">
        <v>115250</v>
      </c>
      <c r="M505">
        <v>4.84</v>
      </c>
      <c r="N505">
        <v>180399</v>
      </c>
      <c r="O505">
        <v>7.5759999999999996</v>
      </c>
      <c r="P505">
        <v>7994638</v>
      </c>
      <c r="Q505">
        <v>2235529</v>
      </c>
      <c r="R505">
        <v>5759109</v>
      </c>
      <c r="S505">
        <v>3.7130000000000001</v>
      </c>
      <c r="T505">
        <v>13.28</v>
      </c>
      <c r="U505">
        <v>8956053</v>
      </c>
      <c r="V505">
        <v>2630030</v>
      </c>
      <c r="W505">
        <v>6326023</v>
      </c>
      <c r="X505">
        <v>4.3689999999999998</v>
      </c>
      <c r="Y505">
        <v>14.877000000000001</v>
      </c>
      <c r="Z505">
        <v>-961415</v>
      </c>
      <c r="AA505">
        <v>-1.597</v>
      </c>
      <c r="AB505">
        <v>26.56</v>
      </c>
      <c r="AC505">
        <v>88642</v>
      </c>
      <c r="AD505">
        <v>93748</v>
      </c>
      <c r="AE505">
        <v>750753</v>
      </c>
    </row>
    <row r="506" spans="1:31" x14ac:dyDescent="0.35">
      <c r="A506" t="s">
        <v>62</v>
      </c>
      <c r="B506" t="s">
        <v>63</v>
      </c>
      <c r="C506">
        <v>0</v>
      </c>
      <c r="D506" t="s">
        <v>64</v>
      </c>
      <c r="E506">
        <v>150</v>
      </c>
      <c r="F506" t="s">
        <v>79</v>
      </c>
      <c r="G506">
        <v>1988</v>
      </c>
      <c r="H506">
        <v>1448050</v>
      </c>
      <c r="I506">
        <v>2318664</v>
      </c>
      <c r="J506">
        <v>59973628</v>
      </c>
      <c r="K506">
        <v>59791819</v>
      </c>
      <c r="L506">
        <v>127224</v>
      </c>
      <c r="M506">
        <v>5.4560000000000004</v>
      </c>
      <c r="N506">
        <v>153255</v>
      </c>
      <c r="O506">
        <v>6.5730000000000004</v>
      </c>
      <c r="P506">
        <v>8296275</v>
      </c>
      <c r="Q506">
        <v>2412501</v>
      </c>
      <c r="R506">
        <v>5883774</v>
      </c>
      <c r="S506">
        <v>4.0350000000000001</v>
      </c>
      <c r="T506">
        <v>13.875</v>
      </c>
      <c r="U506">
        <v>7930252</v>
      </c>
      <c r="V506">
        <v>2382650</v>
      </c>
      <c r="W506">
        <v>5547602</v>
      </c>
      <c r="X506">
        <v>3.9849999999999999</v>
      </c>
      <c r="Y506">
        <v>13.263</v>
      </c>
      <c r="Z506">
        <v>366023</v>
      </c>
      <c r="AA506">
        <v>0.61199999999999999</v>
      </c>
      <c r="AB506">
        <v>26.526</v>
      </c>
      <c r="AC506">
        <v>75618</v>
      </c>
      <c r="AD506">
        <v>80659</v>
      </c>
      <c r="AE506">
        <v>676859</v>
      </c>
    </row>
    <row r="507" spans="1:31" x14ac:dyDescent="0.35">
      <c r="A507" t="s">
        <v>62</v>
      </c>
      <c r="B507" t="s">
        <v>63</v>
      </c>
      <c r="C507">
        <v>0</v>
      </c>
      <c r="D507" t="s">
        <v>64</v>
      </c>
      <c r="E507">
        <v>150</v>
      </c>
      <c r="F507" t="s">
        <v>79</v>
      </c>
      <c r="G507">
        <v>1989</v>
      </c>
      <c r="H507">
        <v>1369565</v>
      </c>
      <c r="I507">
        <v>2259288</v>
      </c>
      <c r="J507">
        <v>60162819</v>
      </c>
      <c r="K507">
        <v>59861374</v>
      </c>
      <c r="L507">
        <v>116182</v>
      </c>
      <c r="M507">
        <v>5.109</v>
      </c>
      <c r="N507">
        <v>145960</v>
      </c>
      <c r="O507">
        <v>6.4180000000000001</v>
      </c>
      <c r="P507">
        <v>7856628</v>
      </c>
      <c r="Q507">
        <v>2183109</v>
      </c>
      <c r="R507">
        <v>5673519</v>
      </c>
      <c r="S507">
        <v>3.6469999999999998</v>
      </c>
      <c r="T507">
        <v>13.125</v>
      </c>
      <c r="U507">
        <v>7274858</v>
      </c>
      <c r="V507">
        <v>2084409</v>
      </c>
      <c r="W507">
        <v>5190449</v>
      </c>
      <c r="X507">
        <v>3.4820000000000002</v>
      </c>
      <c r="Y507">
        <v>12.153</v>
      </c>
      <c r="Z507">
        <v>581770</v>
      </c>
      <c r="AA507">
        <v>0.97199999999999998</v>
      </c>
      <c r="AB507">
        <v>24.306000000000001</v>
      </c>
      <c r="AC507">
        <v>73780</v>
      </c>
      <c r="AD507">
        <v>79220</v>
      </c>
      <c r="AE507">
        <v>617344</v>
      </c>
    </row>
    <row r="508" spans="1:31" x14ac:dyDescent="0.35">
      <c r="A508" t="s">
        <v>62</v>
      </c>
      <c r="B508" t="s">
        <v>63</v>
      </c>
      <c r="C508">
        <v>0</v>
      </c>
      <c r="D508" t="s">
        <v>64</v>
      </c>
      <c r="E508">
        <v>150</v>
      </c>
      <c r="F508" t="s">
        <v>79</v>
      </c>
      <c r="G508">
        <v>1990</v>
      </c>
      <c r="H508">
        <v>1300831</v>
      </c>
      <c r="I508">
        <v>2204523</v>
      </c>
      <c r="J508">
        <v>60174371</v>
      </c>
      <c r="K508">
        <v>60043114</v>
      </c>
      <c r="L508">
        <v>98855</v>
      </c>
      <c r="M508">
        <v>4.452</v>
      </c>
      <c r="N508">
        <v>130382</v>
      </c>
      <c r="O508">
        <v>5.8719999999999999</v>
      </c>
      <c r="P508">
        <v>7106840</v>
      </c>
      <c r="Q508">
        <v>1867101</v>
      </c>
      <c r="R508">
        <v>5239739</v>
      </c>
      <c r="S508">
        <v>3.11</v>
      </c>
      <c r="T508">
        <v>11.836</v>
      </c>
      <c r="U508">
        <v>6828644</v>
      </c>
      <c r="V508">
        <v>1719497</v>
      </c>
      <c r="W508">
        <v>5109147</v>
      </c>
      <c r="X508">
        <v>2.8639999999999999</v>
      </c>
      <c r="Y508">
        <v>11.372999999999999</v>
      </c>
      <c r="Z508">
        <v>278196</v>
      </c>
      <c r="AA508">
        <v>0.46300000000000002</v>
      </c>
      <c r="AB508">
        <v>22.745999999999999</v>
      </c>
      <c r="AC508">
        <v>66181</v>
      </c>
      <c r="AD508">
        <v>71510</v>
      </c>
      <c r="AE508">
        <v>543806</v>
      </c>
    </row>
    <row r="509" spans="1:31" x14ac:dyDescent="0.35">
      <c r="A509" t="s">
        <v>62</v>
      </c>
      <c r="B509" t="s">
        <v>63</v>
      </c>
      <c r="C509">
        <v>0</v>
      </c>
      <c r="D509" t="s">
        <v>64</v>
      </c>
      <c r="E509">
        <v>150</v>
      </c>
      <c r="F509" t="s">
        <v>79</v>
      </c>
      <c r="G509">
        <v>1991</v>
      </c>
      <c r="H509">
        <v>1219550</v>
      </c>
      <c r="I509">
        <v>2153164</v>
      </c>
      <c r="J509">
        <v>58095775</v>
      </c>
      <c r="K509">
        <v>59004614</v>
      </c>
      <c r="L509">
        <v>115172</v>
      </c>
      <c r="M509">
        <v>5.32</v>
      </c>
      <c r="N509">
        <v>138352</v>
      </c>
      <c r="O509">
        <v>6.391</v>
      </c>
      <c r="P509">
        <v>6409869</v>
      </c>
      <c r="Q509">
        <v>2062961</v>
      </c>
      <c r="R509">
        <v>4346908</v>
      </c>
      <c r="S509">
        <v>3.496</v>
      </c>
      <c r="T509">
        <v>10.863</v>
      </c>
      <c r="U509">
        <v>8237202</v>
      </c>
      <c r="V509">
        <v>2112981</v>
      </c>
      <c r="W509">
        <v>6124221</v>
      </c>
      <c r="X509">
        <v>3.581</v>
      </c>
      <c r="Y509">
        <v>13.96</v>
      </c>
      <c r="Z509">
        <v>-1827333</v>
      </c>
      <c r="AA509">
        <v>-3.097</v>
      </c>
      <c r="AB509">
        <v>21.727</v>
      </c>
      <c r="AC509">
        <v>67899</v>
      </c>
      <c r="AD509">
        <v>73653</v>
      </c>
      <c r="AE509">
        <v>818378</v>
      </c>
    </row>
    <row r="510" spans="1:31" x14ac:dyDescent="0.35">
      <c r="A510" t="s">
        <v>62</v>
      </c>
      <c r="B510" t="s">
        <v>63</v>
      </c>
      <c r="C510">
        <v>0</v>
      </c>
      <c r="D510" t="s">
        <v>64</v>
      </c>
      <c r="E510">
        <v>150</v>
      </c>
      <c r="F510" t="s">
        <v>79</v>
      </c>
      <c r="G510">
        <v>1992</v>
      </c>
      <c r="H510">
        <v>1156904</v>
      </c>
      <c r="I510">
        <v>2077181</v>
      </c>
      <c r="J510">
        <v>57167641</v>
      </c>
      <c r="K510">
        <v>57562218</v>
      </c>
      <c r="L510">
        <v>86899</v>
      </c>
      <c r="M510">
        <v>4.1310000000000002</v>
      </c>
      <c r="N510">
        <v>139552</v>
      </c>
      <c r="O510">
        <v>6.6340000000000003</v>
      </c>
      <c r="P510">
        <v>6643758</v>
      </c>
      <c r="Q510">
        <v>1743530</v>
      </c>
      <c r="R510">
        <v>4900228</v>
      </c>
      <c r="S510">
        <v>3.0289999999999999</v>
      </c>
      <c r="T510">
        <v>11.542</v>
      </c>
      <c r="U510">
        <v>7431913</v>
      </c>
      <c r="V510">
        <v>1888690</v>
      </c>
      <c r="W510">
        <v>5543223</v>
      </c>
      <c r="X510">
        <v>3.2810000000000001</v>
      </c>
      <c r="Y510">
        <v>12.911</v>
      </c>
      <c r="Z510">
        <v>-788155</v>
      </c>
      <c r="AA510">
        <v>-1.369</v>
      </c>
      <c r="AB510">
        <v>23.084</v>
      </c>
      <c r="AC510">
        <v>55003</v>
      </c>
      <c r="AD510">
        <v>60123</v>
      </c>
      <c r="AE510">
        <v>425760</v>
      </c>
    </row>
    <row r="511" spans="1:31" x14ac:dyDescent="0.35">
      <c r="A511" t="s">
        <v>62</v>
      </c>
      <c r="B511" t="s">
        <v>63</v>
      </c>
      <c r="C511">
        <v>0</v>
      </c>
      <c r="D511" t="s">
        <v>64</v>
      </c>
      <c r="E511">
        <v>150</v>
      </c>
      <c r="F511" t="s">
        <v>79</v>
      </c>
      <c r="G511">
        <v>1993</v>
      </c>
      <c r="H511">
        <v>1102948</v>
      </c>
      <c r="I511">
        <v>2001959</v>
      </c>
      <c r="J511">
        <v>56615819</v>
      </c>
      <c r="K511">
        <v>56891950</v>
      </c>
      <c r="L511">
        <v>77038</v>
      </c>
      <c r="M511">
        <v>3.7810000000000001</v>
      </c>
      <c r="N511">
        <v>148458</v>
      </c>
      <c r="O511">
        <v>7.2859999999999996</v>
      </c>
      <c r="P511">
        <v>6547703</v>
      </c>
      <c r="Q511">
        <v>1568702</v>
      </c>
      <c r="R511">
        <v>4979001</v>
      </c>
      <c r="S511">
        <v>2.7570000000000001</v>
      </c>
      <c r="T511">
        <v>11.509</v>
      </c>
      <c r="U511">
        <v>7112941</v>
      </c>
      <c r="V511">
        <v>2123902</v>
      </c>
      <c r="W511">
        <v>4989039</v>
      </c>
      <c r="X511">
        <v>3.7330000000000001</v>
      </c>
      <c r="Y511">
        <v>12.503</v>
      </c>
      <c r="Z511">
        <v>-565238</v>
      </c>
      <c r="AA511">
        <v>-0.99399999999999999</v>
      </c>
      <c r="AB511">
        <v>23.018000000000001</v>
      </c>
      <c r="AC511">
        <v>53976</v>
      </c>
      <c r="AD511">
        <v>58383</v>
      </c>
      <c r="AE511">
        <v>423322</v>
      </c>
    </row>
    <row r="512" spans="1:31" x14ac:dyDescent="0.35">
      <c r="A512" t="s">
        <v>62</v>
      </c>
      <c r="B512" t="s">
        <v>63</v>
      </c>
      <c r="C512">
        <v>0</v>
      </c>
      <c r="D512" t="s">
        <v>64</v>
      </c>
      <c r="E512">
        <v>150</v>
      </c>
      <c r="F512" t="s">
        <v>79</v>
      </c>
      <c r="G512">
        <v>1994</v>
      </c>
      <c r="H512">
        <v>1055774</v>
      </c>
      <c r="I512">
        <v>1967423</v>
      </c>
      <c r="J512">
        <v>56930701</v>
      </c>
      <c r="K512">
        <v>56891892</v>
      </c>
      <c r="L512">
        <v>88703</v>
      </c>
      <c r="M512">
        <v>4.4619999999999997</v>
      </c>
      <c r="N512">
        <v>129502</v>
      </c>
      <c r="O512">
        <v>6.5149999999999997</v>
      </c>
      <c r="P512">
        <v>6523060</v>
      </c>
      <c r="Q512">
        <v>1769224</v>
      </c>
      <c r="R512">
        <v>4753836</v>
      </c>
      <c r="S512">
        <v>3.11</v>
      </c>
      <c r="T512">
        <v>11.465999999999999</v>
      </c>
      <c r="U512">
        <v>6436519</v>
      </c>
      <c r="V512">
        <v>1902465</v>
      </c>
      <c r="W512">
        <v>4534054</v>
      </c>
      <c r="X512">
        <v>3.3439999999999999</v>
      </c>
      <c r="Y512">
        <v>11.314</v>
      </c>
      <c r="Z512">
        <v>86541</v>
      </c>
      <c r="AA512">
        <v>0.152</v>
      </c>
      <c r="AB512">
        <v>22.626999999999999</v>
      </c>
      <c r="AC512">
        <v>51559</v>
      </c>
      <c r="AD512">
        <v>56623</v>
      </c>
      <c r="AE512">
        <v>459732</v>
      </c>
    </row>
    <row r="513" spans="1:31" x14ac:dyDescent="0.35">
      <c r="A513" t="s">
        <v>62</v>
      </c>
      <c r="B513" t="s">
        <v>63</v>
      </c>
      <c r="C513">
        <v>0</v>
      </c>
      <c r="D513" t="s">
        <v>64</v>
      </c>
      <c r="E513">
        <v>150</v>
      </c>
      <c r="F513" t="s">
        <v>79</v>
      </c>
      <c r="G513">
        <v>1995</v>
      </c>
      <c r="H513">
        <v>1006926</v>
      </c>
      <c r="I513">
        <v>1929542</v>
      </c>
      <c r="J513">
        <v>57510660</v>
      </c>
      <c r="K513">
        <v>57248108</v>
      </c>
      <c r="L513">
        <v>87620</v>
      </c>
      <c r="M513">
        <v>4.4980000000000002</v>
      </c>
      <c r="N513">
        <v>124373</v>
      </c>
      <c r="O513">
        <v>6.3849999999999998</v>
      </c>
      <c r="P513">
        <v>6588642</v>
      </c>
      <c r="Q513">
        <v>1806324</v>
      </c>
      <c r="R513">
        <v>4782318</v>
      </c>
      <c r="S513">
        <v>3.1549999999999998</v>
      </c>
      <c r="T513">
        <v>11.509</v>
      </c>
      <c r="U513">
        <v>6055246</v>
      </c>
      <c r="V513">
        <v>1738620</v>
      </c>
      <c r="W513">
        <v>4316626</v>
      </c>
      <c r="X513">
        <v>3.0369999999999999</v>
      </c>
      <c r="Y513">
        <v>10.577</v>
      </c>
      <c r="Z513">
        <v>533396</v>
      </c>
      <c r="AA513">
        <v>0.93200000000000005</v>
      </c>
      <c r="AB513">
        <v>21.154</v>
      </c>
      <c r="AC513">
        <v>48931</v>
      </c>
      <c r="AD513">
        <v>54609</v>
      </c>
      <c r="AE513">
        <v>422208</v>
      </c>
    </row>
    <row r="514" spans="1:31" x14ac:dyDescent="0.35">
      <c r="A514" t="s">
        <v>62</v>
      </c>
      <c r="B514" t="s">
        <v>63</v>
      </c>
      <c r="C514">
        <v>0</v>
      </c>
      <c r="D514" t="s">
        <v>64</v>
      </c>
      <c r="E514">
        <v>150</v>
      </c>
      <c r="F514" t="s">
        <v>79</v>
      </c>
      <c r="G514">
        <v>1996</v>
      </c>
      <c r="H514">
        <v>946546</v>
      </c>
      <c r="I514">
        <v>1875108</v>
      </c>
      <c r="J514">
        <v>56677479</v>
      </c>
      <c r="K514">
        <v>56903396</v>
      </c>
      <c r="L514">
        <v>84650</v>
      </c>
      <c r="M514">
        <v>4.4649999999999999</v>
      </c>
      <c r="N514">
        <v>126307</v>
      </c>
      <c r="O514">
        <v>6.6619999999999999</v>
      </c>
      <c r="P514">
        <v>6299844</v>
      </c>
      <c r="Q514">
        <v>1774234</v>
      </c>
      <c r="R514">
        <v>4525610</v>
      </c>
      <c r="S514">
        <v>3.1179999999999999</v>
      </c>
      <c r="T514">
        <v>11.071</v>
      </c>
      <c r="U514">
        <v>6760789</v>
      </c>
      <c r="V514">
        <v>2001652</v>
      </c>
      <c r="W514">
        <v>4759137</v>
      </c>
      <c r="X514">
        <v>3.5179999999999998</v>
      </c>
      <c r="Y514">
        <v>11.881</v>
      </c>
      <c r="Z514">
        <v>-460945</v>
      </c>
      <c r="AA514">
        <v>-0.81</v>
      </c>
      <c r="AB514">
        <v>22.141999999999999</v>
      </c>
      <c r="AC514">
        <v>47595</v>
      </c>
      <c r="AD514">
        <v>52882</v>
      </c>
      <c r="AE514">
        <v>431340</v>
      </c>
    </row>
    <row r="515" spans="1:31" x14ac:dyDescent="0.35">
      <c r="A515" t="s">
        <v>62</v>
      </c>
      <c r="B515" t="s">
        <v>63</v>
      </c>
      <c r="C515">
        <v>0</v>
      </c>
      <c r="D515" t="s">
        <v>64</v>
      </c>
      <c r="E515">
        <v>150</v>
      </c>
      <c r="F515" t="s">
        <v>79</v>
      </c>
      <c r="G515">
        <v>1997</v>
      </c>
      <c r="H515">
        <v>899510</v>
      </c>
      <c r="I515">
        <v>1812487</v>
      </c>
      <c r="J515">
        <v>56967129</v>
      </c>
      <c r="K515">
        <v>56817893</v>
      </c>
      <c r="L515">
        <v>98243</v>
      </c>
      <c r="M515">
        <v>5.343</v>
      </c>
      <c r="N515">
        <v>150790</v>
      </c>
      <c r="O515">
        <v>8.2010000000000005</v>
      </c>
      <c r="P515">
        <v>7665041</v>
      </c>
      <c r="Q515">
        <v>2183846</v>
      </c>
      <c r="R515">
        <v>5481195</v>
      </c>
      <c r="S515">
        <v>3.8439999999999999</v>
      </c>
      <c r="T515">
        <v>13.491</v>
      </c>
      <c r="U515">
        <v>7339548</v>
      </c>
      <c r="V515">
        <v>2462308</v>
      </c>
      <c r="W515">
        <v>4877240</v>
      </c>
      <c r="X515">
        <v>4.3339999999999996</v>
      </c>
      <c r="Y515">
        <v>12.917999999999999</v>
      </c>
      <c r="Z515">
        <v>325493</v>
      </c>
      <c r="AA515">
        <v>0.57299999999999995</v>
      </c>
      <c r="AB515">
        <v>25.835000000000001</v>
      </c>
      <c r="AC515">
        <v>45744</v>
      </c>
      <c r="AD515">
        <v>52547</v>
      </c>
      <c r="AE515">
        <v>461756</v>
      </c>
    </row>
    <row r="516" spans="1:31" x14ac:dyDescent="0.35">
      <c r="A516" t="s">
        <v>62</v>
      </c>
      <c r="B516" t="s">
        <v>63</v>
      </c>
      <c r="C516">
        <v>0</v>
      </c>
      <c r="D516" t="s">
        <v>64</v>
      </c>
      <c r="E516">
        <v>150</v>
      </c>
      <c r="F516" t="s">
        <v>79</v>
      </c>
      <c r="G516">
        <v>1998</v>
      </c>
      <c r="H516">
        <v>863822</v>
      </c>
      <c r="I516">
        <v>1789298</v>
      </c>
      <c r="J516">
        <v>57687613</v>
      </c>
      <c r="K516">
        <v>57553131</v>
      </c>
      <c r="L516">
        <v>102801</v>
      </c>
      <c r="M516">
        <v>5.7030000000000003</v>
      </c>
      <c r="N516">
        <v>129086</v>
      </c>
      <c r="O516">
        <v>7.1619999999999999</v>
      </c>
      <c r="P516">
        <v>7171740</v>
      </c>
      <c r="Q516">
        <v>2042950</v>
      </c>
      <c r="R516">
        <v>5128790</v>
      </c>
      <c r="S516">
        <v>3.55</v>
      </c>
      <c r="T516">
        <v>12.461</v>
      </c>
      <c r="U516">
        <v>6884382</v>
      </c>
      <c r="V516">
        <v>2277420</v>
      </c>
      <c r="W516">
        <v>4606962</v>
      </c>
      <c r="X516">
        <v>3.9569999999999999</v>
      </c>
      <c r="Y516">
        <v>11.962</v>
      </c>
      <c r="Z516">
        <v>287358</v>
      </c>
      <c r="AA516">
        <v>0.499</v>
      </c>
      <c r="AB516">
        <v>23.923999999999999</v>
      </c>
      <c r="AC516">
        <v>39546</v>
      </c>
      <c r="AD516">
        <v>44593</v>
      </c>
      <c r="AE516">
        <v>388793</v>
      </c>
    </row>
    <row r="517" spans="1:31" x14ac:dyDescent="0.35">
      <c r="A517" t="s">
        <v>62</v>
      </c>
      <c r="B517" t="s">
        <v>63</v>
      </c>
      <c r="C517">
        <v>0</v>
      </c>
      <c r="D517" t="s">
        <v>64</v>
      </c>
      <c r="E517">
        <v>150</v>
      </c>
      <c r="F517" t="s">
        <v>79</v>
      </c>
      <c r="G517">
        <v>1999</v>
      </c>
      <c r="H517">
        <v>822934</v>
      </c>
      <c r="I517">
        <v>1764030</v>
      </c>
      <c r="J517">
        <v>57772318</v>
      </c>
      <c r="K517">
        <v>57773548</v>
      </c>
      <c r="L517">
        <v>100094</v>
      </c>
      <c r="M517">
        <v>5.64</v>
      </c>
      <c r="N517">
        <v>121199</v>
      </c>
      <c r="O517">
        <v>6.83</v>
      </c>
      <c r="P517">
        <v>7066309</v>
      </c>
      <c r="Q517">
        <v>2105635</v>
      </c>
      <c r="R517">
        <v>4960674</v>
      </c>
      <c r="S517">
        <v>3.645</v>
      </c>
      <c r="T517">
        <v>12.231</v>
      </c>
      <c r="U517">
        <v>7066576</v>
      </c>
      <c r="V517">
        <v>2245617</v>
      </c>
      <c r="W517">
        <v>4820959</v>
      </c>
      <c r="X517">
        <v>3.887</v>
      </c>
      <c r="Y517">
        <v>12.231999999999999</v>
      </c>
      <c r="Z517">
        <v>-267</v>
      </c>
      <c r="AA517">
        <v>0</v>
      </c>
      <c r="AB517">
        <v>24.462</v>
      </c>
      <c r="AC517">
        <v>38432</v>
      </c>
      <c r="AD517">
        <v>44158</v>
      </c>
      <c r="AE517">
        <v>426295</v>
      </c>
    </row>
    <row r="518" spans="1:31" x14ac:dyDescent="0.35">
      <c r="A518" t="s">
        <v>62</v>
      </c>
      <c r="B518" t="s">
        <v>63</v>
      </c>
      <c r="C518">
        <v>0</v>
      </c>
      <c r="D518" t="s">
        <v>64</v>
      </c>
      <c r="E518">
        <v>150</v>
      </c>
      <c r="F518" t="s">
        <v>79</v>
      </c>
      <c r="G518">
        <v>2000</v>
      </c>
      <c r="H518">
        <v>785076</v>
      </c>
      <c r="I518">
        <v>1735867</v>
      </c>
      <c r="J518">
        <v>58110415</v>
      </c>
      <c r="K518">
        <v>58104162</v>
      </c>
      <c r="L518">
        <v>97350</v>
      </c>
      <c r="M518">
        <v>5.56</v>
      </c>
      <c r="N518">
        <v>127263</v>
      </c>
      <c r="O518">
        <v>7.2690000000000001</v>
      </c>
      <c r="P518">
        <v>7207925</v>
      </c>
      <c r="Q518">
        <v>2051883</v>
      </c>
      <c r="R518">
        <v>5156042</v>
      </c>
      <c r="S518">
        <v>3.5310000000000001</v>
      </c>
      <c r="T518">
        <v>12.404999999999999</v>
      </c>
      <c r="U518">
        <v>7202754</v>
      </c>
      <c r="V518">
        <v>2500578</v>
      </c>
      <c r="W518">
        <v>4702176</v>
      </c>
      <c r="X518">
        <v>4.3040000000000003</v>
      </c>
      <c r="Y518">
        <v>12.396000000000001</v>
      </c>
      <c r="Z518">
        <v>5171</v>
      </c>
      <c r="AA518">
        <v>8.9999999999999993E-3</v>
      </c>
      <c r="AB518">
        <v>24.792999999999999</v>
      </c>
      <c r="AC518">
        <v>35950</v>
      </c>
      <c r="AD518">
        <v>42249</v>
      </c>
      <c r="AE518">
        <v>405505</v>
      </c>
    </row>
    <row r="519" spans="1:31" x14ac:dyDescent="0.35">
      <c r="A519" t="s">
        <v>62</v>
      </c>
      <c r="B519" t="s">
        <v>63</v>
      </c>
      <c r="C519">
        <v>0</v>
      </c>
      <c r="D519" t="s">
        <v>64</v>
      </c>
      <c r="E519">
        <v>150</v>
      </c>
      <c r="F519" t="s">
        <v>79</v>
      </c>
      <c r="G519">
        <v>2001</v>
      </c>
      <c r="H519">
        <v>746935</v>
      </c>
      <c r="I519">
        <v>1717116</v>
      </c>
      <c r="J519">
        <v>57806158</v>
      </c>
      <c r="K519">
        <v>57956557</v>
      </c>
      <c r="L519">
        <v>108420</v>
      </c>
      <c r="M519">
        <v>6.2830000000000004</v>
      </c>
      <c r="N519">
        <v>125602</v>
      </c>
      <c r="O519">
        <v>7.2779999999999996</v>
      </c>
      <c r="P519">
        <v>7008851</v>
      </c>
      <c r="Q519">
        <v>2325950</v>
      </c>
      <c r="R519">
        <v>4682901</v>
      </c>
      <c r="S519">
        <v>4.0129999999999999</v>
      </c>
      <c r="T519">
        <v>12.093</v>
      </c>
      <c r="U519">
        <v>7316467</v>
      </c>
      <c r="V519">
        <v>2139535</v>
      </c>
      <c r="W519">
        <v>5176932</v>
      </c>
      <c r="X519">
        <v>3.6920000000000002</v>
      </c>
      <c r="Y519">
        <v>12.624000000000001</v>
      </c>
      <c r="Z519">
        <v>-307616</v>
      </c>
      <c r="AA519">
        <v>-0.53100000000000003</v>
      </c>
      <c r="AB519">
        <v>24.187000000000001</v>
      </c>
      <c r="AC519">
        <v>33544</v>
      </c>
      <c r="AD519">
        <v>39283</v>
      </c>
      <c r="AE519">
        <v>356930</v>
      </c>
    </row>
    <row r="520" spans="1:31" x14ac:dyDescent="0.35">
      <c r="A520" t="s">
        <v>62</v>
      </c>
      <c r="B520" t="s">
        <v>63</v>
      </c>
      <c r="C520">
        <v>0</v>
      </c>
      <c r="D520" t="s">
        <v>64</v>
      </c>
      <c r="E520">
        <v>150</v>
      </c>
      <c r="F520" t="s">
        <v>79</v>
      </c>
      <c r="G520">
        <v>2002</v>
      </c>
      <c r="H520">
        <v>711464</v>
      </c>
      <c r="I520">
        <v>1683618</v>
      </c>
      <c r="J520">
        <v>55787071</v>
      </c>
      <c r="K520">
        <v>57049426</v>
      </c>
      <c r="L520">
        <v>106503</v>
      </c>
      <c r="M520">
        <v>6.2539999999999996</v>
      </c>
      <c r="N520">
        <v>145334</v>
      </c>
      <c r="O520">
        <v>8.5340000000000007</v>
      </c>
      <c r="P520">
        <v>7027500</v>
      </c>
      <c r="Q520">
        <v>2285295</v>
      </c>
      <c r="R520">
        <v>4742205</v>
      </c>
      <c r="S520">
        <v>4.0060000000000002</v>
      </c>
      <c r="T520">
        <v>12.318</v>
      </c>
      <c r="U520">
        <v>9563944</v>
      </c>
      <c r="V520">
        <v>3042896</v>
      </c>
      <c r="W520">
        <v>6521048</v>
      </c>
      <c r="X520">
        <v>5.3339999999999996</v>
      </c>
      <c r="Y520">
        <v>16.763999999999999</v>
      </c>
      <c r="Z520">
        <v>-2536444</v>
      </c>
      <c r="AA520">
        <v>-4.4459999999999997</v>
      </c>
      <c r="AB520">
        <v>24.637</v>
      </c>
      <c r="AC520">
        <v>39015</v>
      </c>
      <c r="AD520">
        <v>46220</v>
      </c>
      <c r="AE520">
        <v>758949</v>
      </c>
    </row>
    <row r="521" spans="1:31" x14ac:dyDescent="0.35">
      <c r="A521" t="s">
        <v>62</v>
      </c>
      <c r="B521" t="s">
        <v>63</v>
      </c>
      <c r="C521">
        <v>0</v>
      </c>
      <c r="D521" t="s">
        <v>64</v>
      </c>
      <c r="E521">
        <v>150</v>
      </c>
      <c r="F521" t="s">
        <v>79</v>
      </c>
      <c r="G521">
        <v>2003</v>
      </c>
      <c r="H521">
        <v>682345</v>
      </c>
      <c r="I521">
        <v>1650065</v>
      </c>
      <c r="J521">
        <v>54809750</v>
      </c>
      <c r="K521">
        <v>55313488</v>
      </c>
      <c r="L521">
        <v>94439</v>
      </c>
      <c r="M521">
        <v>5.6710000000000003</v>
      </c>
      <c r="N521">
        <v>124877</v>
      </c>
      <c r="O521">
        <v>7.4989999999999997</v>
      </c>
      <c r="P521">
        <v>6312761</v>
      </c>
      <c r="Q521">
        <v>1869308</v>
      </c>
      <c r="R521">
        <v>4443453</v>
      </c>
      <c r="S521">
        <v>3.379</v>
      </c>
      <c r="T521">
        <v>11.413</v>
      </c>
      <c r="U521">
        <v>7339221</v>
      </c>
      <c r="V521">
        <v>2210233</v>
      </c>
      <c r="W521">
        <v>5128988</v>
      </c>
      <c r="X521">
        <v>3.996</v>
      </c>
      <c r="Y521">
        <v>13.268000000000001</v>
      </c>
      <c r="Z521">
        <v>-1026460</v>
      </c>
      <c r="AA521">
        <v>-1.8560000000000001</v>
      </c>
      <c r="AB521">
        <v>22.824999999999999</v>
      </c>
      <c r="AC521">
        <v>28616</v>
      </c>
      <c r="AD521">
        <v>32986</v>
      </c>
      <c r="AE521">
        <v>296594</v>
      </c>
    </row>
    <row r="522" spans="1:31" x14ac:dyDescent="0.35">
      <c r="A522" t="s">
        <v>62</v>
      </c>
      <c r="B522" t="s">
        <v>63</v>
      </c>
      <c r="C522">
        <v>0</v>
      </c>
      <c r="D522" t="s">
        <v>64</v>
      </c>
      <c r="E522">
        <v>150</v>
      </c>
      <c r="F522" t="s">
        <v>79</v>
      </c>
      <c r="G522">
        <v>2004</v>
      </c>
      <c r="H522">
        <v>654914</v>
      </c>
      <c r="I522">
        <v>1627298</v>
      </c>
      <c r="J522">
        <v>54526393</v>
      </c>
      <c r="K522">
        <v>54650660</v>
      </c>
      <c r="L522">
        <v>89841</v>
      </c>
      <c r="M522">
        <v>5.4870000000000001</v>
      </c>
      <c r="N522">
        <v>109756</v>
      </c>
      <c r="O522">
        <v>6.7039999999999997</v>
      </c>
      <c r="P522">
        <v>6100946</v>
      </c>
      <c r="Q522">
        <v>1688145</v>
      </c>
      <c r="R522">
        <v>4412801</v>
      </c>
      <c r="S522">
        <v>3.089</v>
      </c>
      <c r="T522">
        <v>11.164</v>
      </c>
      <c r="U522">
        <v>6368759</v>
      </c>
      <c r="V522">
        <v>2008980</v>
      </c>
      <c r="W522">
        <v>4359779</v>
      </c>
      <c r="X522">
        <v>3.6760000000000002</v>
      </c>
      <c r="Y522">
        <v>11.654</v>
      </c>
      <c r="Z522">
        <v>-267813</v>
      </c>
      <c r="AA522">
        <v>-0.49</v>
      </c>
      <c r="AB522">
        <v>22.327000000000002</v>
      </c>
      <c r="AC522">
        <v>26842</v>
      </c>
      <c r="AD522">
        <v>30265</v>
      </c>
      <c r="AE522">
        <v>289251</v>
      </c>
    </row>
    <row r="523" spans="1:31" x14ac:dyDescent="0.35">
      <c r="A523" t="s">
        <v>62</v>
      </c>
      <c r="B523" t="s">
        <v>63</v>
      </c>
      <c r="C523">
        <v>0</v>
      </c>
      <c r="D523" t="s">
        <v>64</v>
      </c>
      <c r="E523">
        <v>150</v>
      </c>
      <c r="F523" t="s">
        <v>79</v>
      </c>
      <c r="G523">
        <v>2005</v>
      </c>
      <c r="H523">
        <v>627699</v>
      </c>
      <c r="I523">
        <v>1602019</v>
      </c>
      <c r="J523">
        <v>54300483</v>
      </c>
      <c r="K523">
        <v>54563223</v>
      </c>
      <c r="L523">
        <v>86780</v>
      </c>
      <c r="M523">
        <v>5.3810000000000002</v>
      </c>
      <c r="N523">
        <v>108126</v>
      </c>
      <c r="O523">
        <v>6.7050000000000001</v>
      </c>
      <c r="P523">
        <v>5579863</v>
      </c>
      <c r="Q523">
        <v>1634046</v>
      </c>
      <c r="R523">
        <v>3945817</v>
      </c>
      <c r="S523">
        <v>2.9950000000000001</v>
      </c>
      <c r="T523">
        <v>10.226000000000001</v>
      </c>
      <c r="U523">
        <v>6101256</v>
      </c>
      <c r="V523">
        <v>1696055</v>
      </c>
      <c r="W523">
        <v>4405201</v>
      </c>
      <c r="X523">
        <v>3.1080000000000001</v>
      </c>
      <c r="Y523">
        <v>11.182</v>
      </c>
      <c r="Z523">
        <v>-521393</v>
      </c>
      <c r="AA523">
        <v>-0.95599999999999996</v>
      </c>
      <c r="AB523">
        <v>20.452999999999999</v>
      </c>
      <c r="AC523">
        <v>26775</v>
      </c>
      <c r="AD523">
        <v>30249</v>
      </c>
      <c r="AE523">
        <v>257780</v>
      </c>
    </row>
    <row r="524" spans="1:31" x14ac:dyDescent="0.35">
      <c r="A524" t="s">
        <v>62</v>
      </c>
      <c r="B524" t="s">
        <v>63</v>
      </c>
      <c r="C524">
        <v>0</v>
      </c>
      <c r="D524" t="s">
        <v>64</v>
      </c>
      <c r="E524">
        <v>150</v>
      </c>
      <c r="F524" t="s">
        <v>79</v>
      </c>
      <c r="G524">
        <v>2006</v>
      </c>
      <c r="H524">
        <v>595580</v>
      </c>
      <c r="I524">
        <v>1600258</v>
      </c>
      <c r="J524">
        <v>54940628</v>
      </c>
      <c r="K524">
        <v>54704399</v>
      </c>
      <c r="L524">
        <v>101542</v>
      </c>
      <c r="M524">
        <v>6.3410000000000002</v>
      </c>
      <c r="N524">
        <v>103486</v>
      </c>
      <c r="O524">
        <v>6.4630000000000001</v>
      </c>
      <c r="P524">
        <v>6220548</v>
      </c>
      <c r="Q524">
        <v>1840799</v>
      </c>
      <c r="R524">
        <v>4379749</v>
      </c>
      <c r="S524">
        <v>3.3650000000000002</v>
      </c>
      <c r="T524">
        <v>11.371</v>
      </c>
      <c r="U524">
        <v>5768754</v>
      </c>
      <c r="V524">
        <v>1593109</v>
      </c>
      <c r="W524">
        <v>4175645</v>
      </c>
      <c r="X524">
        <v>2.9119999999999999</v>
      </c>
      <c r="Y524">
        <v>10.545</v>
      </c>
      <c r="Z524">
        <v>451794</v>
      </c>
      <c r="AA524">
        <v>0.82599999999999996</v>
      </c>
      <c r="AB524">
        <v>21.091000000000001</v>
      </c>
      <c r="AC524">
        <v>29649</v>
      </c>
      <c r="AD524">
        <v>32984</v>
      </c>
      <c r="AE524">
        <v>267100</v>
      </c>
    </row>
    <row r="525" spans="1:31" x14ac:dyDescent="0.35">
      <c r="A525" t="s">
        <v>62</v>
      </c>
      <c r="B525" t="s">
        <v>63</v>
      </c>
      <c r="C525">
        <v>0</v>
      </c>
      <c r="D525" t="s">
        <v>64</v>
      </c>
      <c r="E525">
        <v>150</v>
      </c>
      <c r="F525" t="s">
        <v>79</v>
      </c>
      <c r="G525">
        <v>2007</v>
      </c>
      <c r="H525">
        <v>569737</v>
      </c>
      <c r="I525">
        <v>1586348</v>
      </c>
      <c r="J525">
        <v>54573135</v>
      </c>
      <c r="K525">
        <v>54806869</v>
      </c>
      <c r="L525">
        <v>101640</v>
      </c>
      <c r="M525">
        <v>6.38</v>
      </c>
      <c r="N525">
        <v>115351</v>
      </c>
      <c r="O525">
        <v>7.24</v>
      </c>
      <c r="P525">
        <v>6384540</v>
      </c>
      <c r="Q525">
        <v>1812376</v>
      </c>
      <c r="R525">
        <v>4572164</v>
      </c>
      <c r="S525">
        <v>3.3069999999999999</v>
      </c>
      <c r="T525">
        <v>11.648999999999999</v>
      </c>
      <c r="U525">
        <v>6856713</v>
      </c>
      <c r="V525">
        <v>1964445</v>
      </c>
      <c r="W525">
        <v>4892268</v>
      </c>
      <c r="X525">
        <v>3.5840000000000001</v>
      </c>
      <c r="Y525">
        <v>12.510999999999999</v>
      </c>
      <c r="Z525">
        <v>-472173</v>
      </c>
      <c r="AA525">
        <v>-0.86199999999999999</v>
      </c>
      <c r="AB525">
        <v>23.297999999999998</v>
      </c>
      <c r="AC525">
        <v>23650</v>
      </c>
      <c r="AD525">
        <v>26520</v>
      </c>
      <c r="AE525">
        <v>243986</v>
      </c>
    </row>
    <row r="526" spans="1:31" x14ac:dyDescent="0.35">
      <c r="A526" t="s">
        <v>62</v>
      </c>
      <c r="B526" t="s">
        <v>63</v>
      </c>
      <c r="C526">
        <v>0</v>
      </c>
      <c r="D526" t="s">
        <v>64</v>
      </c>
      <c r="E526">
        <v>150</v>
      </c>
      <c r="F526" t="s">
        <v>79</v>
      </c>
      <c r="G526">
        <v>2008</v>
      </c>
      <c r="H526">
        <v>545234</v>
      </c>
      <c r="I526">
        <v>1569048</v>
      </c>
      <c r="J526">
        <v>53972565</v>
      </c>
      <c r="K526">
        <v>54269064</v>
      </c>
      <c r="L526">
        <v>85496</v>
      </c>
      <c r="M526">
        <v>5.4189999999999996</v>
      </c>
      <c r="N526">
        <v>102798</v>
      </c>
      <c r="O526">
        <v>6.516</v>
      </c>
      <c r="P526">
        <v>5696981</v>
      </c>
      <c r="Q526">
        <v>1528923</v>
      </c>
      <c r="R526">
        <v>4168058</v>
      </c>
      <c r="S526">
        <v>2.8170000000000002</v>
      </c>
      <c r="T526">
        <v>10.497999999999999</v>
      </c>
      <c r="U526">
        <v>6307990</v>
      </c>
      <c r="V526">
        <v>1685606</v>
      </c>
      <c r="W526">
        <v>4622384</v>
      </c>
      <c r="X526">
        <v>3.1059999999999999</v>
      </c>
      <c r="Y526">
        <v>11.624000000000001</v>
      </c>
      <c r="Z526">
        <v>-611009</v>
      </c>
      <c r="AA526">
        <v>-1.1259999999999999</v>
      </c>
      <c r="AB526">
        <v>20.995000000000001</v>
      </c>
      <c r="AC526">
        <v>22373</v>
      </c>
      <c r="AD526">
        <v>25008</v>
      </c>
      <c r="AE526">
        <v>233244</v>
      </c>
    </row>
    <row r="527" spans="1:31" x14ac:dyDescent="0.35">
      <c r="A527" t="s">
        <v>62</v>
      </c>
      <c r="B527" t="s">
        <v>63</v>
      </c>
      <c r="C527">
        <v>0</v>
      </c>
      <c r="D527" t="s">
        <v>64</v>
      </c>
      <c r="E527">
        <v>150</v>
      </c>
      <c r="F527" t="s">
        <v>79</v>
      </c>
      <c r="G527">
        <v>2009</v>
      </c>
      <c r="H527">
        <v>523449</v>
      </c>
      <c r="I527">
        <v>1537244</v>
      </c>
      <c r="J527">
        <v>51420372</v>
      </c>
      <c r="K527">
        <v>52716153</v>
      </c>
      <c r="L527">
        <v>80535</v>
      </c>
      <c r="M527">
        <v>5.1849999999999996</v>
      </c>
      <c r="N527">
        <v>112512</v>
      </c>
      <c r="O527">
        <v>7.2439999999999998</v>
      </c>
      <c r="P527">
        <v>4452200</v>
      </c>
      <c r="Q527">
        <v>1383456</v>
      </c>
      <c r="R527">
        <v>3068744</v>
      </c>
      <c r="S527">
        <v>2.6240000000000001</v>
      </c>
      <c r="T527">
        <v>8.4459999999999997</v>
      </c>
      <c r="U527">
        <v>7058616</v>
      </c>
      <c r="V527">
        <v>1656544</v>
      </c>
      <c r="W527">
        <v>5402072</v>
      </c>
      <c r="X527">
        <v>3.1419999999999999</v>
      </c>
      <c r="Y527">
        <v>13.39</v>
      </c>
      <c r="Z527">
        <v>-2606416</v>
      </c>
      <c r="AA527">
        <v>-4.944</v>
      </c>
      <c r="AB527">
        <v>16.890999999999998</v>
      </c>
      <c r="AC527">
        <v>21116</v>
      </c>
      <c r="AD527">
        <v>25194</v>
      </c>
      <c r="AE527">
        <v>302826</v>
      </c>
    </row>
    <row r="528" spans="1:31" x14ac:dyDescent="0.35">
      <c r="A528" t="s">
        <v>62</v>
      </c>
      <c r="B528" t="s">
        <v>63</v>
      </c>
      <c r="C528">
        <v>0</v>
      </c>
      <c r="D528" t="s">
        <v>64</v>
      </c>
      <c r="E528">
        <v>150</v>
      </c>
      <c r="F528" t="s">
        <v>79</v>
      </c>
      <c r="G528">
        <v>2010</v>
      </c>
      <c r="H528">
        <v>504436</v>
      </c>
      <c r="I528">
        <v>1505173</v>
      </c>
      <c r="J528">
        <v>49672715</v>
      </c>
      <c r="K528">
        <v>50518664</v>
      </c>
      <c r="L528">
        <v>67965</v>
      </c>
      <c r="M528">
        <v>4.4710000000000001</v>
      </c>
      <c r="N528">
        <v>98196</v>
      </c>
      <c r="O528">
        <v>6.4589999999999996</v>
      </c>
      <c r="P528">
        <v>4113721</v>
      </c>
      <c r="Q528">
        <v>1068003</v>
      </c>
      <c r="R528">
        <v>3045718</v>
      </c>
      <c r="S528">
        <v>2.1139999999999999</v>
      </c>
      <c r="T528">
        <v>8.1430000000000007</v>
      </c>
      <c r="U528">
        <v>5787786</v>
      </c>
      <c r="V528">
        <v>1387900</v>
      </c>
      <c r="W528">
        <v>4399886</v>
      </c>
      <c r="X528">
        <v>2.7469999999999999</v>
      </c>
      <c r="Y528">
        <v>11.457000000000001</v>
      </c>
      <c r="Z528">
        <v>-1674065</v>
      </c>
      <c r="AA528">
        <v>-3.3140000000000001</v>
      </c>
      <c r="AB528">
        <v>16.286000000000001</v>
      </c>
      <c r="AC528">
        <v>18151</v>
      </c>
      <c r="AD528">
        <v>21914</v>
      </c>
      <c r="AE528">
        <v>231395</v>
      </c>
    </row>
    <row r="529" spans="1:31" x14ac:dyDescent="0.35">
      <c r="A529" t="s">
        <v>62</v>
      </c>
      <c r="B529" t="s">
        <v>63</v>
      </c>
      <c r="C529">
        <v>0</v>
      </c>
      <c r="D529" t="s">
        <v>64</v>
      </c>
      <c r="E529">
        <v>150</v>
      </c>
      <c r="F529" t="s">
        <v>79</v>
      </c>
      <c r="G529">
        <v>2011</v>
      </c>
      <c r="H529">
        <v>484665</v>
      </c>
      <c r="I529">
        <v>1486696</v>
      </c>
      <c r="J529">
        <v>49948422</v>
      </c>
      <c r="K529">
        <v>49836562</v>
      </c>
      <c r="L529">
        <v>74275</v>
      </c>
      <c r="M529">
        <v>4.9710000000000001</v>
      </c>
      <c r="N529">
        <v>89449</v>
      </c>
      <c r="O529">
        <v>5.9859999999999998</v>
      </c>
      <c r="P529">
        <v>4853205</v>
      </c>
      <c r="Q529">
        <v>1146406</v>
      </c>
      <c r="R529">
        <v>3706799</v>
      </c>
      <c r="S529">
        <v>2.2999999999999998</v>
      </c>
      <c r="T529">
        <v>9.7379999999999995</v>
      </c>
      <c r="U529">
        <v>4619823</v>
      </c>
      <c r="V529">
        <v>1167408</v>
      </c>
      <c r="W529">
        <v>3452415</v>
      </c>
      <c r="X529">
        <v>2.3420000000000001</v>
      </c>
      <c r="Y529">
        <v>9.27</v>
      </c>
      <c r="Z529">
        <v>233382</v>
      </c>
      <c r="AA529">
        <v>0.46800000000000003</v>
      </c>
      <c r="AB529">
        <v>18.54</v>
      </c>
      <c r="AC529">
        <v>18293</v>
      </c>
      <c r="AD529">
        <v>20728</v>
      </c>
      <c r="AE529">
        <v>158352</v>
      </c>
    </row>
    <row r="530" spans="1:31" x14ac:dyDescent="0.35">
      <c r="A530" t="s">
        <v>62</v>
      </c>
      <c r="B530" t="s">
        <v>63</v>
      </c>
      <c r="C530">
        <v>0</v>
      </c>
      <c r="D530" t="s">
        <v>64</v>
      </c>
      <c r="E530">
        <v>150</v>
      </c>
      <c r="F530" t="s">
        <v>79</v>
      </c>
      <c r="G530">
        <v>2012</v>
      </c>
      <c r="H530">
        <v>468090</v>
      </c>
      <c r="I530">
        <v>1465548</v>
      </c>
      <c r="J530">
        <v>50136618</v>
      </c>
      <c r="K530">
        <v>50099634</v>
      </c>
      <c r="L530">
        <v>67922</v>
      </c>
      <c r="M530">
        <v>4.5979999999999999</v>
      </c>
      <c r="N530">
        <v>91040</v>
      </c>
      <c r="O530">
        <v>6.1630000000000003</v>
      </c>
      <c r="P530">
        <v>4973836</v>
      </c>
      <c r="Q530">
        <v>1035990</v>
      </c>
      <c r="R530">
        <v>3937846</v>
      </c>
      <c r="S530">
        <v>2.0680000000000001</v>
      </c>
      <c r="T530">
        <v>9.9280000000000008</v>
      </c>
      <c r="U530">
        <v>4899950</v>
      </c>
      <c r="V530">
        <v>1281412</v>
      </c>
      <c r="W530">
        <v>3618538</v>
      </c>
      <c r="X530">
        <v>2.5579999999999998</v>
      </c>
      <c r="Y530">
        <v>9.7799999999999994</v>
      </c>
      <c r="Z530">
        <v>73886</v>
      </c>
      <c r="AA530">
        <v>0.14699999999999999</v>
      </c>
      <c r="AB530">
        <v>19.561</v>
      </c>
      <c r="AC530">
        <v>15826</v>
      </c>
      <c r="AD530">
        <v>20368</v>
      </c>
      <c r="AE530">
        <v>178584</v>
      </c>
    </row>
    <row r="531" spans="1:31" x14ac:dyDescent="0.35">
      <c r="A531" t="s">
        <v>62</v>
      </c>
      <c r="B531" t="s">
        <v>63</v>
      </c>
      <c r="C531">
        <v>0</v>
      </c>
      <c r="D531" t="s">
        <v>64</v>
      </c>
      <c r="E531">
        <v>150</v>
      </c>
      <c r="F531" t="s">
        <v>79</v>
      </c>
      <c r="G531">
        <v>2013</v>
      </c>
      <c r="H531">
        <v>450293</v>
      </c>
      <c r="I531">
        <v>1444410</v>
      </c>
      <c r="J531">
        <v>50314136</v>
      </c>
      <c r="K531">
        <v>50286440</v>
      </c>
      <c r="L531">
        <v>73205</v>
      </c>
      <c r="M531">
        <v>5.0330000000000004</v>
      </c>
      <c r="N531">
        <v>93223</v>
      </c>
      <c r="O531">
        <v>6.41</v>
      </c>
      <c r="P531">
        <v>4811724</v>
      </c>
      <c r="Q531">
        <v>1202591</v>
      </c>
      <c r="R531">
        <v>3609133</v>
      </c>
      <c r="S531">
        <v>2.391</v>
      </c>
      <c r="T531">
        <v>9.5690000000000008</v>
      </c>
      <c r="U531">
        <v>4763754</v>
      </c>
      <c r="V531">
        <v>1330231</v>
      </c>
      <c r="W531">
        <v>3433523</v>
      </c>
      <c r="X531">
        <v>2.645</v>
      </c>
      <c r="Y531">
        <v>9.4730000000000008</v>
      </c>
      <c r="Z531">
        <v>47970</v>
      </c>
      <c r="AA531">
        <v>9.5000000000000001E-2</v>
      </c>
      <c r="AB531">
        <v>18.946000000000002</v>
      </c>
      <c r="AC531">
        <v>16515</v>
      </c>
      <c r="AD531">
        <v>18733</v>
      </c>
      <c r="AE531">
        <v>179299</v>
      </c>
    </row>
    <row r="532" spans="1:31" x14ac:dyDescent="0.35">
      <c r="A532" t="s">
        <v>62</v>
      </c>
      <c r="B532" t="s">
        <v>63</v>
      </c>
      <c r="C532">
        <v>0</v>
      </c>
      <c r="D532" t="s">
        <v>64</v>
      </c>
      <c r="E532">
        <v>150</v>
      </c>
      <c r="F532" t="s">
        <v>79</v>
      </c>
      <c r="G532">
        <v>2014</v>
      </c>
      <c r="H532">
        <v>434248</v>
      </c>
      <c r="I532">
        <v>1440694</v>
      </c>
      <c r="J532">
        <v>50488927</v>
      </c>
      <c r="K532">
        <v>50372102</v>
      </c>
      <c r="L532">
        <v>74444</v>
      </c>
      <c r="M532">
        <v>5.1639999999999997</v>
      </c>
      <c r="N532">
        <v>76175</v>
      </c>
      <c r="O532">
        <v>5.2839999999999998</v>
      </c>
      <c r="P532">
        <v>4589328</v>
      </c>
      <c r="Q532">
        <v>1173337</v>
      </c>
      <c r="R532">
        <v>3415991</v>
      </c>
      <c r="S532">
        <v>2.3290000000000002</v>
      </c>
      <c r="T532">
        <v>9.1110000000000007</v>
      </c>
      <c r="U532">
        <v>4359526</v>
      </c>
      <c r="V532">
        <v>1049187</v>
      </c>
      <c r="W532">
        <v>3310339</v>
      </c>
      <c r="X532">
        <v>2.0830000000000002</v>
      </c>
      <c r="Y532">
        <v>8.6549999999999994</v>
      </c>
      <c r="Z532">
        <v>229802</v>
      </c>
      <c r="AA532">
        <v>0.45600000000000002</v>
      </c>
      <c r="AB532">
        <v>17.309000000000001</v>
      </c>
      <c r="AC532">
        <v>15395</v>
      </c>
      <c r="AD532">
        <v>17215</v>
      </c>
      <c r="AE532">
        <v>141986</v>
      </c>
    </row>
    <row r="533" spans="1:31" x14ac:dyDescent="0.35">
      <c r="A533" t="s">
        <v>62</v>
      </c>
      <c r="B533" t="s">
        <v>63</v>
      </c>
      <c r="C533">
        <v>0</v>
      </c>
      <c r="D533" t="s">
        <v>64</v>
      </c>
      <c r="E533">
        <v>150</v>
      </c>
      <c r="F533" t="s">
        <v>79</v>
      </c>
      <c r="G533">
        <v>2015</v>
      </c>
      <c r="H533">
        <v>418022</v>
      </c>
      <c r="I533">
        <v>1423094</v>
      </c>
      <c r="J533">
        <v>50872568</v>
      </c>
      <c r="K533">
        <v>50609210</v>
      </c>
      <c r="L533">
        <v>78909</v>
      </c>
      <c r="M533">
        <v>5.532</v>
      </c>
      <c r="N533">
        <v>85388</v>
      </c>
      <c r="O533">
        <v>5.9870000000000001</v>
      </c>
      <c r="P533">
        <v>5087332</v>
      </c>
      <c r="Q533">
        <v>1433102</v>
      </c>
      <c r="R533">
        <v>3654230</v>
      </c>
      <c r="S533">
        <v>2.8319999999999999</v>
      </c>
      <c r="T533">
        <v>10.052</v>
      </c>
      <c r="U533">
        <v>4554366</v>
      </c>
      <c r="V533">
        <v>1162724</v>
      </c>
      <c r="W533">
        <v>3391642</v>
      </c>
      <c r="X533">
        <v>2.2970000000000002</v>
      </c>
      <c r="Y533">
        <v>8.9990000000000006</v>
      </c>
      <c r="Z533">
        <v>532966</v>
      </c>
      <c r="AA533">
        <v>1.0529999999999999</v>
      </c>
      <c r="AB533">
        <v>17.998000000000001</v>
      </c>
      <c r="AC533">
        <v>15466</v>
      </c>
      <c r="AD533">
        <v>18009</v>
      </c>
      <c r="AE533">
        <v>157715</v>
      </c>
    </row>
    <row r="534" spans="1:31" x14ac:dyDescent="0.35">
      <c r="A534" t="s">
        <v>62</v>
      </c>
      <c r="B534" t="s">
        <v>63</v>
      </c>
      <c r="C534">
        <v>0</v>
      </c>
      <c r="D534" t="s">
        <v>64</v>
      </c>
      <c r="E534">
        <v>150</v>
      </c>
      <c r="F534" t="s">
        <v>79</v>
      </c>
      <c r="G534">
        <v>2016</v>
      </c>
      <c r="H534">
        <v>402700</v>
      </c>
      <c r="I534">
        <v>1434944</v>
      </c>
      <c r="J534">
        <v>51152650</v>
      </c>
      <c r="K534">
        <v>51029442</v>
      </c>
      <c r="L534">
        <v>79499</v>
      </c>
      <c r="M534">
        <v>5.5670000000000002</v>
      </c>
      <c r="N534">
        <v>65804</v>
      </c>
      <c r="O534">
        <v>4.6079999999999997</v>
      </c>
      <c r="P534">
        <v>4574846</v>
      </c>
      <c r="Q534">
        <v>1150643</v>
      </c>
      <c r="R534">
        <v>3424203</v>
      </c>
      <c r="S534">
        <v>2.2549999999999999</v>
      </c>
      <c r="T534">
        <v>8.9649999999999999</v>
      </c>
      <c r="U534">
        <v>4335736</v>
      </c>
      <c r="V534">
        <v>1050851</v>
      </c>
      <c r="W534">
        <v>3284885</v>
      </c>
      <c r="X534">
        <v>2.0590000000000002</v>
      </c>
      <c r="Y534">
        <v>8.4969999999999999</v>
      </c>
      <c r="Z534">
        <v>239110</v>
      </c>
      <c r="AA534">
        <v>0.46899999999999997</v>
      </c>
      <c r="AB534">
        <v>16.992999999999999</v>
      </c>
      <c r="AC534">
        <v>14830</v>
      </c>
      <c r="AD534">
        <v>18073</v>
      </c>
      <c r="AE534">
        <v>191488</v>
      </c>
    </row>
    <row r="535" spans="1:31" x14ac:dyDescent="0.35">
      <c r="A535" t="s">
        <v>62</v>
      </c>
      <c r="B535" t="s">
        <v>63</v>
      </c>
      <c r="C535">
        <v>0</v>
      </c>
      <c r="D535" t="s">
        <v>64</v>
      </c>
      <c r="E535">
        <v>150</v>
      </c>
      <c r="F535" t="s">
        <v>79</v>
      </c>
      <c r="G535">
        <v>2017</v>
      </c>
      <c r="H535">
        <v>387078</v>
      </c>
      <c r="I535">
        <v>1393272</v>
      </c>
      <c r="J535">
        <v>50833169</v>
      </c>
      <c r="K535">
        <v>50951949</v>
      </c>
      <c r="L535">
        <v>52583</v>
      </c>
      <c r="M535">
        <v>3.7210000000000001</v>
      </c>
      <c r="N535">
        <v>92578</v>
      </c>
      <c r="O535">
        <v>6.5510000000000002</v>
      </c>
      <c r="P535">
        <v>4815525</v>
      </c>
      <c r="Q535">
        <v>1052465</v>
      </c>
      <c r="R535">
        <v>3763060</v>
      </c>
      <c r="S535">
        <v>2.0659999999999998</v>
      </c>
      <c r="T535">
        <v>9.4510000000000005</v>
      </c>
      <c r="U535">
        <v>5055729</v>
      </c>
      <c r="V535">
        <v>1436393</v>
      </c>
      <c r="W535">
        <v>3619336</v>
      </c>
      <c r="X535">
        <v>2.819</v>
      </c>
      <c r="Y535">
        <v>9.923</v>
      </c>
      <c r="Z535">
        <v>-240204</v>
      </c>
      <c r="AA535">
        <v>-0.47099999999999997</v>
      </c>
      <c r="AB535">
        <v>18.902000000000001</v>
      </c>
      <c r="AC535">
        <v>14551</v>
      </c>
      <c r="AD535">
        <v>17493</v>
      </c>
      <c r="AE535">
        <v>180109</v>
      </c>
    </row>
    <row r="536" spans="1:31" x14ac:dyDescent="0.35">
      <c r="A536" t="s">
        <v>62</v>
      </c>
      <c r="B536" t="s">
        <v>63</v>
      </c>
      <c r="C536">
        <v>0</v>
      </c>
      <c r="D536" t="s">
        <v>64</v>
      </c>
      <c r="E536">
        <v>150</v>
      </c>
      <c r="F536" t="s">
        <v>79</v>
      </c>
      <c r="G536">
        <v>2018</v>
      </c>
      <c r="H536">
        <v>372602</v>
      </c>
      <c r="I536">
        <v>1369401</v>
      </c>
      <c r="J536">
        <v>51065143</v>
      </c>
      <c r="K536">
        <v>50957924</v>
      </c>
      <c r="L536">
        <v>52684</v>
      </c>
      <c r="M536">
        <v>3.8180000000000001</v>
      </c>
      <c r="N536">
        <v>73932</v>
      </c>
      <c r="O536">
        <v>5.3570000000000002</v>
      </c>
      <c r="P536">
        <v>4547424</v>
      </c>
      <c r="Q536">
        <v>1031726</v>
      </c>
      <c r="R536">
        <v>3515698</v>
      </c>
      <c r="S536">
        <v>2.0249999999999999</v>
      </c>
      <c r="T536">
        <v>8.9239999999999995</v>
      </c>
      <c r="U536">
        <v>4334526</v>
      </c>
      <c r="V536">
        <v>1082514</v>
      </c>
      <c r="W536">
        <v>3252012</v>
      </c>
      <c r="X536">
        <v>2.1240000000000001</v>
      </c>
      <c r="Y536">
        <v>8.5060000000000002</v>
      </c>
      <c r="Z536">
        <v>212898</v>
      </c>
      <c r="AA536">
        <v>0.41799999999999998</v>
      </c>
      <c r="AB536">
        <v>17.012</v>
      </c>
      <c r="AC536">
        <v>14841</v>
      </c>
      <c r="AD536">
        <v>18749</v>
      </c>
      <c r="AE536">
        <v>192062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493"/>
  <sheetViews>
    <sheetView tabSelected="1" topLeftCell="AV1" workbookViewId="0">
      <selection activeCell="BN13" sqref="BN13"/>
    </sheetView>
  </sheetViews>
  <sheetFormatPr defaultRowHeight="14.5" x14ac:dyDescent="0.35"/>
  <cols>
    <col min="34" max="34" width="12.36328125" bestFit="1" customWidth="1"/>
    <col min="35" max="35" width="21.08984375" bestFit="1" customWidth="1"/>
    <col min="36" max="36" width="53.26953125" bestFit="1" customWidth="1"/>
    <col min="38" max="38" width="22.54296875" bestFit="1" customWidth="1"/>
    <col min="39" max="39" width="21.08984375" bestFit="1" customWidth="1"/>
  </cols>
  <sheetData>
    <row r="1" spans="1:71" x14ac:dyDescent="0.35">
      <c r="A1" s="5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H1" s="2" t="s">
        <v>80</v>
      </c>
      <c r="AI1" t="s">
        <v>82</v>
      </c>
      <c r="AJ1" t="s">
        <v>83</v>
      </c>
      <c r="AL1" s="2" t="s">
        <v>36</v>
      </c>
      <c r="AM1" t="s">
        <v>66</v>
      </c>
      <c r="AS1" t="s">
        <v>37</v>
      </c>
      <c r="AT1" t="s">
        <v>38</v>
      </c>
      <c r="AU1" t="s">
        <v>59</v>
      </c>
      <c r="AV1" t="s">
        <v>84</v>
      </c>
      <c r="AX1" s="7" t="s">
        <v>115</v>
      </c>
      <c r="AY1" s="7"/>
    </row>
    <row r="2" spans="1:71" x14ac:dyDescent="0.35">
      <c r="A2" t="s">
        <v>62</v>
      </c>
      <c r="B2" t="s">
        <v>63</v>
      </c>
      <c r="C2">
        <v>0</v>
      </c>
      <c r="D2" t="s">
        <v>64</v>
      </c>
      <c r="E2">
        <v>10</v>
      </c>
      <c r="F2" t="s">
        <v>66</v>
      </c>
      <c r="G2">
        <v>1978</v>
      </c>
      <c r="H2">
        <v>484846</v>
      </c>
      <c r="I2">
        <v>493363</v>
      </c>
      <c r="J2">
        <v>2582124</v>
      </c>
      <c r="K2">
        <v>1291077</v>
      </c>
      <c r="L2">
        <v>493363</v>
      </c>
      <c r="M2">
        <v>199.99799999999999</v>
      </c>
      <c r="N2">
        <v>0</v>
      </c>
      <c r="O2">
        <v>0</v>
      </c>
      <c r="P2">
        <v>2582125</v>
      </c>
      <c r="Q2">
        <v>2582124</v>
      </c>
      <c r="R2">
        <v>0</v>
      </c>
      <c r="S2">
        <v>199.99799999999999</v>
      </c>
      <c r="T2">
        <v>199.99799999999999</v>
      </c>
      <c r="U2">
        <v>0</v>
      </c>
      <c r="V2">
        <v>0</v>
      </c>
      <c r="W2">
        <v>0</v>
      </c>
      <c r="X2">
        <v>0</v>
      </c>
      <c r="Y2">
        <v>0</v>
      </c>
      <c r="Z2">
        <v>2582096</v>
      </c>
      <c r="AA2">
        <v>199.99600000000001</v>
      </c>
      <c r="AB2">
        <v>0</v>
      </c>
      <c r="AC2">
        <v>0</v>
      </c>
      <c r="AD2">
        <v>0</v>
      </c>
      <c r="AE2">
        <v>0</v>
      </c>
      <c r="AH2" s="3">
        <v>1978</v>
      </c>
      <c r="AI2" s="4">
        <v>3556792</v>
      </c>
      <c r="AJ2" s="4">
        <v>98607</v>
      </c>
      <c r="AS2">
        <f>AH2</f>
        <v>1978</v>
      </c>
      <c r="AT2">
        <f t="shared" ref="AT2:AU2" si="0">AI2</f>
        <v>3556792</v>
      </c>
      <c r="AU2">
        <f t="shared" si="0"/>
        <v>98607</v>
      </c>
      <c r="AV2">
        <f>AM4</f>
        <v>484846</v>
      </c>
      <c r="AX2" s="5" t="s">
        <v>37</v>
      </c>
      <c r="AY2" s="5" t="s">
        <v>85</v>
      </c>
      <c r="AZ2" s="5" t="s">
        <v>86</v>
      </c>
      <c r="BA2" s="5" t="s">
        <v>87</v>
      </c>
      <c r="BB2" s="5" t="s">
        <v>88</v>
      </c>
      <c r="BC2" s="5" t="s">
        <v>89</v>
      </c>
      <c r="BD2" s="5" t="s">
        <v>90</v>
      </c>
      <c r="BF2" s="5" t="s">
        <v>117</v>
      </c>
      <c r="BG2" s="5"/>
      <c r="BH2" s="5"/>
      <c r="BJ2" s="1" t="s">
        <v>112</v>
      </c>
      <c r="BM2" s="5" t="s">
        <v>118</v>
      </c>
      <c r="BN2" s="5"/>
      <c r="BO2" s="5"/>
      <c r="BQ2" s="1" t="s">
        <v>107</v>
      </c>
      <c r="BR2" s="1">
        <f>COVAR($AX3:$AX42,AY3:AY42)/VAR($AX3:$AX42)</f>
        <v>-0.12084183509797071</v>
      </c>
      <c r="BS2" s="1">
        <f>COVAR($AX3:$AX42,AZ3:AZ42)/VAR($AX3:$AX42)</f>
        <v>-2.8763153988637491E-2</v>
      </c>
    </row>
    <row r="3" spans="1:71" x14ac:dyDescent="0.35">
      <c r="A3" t="s">
        <v>62</v>
      </c>
      <c r="B3" t="s">
        <v>63</v>
      </c>
      <c r="C3">
        <v>0</v>
      </c>
      <c r="D3" t="s">
        <v>64</v>
      </c>
      <c r="E3">
        <v>10</v>
      </c>
      <c r="F3" t="s">
        <v>66</v>
      </c>
      <c r="G3">
        <v>1979</v>
      </c>
      <c r="H3">
        <v>469099</v>
      </c>
      <c r="I3">
        <v>473906</v>
      </c>
      <c r="J3">
        <v>2429409</v>
      </c>
      <c r="K3">
        <v>1214717</v>
      </c>
      <c r="L3">
        <v>473906</v>
      </c>
      <c r="M3">
        <v>199.99799999999999</v>
      </c>
      <c r="N3">
        <v>0</v>
      </c>
      <c r="O3">
        <v>0</v>
      </c>
      <c r="P3">
        <v>2429410</v>
      </c>
      <c r="Q3">
        <v>2429409</v>
      </c>
      <c r="R3">
        <v>0</v>
      </c>
      <c r="S3">
        <v>199.99799999999999</v>
      </c>
      <c r="T3">
        <v>199.99799999999999</v>
      </c>
      <c r="U3">
        <v>0</v>
      </c>
      <c r="V3">
        <v>0</v>
      </c>
      <c r="W3">
        <v>0</v>
      </c>
      <c r="X3">
        <v>0</v>
      </c>
      <c r="Y3">
        <v>0</v>
      </c>
      <c r="Z3">
        <v>2429385</v>
      </c>
      <c r="AA3">
        <v>199.99600000000001</v>
      </c>
      <c r="AB3">
        <v>0</v>
      </c>
      <c r="AC3">
        <v>0</v>
      </c>
      <c r="AD3">
        <v>0</v>
      </c>
      <c r="AE3">
        <v>0</v>
      </c>
      <c r="AH3" s="3">
        <v>1979</v>
      </c>
      <c r="AI3" s="4">
        <v>3669291</v>
      </c>
      <c r="AJ3" s="4">
        <v>299501</v>
      </c>
      <c r="AL3" s="2" t="s">
        <v>80</v>
      </c>
      <c r="AM3" t="s">
        <v>82</v>
      </c>
      <c r="AS3">
        <f t="shared" ref="AS3:AS42" si="1">AH3</f>
        <v>1979</v>
      </c>
      <c r="AT3">
        <f t="shared" ref="AT3:AT42" si="2">AI3</f>
        <v>3669291</v>
      </c>
      <c r="AU3">
        <f t="shared" ref="AU3:AU42" si="3">AJ3</f>
        <v>299501</v>
      </c>
      <c r="AV3">
        <f t="shared" ref="AV3:AV42" si="4">AM5</f>
        <v>469099</v>
      </c>
      <c r="AX3" s="5">
        <v>1979</v>
      </c>
      <c r="AY3" s="5">
        <f>100*AV3/AVERAGE(AT2:AT3)</f>
        <v>12.983493270143727</v>
      </c>
      <c r="AZ3" s="5">
        <f>100*AU3/AVERAGE(AT2:AT3)</f>
        <v>8.289442565218252</v>
      </c>
      <c r="BA3" s="5">
        <f t="shared" ref="BA3:BA42" si="5">BR$3+BR$2*$AX3</f>
        <v>12.377600642203959</v>
      </c>
      <c r="BB3" s="5">
        <f t="shared" ref="BB3:BB42" si="6">BS$3+BS$2*$AX3</f>
        <v>8.9916245260456265</v>
      </c>
      <c r="BC3" s="5">
        <f>AY3-BA3</f>
        <v>0.6058926279397685</v>
      </c>
      <c r="BD3" s="5">
        <f t="shared" ref="BD3" si="7">AZ3-BB3</f>
        <v>-0.7021819608273745</v>
      </c>
      <c r="BF3" s="5">
        <v>1979.5</v>
      </c>
      <c r="BG3" s="5">
        <f>BC3-BC$3</f>
        <v>0</v>
      </c>
      <c r="BH3" s="5">
        <f>BD3-BD$3</f>
        <v>0</v>
      </c>
      <c r="BJ3">
        <f>BC3-BC$3</f>
        <v>0</v>
      </c>
      <c r="BK3">
        <f>BD3-BD$3</f>
        <v>0</v>
      </c>
      <c r="BM3" s="5" t="s">
        <v>109</v>
      </c>
      <c r="BN3" s="5" t="s">
        <v>113</v>
      </c>
      <c r="BO3" s="5" t="s">
        <v>114</v>
      </c>
      <c r="BQ3" s="1" t="s">
        <v>108</v>
      </c>
      <c r="BR3" s="1">
        <f>AVERAGE(AY3:AY42)-BR2*AVERAGE($AX3:$AX42)</f>
        <v>251.523592301088</v>
      </c>
      <c r="BS3" s="1">
        <f>AVERAGE(AZ3:AZ42)-BS2*AVERAGE($AX3:$AX42)</f>
        <v>65.91390626955922</v>
      </c>
    </row>
    <row r="4" spans="1:71" x14ac:dyDescent="0.35">
      <c r="A4" t="s">
        <v>62</v>
      </c>
      <c r="B4" t="s">
        <v>63</v>
      </c>
      <c r="C4">
        <v>0</v>
      </c>
      <c r="D4" t="s">
        <v>64</v>
      </c>
      <c r="E4">
        <v>10</v>
      </c>
      <c r="F4" t="s">
        <v>66</v>
      </c>
      <c r="G4">
        <v>1980</v>
      </c>
      <c r="H4">
        <v>428713</v>
      </c>
      <c r="I4">
        <v>434021</v>
      </c>
      <c r="J4">
        <v>2239359</v>
      </c>
      <c r="K4">
        <v>1119683</v>
      </c>
      <c r="L4">
        <v>434021</v>
      </c>
      <c r="M4">
        <v>199.999</v>
      </c>
      <c r="N4">
        <v>0</v>
      </c>
      <c r="O4">
        <v>0</v>
      </c>
      <c r="P4">
        <v>2239357</v>
      </c>
      <c r="Q4">
        <v>2239357</v>
      </c>
      <c r="R4">
        <v>0</v>
      </c>
      <c r="S4">
        <v>199.999</v>
      </c>
      <c r="T4">
        <v>199.999</v>
      </c>
      <c r="U4">
        <v>0</v>
      </c>
      <c r="V4">
        <v>0</v>
      </c>
      <c r="W4">
        <v>0</v>
      </c>
      <c r="X4">
        <v>0</v>
      </c>
      <c r="Y4">
        <v>0</v>
      </c>
      <c r="Z4">
        <v>2239347</v>
      </c>
      <c r="AA4">
        <v>199.99799999999999</v>
      </c>
      <c r="AB4">
        <v>0</v>
      </c>
      <c r="AC4">
        <v>0</v>
      </c>
      <c r="AD4">
        <v>0</v>
      </c>
      <c r="AE4">
        <v>0</v>
      </c>
      <c r="AH4" s="3">
        <v>1980</v>
      </c>
      <c r="AI4" s="4">
        <v>3680090</v>
      </c>
      <c r="AJ4" s="4">
        <v>346328</v>
      </c>
      <c r="AL4" s="3">
        <v>1978</v>
      </c>
      <c r="AM4" s="4">
        <v>484846</v>
      </c>
      <c r="AS4">
        <f t="shared" si="1"/>
        <v>1980</v>
      </c>
      <c r="AT4">
        <f t="shared" si="2"/>
        <v>3680090</v>
      </c>
      <c r="AU4">
        <f t="shared" si="3"/>
        <v>346328</v>
      </c>
      <c r="AV4">
        <f t="shared" si="4"/>
        <v>428713</v>
      </c>
      <c r="AX4" s="5">
        <f>AX3+1</f>
        <v>1980</v>
      </c>
      <c r="AY4" s="5">
        <f t="shared" ref="AY4:AY42" si="8">100*AV4/AVERAGE(AT3:AT4)</f>
        <v>11.66664240158457</v>
      </c>
      <c r="AZ4" s="5">
        <f t="shared" ref="AZ4:AZ42" si="9">100*AU4/AVERAGE(AT3:AT4)</f>
        <v>9.4246848816247244</v>
      </c>
      <c r="BA4" s="5">
        <f t="shared" si="5"/>
        <v>12.256758807105996</v>
      </c>
      <c r="BB4" s="5">
        <f t="shared" si="6"/>
        <v>8.9628613720569916</v>
      </c>
      <c r="BC4" s="5">
        <f t="shared" ref="BC4:BC42" si="10">AY4-BA4</f>
        <v>-0.5901164055214263</v>
      </c>
      <c r="BD4" s="5">
        <f t="shared" ref="BD4:BD42" si="11">AZ4-BB4</f>
        <v>0.46182350956773277</v>
      </c>
      <c r="BF4" s="5">
        <f>BF3+1</f>
        <v>1980.5</v>
      </c>
      <c r="BG4" s="5">
        <f t="shared" ref="BG4:BG10" si="12">BC4-BC$3</f>
        <v>-1.1960090334611948</v>
      </c>
      <c r="BH4" s="5">
        <f t="shared" ref="BH4:BH10" si="13">BD4-BD$3</f>
        <v>1.1640054703951073</v>
      </c>
      <c r="BJ4">
        <f t="shared" ref="BJ4:BJ10" si="14">BC4-BC$3</f>
        <v>-1.1960090334611948</v>
      </c>
      <c r="BK4">
        <f t="shared" ref="BK4:BK10" si="15">BD4-BD$3</f>
        <v>1.1640054703951073</v>
      </c>
      <c r="BM4" s="5">
        <v>0</v>
      </c>
      <c r="BN4" s="5">
        <f t="shared" ref="BN4:BO9" si="16">AVERAGE(BJ3,BJ14,BJ24,BJ31)</f>
        <v>0</v>
      </c>
      <c r="BO4" s="5">
        <f t="shared" si="16"/>
        <v>0</v>
      </c>
    </row>
    <row r="5" spans="1:71" x14ac:dyDescent="0.35">
      <c r="A5" t="s">
        <v>62</v>
      </c>
      <c r="B5" t="s">
        <v>63</v>
      </c>
      <c r="C5">
        <v>0</v>
      </c>
      <c r="D5" t="s">
        <v>64</v>
      </c>
      <c r="E5">
        <v>10</v>
      </c>
      <c r="F5" t="s">
        <v>66</v>
      </c>
      <c r="G5">
        <v>1981</v>
      </c>
      <c r="H5">
        <v>410652</v>
      </c>
      <c r="I5">
        <v>414284</v>
      </c>
      <c r="J5">
        <v>2307817</v>
      </c>
      <c r="K5">
        <v>1153916</v>
      </c>
      <c r="L5">
        <v>414284</v>
      </c>
      <c r="M5">
        <v>199.99799999999999</v>
      </c>
      <c r="N5">
        <v>0</v>
      </c>
      <c r="O5">
        <v>0</v>
      </c>
      <c r="P5">
        <v>2307819</v>
      </c>
      <c r="Q5">
        <v>2307817</v>
      </c>
      <c r="R5">
        <v>0</v>
      </c>
      <c r="S5">
        <v>199.999</v>
      </c>
      <c r="T5">
        <v>199.999</v>
      </c>
      <c r="U5">
        <v>0</v>
      </c>
      <c r="V5">
        <v>0</v>
      </c>
      <c r="W5">
        <v>0</v>
      </c>
      <c r="X5">
        <v>0</v>
      </c>
      <c r="Y5">
        <v>0</v>
      </c>
      <c r="Z5">
        <v>2307806</v>
      </c>
      <c r="AA5">
        <v>199.99799999999999</v>
      </c>
      <c r="AB5">
        <v>0</v>
      </c>
      <c r="AC5">
        <v>0</v>
      </c>
      <c r="AD5">
        <v>0</v>
      </c>
      <c r="AE5">
        <v>0</v>
      </c>
      <c r="AH5" s="3">
        <v>1981</v>
      </c>
      <c r="AI5" s="4">
        <v>3731587</v>
      </c>
      <c r="AJ5" s="4">
        <v>296080</v>
      </c>
      <c r="AL5" s="3">
        <v>1979</v>
      </c>
      <c r="AM5" s="4">
        <v>469099</v>
      </c>
      <c r="AS5">
        <f t="shared" si="1"/>
        <v>1981</v>
      </c>
      <c r="AT5">
        <f t="shared" si="2"/>
        <v>3731587</v>
      </c>
      <c r="AU5">
        <f t="shared" si="3"/>
        <v>296080</v>
      </c>
      <c r="AV5">
        <f t="shared" si="4"/>
        <v>410652</v>
      </c>
      <c r="AX5" s="5">
        <f t="shared" ref="AX5:AX42" si="17">AX4+1</f>
        <v>1981</v>
      </c>
      <c r="AY5" s="5">
        <f t="shared" si="8"/>
        <v>11.081216842018344</v>
      </c>
      <c r="AZ5" s="5">
        <f t="shared" si="9"/>
        <v>7.9895548605261668</v>
      </c>
      <c r="BA5" s="5">
        <f t="shared" si="5"/>
        <v>12.135916972008033</v>
      </c>
      <c r="BB5" s="5">
        <f t="shared" si="6"/>
        <v>8.9340982180683497</v>
      </c>
      <c r="BC5" s="5">
        <f t="shared" si="10"/>
        <v>-1.0547001299896888</v>
      </c>
      <c r="BD5" s="5">
        <f t="shared" si="11"/>
        <v>-0.94454335754218288</v>
      </c>
      <c r="BF5" s="5">
        <f t="shared" ref="BF5:BF10" si="18">BF4+1</f>
        <v>1981.5</v>
      </c>
      <c r="BG5" s="5">
        <f t="shared" si="12"/>
        <v>-1.6605927579294573</v>
      </c>
      <c r="BH5" s="5">
        <f t="shared" si="13"/>
        <v>-0.24236139671480839</v>
      </c>
      <c r="BJ5">
        <f t="shared" si="14"/>
        <v>-1.6605927579294573</v>
      </c>
      <c r="BK5">
        <f t="shared" si="15"/>
        <v>-0.24236139671480839</v>
      </c>
      <c r="BM5" s="5">
        <f>BM4+4</f>
        <v>4</v>
      </c>
      <c r="BN5" s="5">
        <f t="shared" si="16"/>
        <v>-0.70414634791407948</v>
      </c>
      <c r="BO5" s="5">
        <f t="shared" si="16"/>
        <v>0.59584236211746511</v>
      </c>
    </row>
    <row r="6" spans="1:71" x14ac:dyDescent="0.35">
      <c r="A6" t="s">
        <v>62</v>
      </c>
      <c r="B6" t="s">
        <v>63</v>
      </c>
      <c r="C6">
        <v>0</v>
      </c>
      <c r="D6" t="s">
        <v>64</v>
      </c>
      <c r="E6">
        <v>10</v>
      </c>
      <c r="F6" t="s">
        <v>66</v>
      </c>
      <c r="G6">
        <v>1982</v>
      </c>
      <c r="H6">
        <v>398583</v>
      </c>
      <c r="I6">
        <v>406900</v>
      </c>
      <c r="J6">
        <v>2350261</v>
      </c>
      <c r="K6">
        <v>1175131</v>
      </c>
      <c r="L6">
        <v>406900</v>
      </c>
      <c r="M6">
        <v>200</v>
      </c>
      <c r="N6">
        <v>0</v>
      </c>
      <c r="O6">
        <v>0</v>
      </c>
      <c r="P6">
        <v>2350261</v>
      </c>
      <c r="Q6">
        <v>2350261</v>
      </c>
      <c r="R6">
        <v>0</v>
      </c>
      <c r="S6">
        <v>200</v>
      </c>
      <c r="T6">
        <v>200</v>
      </c>
      <c r="U6">
        <v>0</v>
      </c>
      <c r="V6">
        <v>0</v>
      </c>
      <c r="W6">
        <v>0</v>
      </c>
      <c r="X6">
        <v>0</v>
      </c>
      <c r="Y6">
        <v>0</v>
      </c>
      <c r="Z6">
        <v>2350261</v>
      </c>
      <c r="AA6">
        <v>200</v>
      </c>
      <c r="AB6">
        <v>0</v>
      </c>
      <c r="AC6">
        <v>0</v>
      </c>
      <c r="AD6">
        <v>0</v>
      </c>
      <c r="AE6">
        <v>0</v>
      </c>
      <c r="AH6" s="3">
        <v>1982</v>
      </c>
      <c r="AI6" s="4">
        <v>3719903</v>
      </c>
      <c r="AJ6" s="4">
        <v>364758</v>
      </c>
      <c r="AL6" s="3">
        <v>1980</v>
      </c>
      <c r="AM6" s="4">
        <v>428713</v>
      </c>
      <c r="AS6">
        <f t="shared" si="1"/>
        <v>1982</v>
      </c>
      <c r="AT6">
        <f t="shared" si="2"/>
        <v>3719903</v>
      </c>
      <c r="AU6">
        <f t="shared" si="3"/>
        <v>364758</v>
      </c>
      <c r="AV6">
        <f t="shared" si="4"/>
        <v>398583</v>
      </c>
      <c r="AX6" s="5">
        <f t="shared" si="17"/>
        <v>1982</v>
      </c>
      <c r="AY6" s="5">
        <f t="shared" si="8"/>
        <v>10.698075150070657</v>
      </c>
      <c r="AZ6" s="5">
        <f t="shared" si="9"/>
        <v>9.7902030332188588</v>
      </c>
      <c r="BA6" s="5">
        <f t="shared" si="5"/>
        <v>12.015075136910042</v>
      </c>
      <c r="BB6" s="5">
        <f t="shared" si="6"/>
        <v>8.9053350640797149</v>
      </c>
      <c r="BC6" s="5">
        <f t="shared" si="10"/>
        <v>-1.3169999868393845</v>
      </c>
      <c r="BD6" s="5">
        <f t="shared" si="11"/>
        <v>0.8848679691391439</v>
      </c>
      <c r="BF6" s="5">
        <f t="shared" si="18"/>
        <v>1982.5</v>
      </c>
      <c r="BG6" s="5">
        <f t="shared" si="12"/>
        <v>-1.922892614779153</v>
      </c>
      <c r="BH6" s="5">
        <f t="shared" si="13"/>
        <v>1.5870499299665184</v>
      </c>
      <c r="BJ6">
        <f t="shared" si="14"/>
        <v>-1.922892614779153</v>
      </c>
      <c r="BK6">
        <f t="shared" si="15"/>
        <v>1.5870499299665184</v>
      </c>
      <c r="BM6" s="5">
        <f t="shared" ref="BM6:BM9" si="19">BM5+4</f>
        <v>8</v>
      </c>
      <c r="BN6" s="5">
        <f t="shared" si="16"/>
        <v>-1.024528795875425</v>
      </c>
      <c r="BO6" s="5">
        <f t="shared" si="16"/>
        <v>0.28620050998283353</v>
      </c>
    </row>
    <row r="7" spans="1:71" x14ac:dyDescent="0.35">
      <c r="A7" t="s">
        <v>62</v>
      </c>
      <c r="B7" t="s">
        <v>63</v>
      </c>
      <c r="C7">
        <v>0</v>
      </c>
      <c r="D7" t="s">
        <v>64</v>
      </c>
      <c r="E7">
        <v>10</v>
      </c>
      <c r="F7" t="s">
        <v>66</v>
      </c>
      <c r="G7">
        <v>1983</v>
      </c>
      <c r="H7">
        <v>445846</v>
      </c>
      <c r="I7">
        <v>451486</v>
      </c>
      <c r="J7">
        <v>2853127</v>
      </c>
      <c r="K7">
        <v>1426565</v>
      </c>
      <c r="L7">
        <v>451486</v>
      </c>
      <c r="M7">
        <v>199.999</v>
      </c>
      <c r="N7">
        <v>0</v>
      </c>
      <c r="O7">
        <v>0</v>
      </c>
      <c r="P7">
        <v>2853127</v>
      </c>
      <c r="Q7">
        <v>2853127</v>
      </c>
      <c r="R7">
        <v>0</v>
      </c>
      <c r="S7">
        <v>200</v>
      </c>
      <c r="T7">
        <v>200</v>
      </c>
      <c r="U7">
        <v>0</v>
      </c>
      <c r="V7">
        <v>0</v>
      </c>
      <c r="W7">
        <v>0</v>
      </c>
      <c r="X7">
        <v>0</v>
      </c>
      <c r="Y7">
        <v>0</v>
      </c>
      <c r="Z7">
        <v>2853123</v>
      </c>
      <c r="AA7">
        <v>200</v>
      </c>
      <c r="AB7">
        <v>0</v>
      </c>
      <c r="AC7">
        <v>0</v>
      </c>
      <c r="AD7">
        <v>0</v>
      </c>
      <c r="AE7">
        <v>0</v>
      </c>
      <c r="AH7" s="3">
        <v>1983</v>
      </c>
      <c r="AI7" s="4">
        <v>3828456</v>
      </c>
      <c r="AJ7" s="4">
        <v>293386</v>
      </c>
      <c r="AL7" s="3">
        <v>1981</v>
      </c>
      <c r="AM7" s="4">
        <v>410652</v>
      </c>
      <c r="AS7">
        <f t="shared" si="1"/>
        <v>1983</v>
      </c>
      <c r="AT7">
        <f t="shared" si="2"/>
        <v>3828456</v>
      </c>
      <c r="AU7">
        <f t="shared" si="3"/>
        <v>293386</v>
      </c>
      <c r="AV7">
        <f t="shared" si="4"/>
        <v>445846</v>
      </c>
      <c r="AX7" s="5">
        <f t="shared" si="17"/>
        <v>1983</v>
      </c>
      <c r="AY7" s="5">
        <f t="shared" si="8"/>
        <v>11.813057646039358</v>
      </c>
      <c r="AZ7" s="5">
        <f t="shared" si="9"/>
        <v>7.7735041483850997</v>
      </c>
      <c r="BA7" s="5">
        <f t="shared" si="5"/>
        <v>11.894233301812079</v>
      </c>
      <c r="BB7" s="5">
        <f t="shared" si="6"/>
        <v>8.8765719100910729</v>
      </c>
      <c r="BC7" s="5">
        <f t="shared" si="10"/>
        <v>-8.1175655772721456E-2</v>
      </c>
      <c r="BD7" s="5">
        <f t="shared" si="11"/>
        <v>-1.1030677617059732</v>
      </c>
      <c r="BF7" s="5">
        <f t="shared" si="18"/>
        <v>1983.5</v>
      </c>
      <c r="BG7" s="5">
        <f t="shared" si="12"/>
        <v>-0.68706828371248996</v>
      </c>
      <c r="BH7" s="5">
        <f t="shared" si="13"/>
        <v>-0.40088580087859871</v>
      </c>
      <c r="BJ7">
        <f t="shared" si="14"/>
        <v>-0.68706828371248996</v>
      </c>
      <c r="BK7">
        <f t="shared" si="15"/>
        <v>-0.40088580087859871</v>
      </c>
      <c r="BM7" s="5">
        <f t="shared" si="19"/>
        <v>12</v>
      </c>
      <c r="BN7" s="5">
        <f t="shared" si="16"/>
        <v>-0.88212484196018015</v>
      </c>
      <c r="BO7" s="5">
        <f t="shared" si="16"/>
        <v>0.31941386812012951</v>
      </c>
    </row>
    <row r="8" spans="1:71" x14ac:dyDescent="0.35">
      <c r="A8" t="s">
        <v>62</v>
      </c>
      <c r="B8" t="s">
        <v>63</v>
      </c>
      <c r="C8">
        <v>0</v>
      </c>
      <c r="D8" t="s">
        <v>64</v>
      </c>
      <c r="E8">
        <v>10</v>
      </c>
      <c r="F8" t="s">
        <v>66</v>
      </c>
      <c r="G8">
        <v>1984</v>
      </c>
      <c r="H8">
        <v>524384</v>
      </c>
      <c r="I8">
        <v>530594</v>
      </c>
      <c r="J8">
        <v>2986578</v>
      </c>
      <c r="K8">
        <v>1493298</v>
      </c>
      <c r="L8">
        <v>530594</v>
      </c>
      <c r="M8">
        <v>199.999</v>
      </c>
      <c r="N8">
        <v>0</v>
      </c>
      <c r="O8">
        <v>0</v>
      </c>
      <c r="P8">
        <v>2986581</v>
      </c>
      <c r="Q8">
        <v>2986578</v>
      </c>
      <c r="R8">
        <v>0</v>
      </c>
      <c r="S8">
        <v>199.999</v>
      </c>
      <c r="T8">
        <v>199.999</v>
      </c>
      <c r="U8">
        <v>0</v>
      </c>
      <c r="V8">
        <v>0</v>
      </c>
      <c r="W8">
        <v>0</v>
      </c>
      <c r="X8">
        <v>0</v>
      </c>
      <c r="Y8">
        <v>0</v>
      </c>
      <c r="Z8">
        <v>2986565</v>
      </c>
      <c r="AA8">
        <v>199.99799999999999</v>
      </c>
      <c r="AB8">
        <v>0</v>
      </c>
      <c r="AC8">
        <v>0</v>
      </c>
      <c r="AD8">
        <v>0</v>
      </c>
      <c r="AE8">
        <v>0</v>
      </c>
      <c r="AH8" s="3">
        <v>1984</v>
      </c>
      <c r="AI8" s="4">
        <v>3995645</v>
      </c>
      <c r="AJ8" s="4">
        <v>319134</v>
      </c>
      <c r="AL8" s="3">
        <v>1982</v>
      </c>
      <c r="AM8" s="4">
        <v>398583</v>
      </c>
      <c r="AS8">
        <f t="shared" si="1"/>
        <v>1984</v>
      </c>
      <c r="AT8">
        <f t="shared" si="2"/>
        <v>3995645</v>
      </c>
      <c r="AU8">
        <f t="shared" si="3"/>
        <v>319134</v>
      </c>
      <c r="AV8">
        <f t="shared" si="4"/>
        <v>524384</v>
      </c>
      <c r="AX8" s="5">
        <f t="shared" si="17"/>
        <v>1984</v>
      </c>
      <c r="AY8" s="5">
        <f t="shared" si="8"/>
        <v>13.404325941088951</v>
      </c>
      <c r="AZ8" s="5">
        <f t="shared" si="9"/>
        <v>8.157716777940367</v>
      </c>
      <c r="BA8" s="5">
        <f t="shared" si="5"/>
        <v>11.773391466714116</v>
      </c>
      <c r="BB8" s="5">
        <f t="shared" si="6"/>
        <v>8.8478087561024381</v>
      </c>
      <c r="BC8" s="5">
        <f t="shared" si="10"/>
        <v>1.6309344743748344</v>
      </c>
      <c r="BD8" s="5">
        <f t="shared" si="11"/>
        <v>-0.69009197816207113</v>
      </c>
      <c r="BF8" s="5">
        <f t="shared" si="18"/>
        <v>1984.5</v>
      </c>
      <c r="BG8" s="5">
        <f t="shared" si="12"/>
        <v>1.0250418464350659</v>
      </c>
      <c r="BH8" s="5">
        <f t="shared" si="13"/>
        <v>1.2089982665303367E-2</v>
      </c>
      <c r="BJ8">
        <f t="shared" si="14"/>
        <v>1.0250418464350659</v>
      </c>
      <c r="BK8">
        <f t="shared" si="15"/>
        <v>1.2089982665303367E-2</v>
      </c>
      <c r="BM8" s="5">
        <f t="shared" si="19"/>
        <v>16</v>
      </c>
      <c r="BN8" s="5">
        <f t="shared" si="16"/>
        <v>-0.25071542765356436</v>
      </c>
      <c r="BO8" s="5">
        <f t="shared" si="16"/>
        <v>-0.21659146606434998</v>
      </c>
    </row>
    <row r="9" spans="1:71" x14ac:dyDescent="0.35">
      <c r="A9" t="s">
        <v>62</v>
      </c>
      <c r="B9" t="s">
        <v>63</v>
      </c>
      <c r="C9">
        <v>0</v>
      </c>
      <c r="D9" t="s">
        <v>64</v>
      </c>
      <c r="E9">
        <v>10</v>
      </c>
      <c r="F9" t="s">
        <v>66</v>
      </c>
      <c r="G9">
        <v>1985</v>
      </c>
      <c r="H9">
        <v>514888</v>
      </c>
      <c r="I9">
        <v>522202</v>
      </c>
      <c r="J9">
        <v>3330799</v>
      </c>
      <c r="K9">
        <v>1665416</v>
      </c>
      <c r="L9">
        <v>522202</v>
      </c>
      <c r="M9">
        <v>199.999</v>
      </c>
      <c r="N9">
        <v>0</v>
      </c>
      <c r="O9">
        <v>0</v>
      </c>
      <c r="P9">
        <v>3330796</v>
      </c>
      <c r="Q9">
        <v>3330796</v>
      </c>
      <c r="R9">
        <v>0</v>
      </c>
      <c r="S9">
        <v>199.99799999999999</v>
      </c>
      <c r="T9">
        <v>199.99799999999999</v>
      </c>
      <c r="U9">
        <v>0</v>
      </c>
      <c r="V9">
        <v>0</v>
      </c>
      <c r="W9">
        <v>0</v>
      </c>
      <c r="X9">
        <v>0</v>
      </c>
      <c r="Y9">
        <v>0</v>
      </c>
      <c r="Z9">
        <v>3330759</v>
      </c>
      <c r="AA9">
        <v>199.99600000000001</v>
      </c>
      <c r="AB9">
        <v>0</v>
      </c>
      <c r="AC9">
        <v>0</v>
      </c>
      <c r="AD9">
        <v>0</v>
      </c>
      <c r="AE9">
        <v>0</v>
      </c>
      <c r="AH9" s="3">
        <v>1985</v>
      </c>
      <c r="AI9" s="4">
        <v>4069600</v>
      </c>
      <c r="AJ9" s="4">
        <v>378194</v>
      </c>
      <c r="AL9" s="3">
        <v>1983</v>
      </c>
      <c r="AM9" s="4">
        <v>445846</v>
      </c>
      <c r="AS9">
        <f t="shared" si="1"/>
        <v>1985</v>
      </c>
      <c r="AT9">
        <f t="shared" si="2"/>
        <v>4069600</v>
      </c>
      <c r="AU9">
        <f t="shared" si="3"/>
        <v>378194</v>
      </c>
      <c r="AV9">
        <f t="shared" si="4"/>
        <v>514888</v>
      </c>
      <c r="AX9" s="5">
        <f t="shared" si="17"/>
        <v>1985</v>
      </c>
      <c r="AY9" s="5">
        <f t="shared" si="8"/>
        <v>12.768068421976022</v>
      </c>
      <c r="AZ9" s="5">
        <f t="shared" si="9"/>
        <v>9.3783635834993238</v>
      </c>
      <c r="BA9" s="5">
        <f t="shared" si="5"/>
        <v>11.652549631616154</v>
      </c>
      <c r="BB9" s="5">
        <f t="shared" si="6"/>
        <v>8.8190456021138033</v>
      </c>
      <c r="BC9" s="5">
        <f t="shared" si="10"/>
        <v>1.115518790359868</v>
      </c>
      <c r="BD9" s="5">
        <f t="shared" si="11"/>
        <v>0.55931798138552047</v>
      </c>
      <c r="BF9" s="5">
        <f t="shared" si="18"/>
        <v>1985.5</v>
      </c>
      <c r="BG9" s="5">
        <f t="shared" si="12"/>
        <v>0.5096261624200995</v>
      </c>
      <c r="BH9" s="5">
        <f t="shared" si="13"/>
        <v>1.261499942212895</v>
      </c>
      <c r="BJ9">
        <f t="shared" si="14"/>
        <v>0.5096261624200995</v>
      </c>
      <c r="BK9">
        <f t="shared" si="15"/>
        <v>1.261499942212895</v>
      </c>
      <c r="BM9" s="5">
        <f t="shared" si="19"/>
        <v>20</v>
      </c>
      <c r="BN9" s="5">
        <f t="shared" si="16"/>
        <v>0.44853429379019216</v>
      </c>
      <c r="BO9" s="5">
        <f t="shared" si="16"/>
        <v>-0.29541946311553069</v>
      </c>
    </row>
    <row r="10" spans="1:71" x14ac:dyDescent="0.35">
      <c r="A10" t="s">
        <v>62</v>
      </c>
      <c r="B10" t="s">
        <v>63</v>
      </c>
      <c r="C10">
        <v>0</v>
      </c>
      <c r="D10" t="s">
        <v>64</v>
      </c>
      <c r="E10">
        <v>10</v>
      </c>
      <c r="F10" t="s">
        <v>66</v>
      </c>
      <c r="G10">
        <v>1986</v>
      </c>
      <c r="H10">
        <v>496661</v>
      </c>
      <c r="I10">
        <v>501498</v>
      </c>
      <c r="J10">
        <v>3122407</v>
      </c>
      <c r="K10">
        <v>1561209</v>
      </c>
      <c r="L10">
        <v>501498</v>
      </c>
      <c r="M10">
        <v>199.99799999999999</v>
      </c>
      <c r="N10">
        <v>0</v>
      </c>
      <c r="O10">
        <v>0</v>
      </c>
      <c r="P10">
        <v>3122407</v>
      </c>
      <c r="Q10">
        <v>3122407</v>
      </c>
      <c r="R10">
        <v>0</v>
      </c>
      <c r="S10">
        <v>199.999</v>
      </c>
      <c r="T10">
        <v>199.999</v>
      </c>
      <c r="U10">
        <v>0</v>
      </c>
      <c r="V10">
        <v>0</v>
      </c>
      <c r="W10">
        <v>0</v>
      </c>
      <c r="X10">
        <v>0</v>
      </c>
      <c r="Y10">
        <v>0</v>
      </c>
      <c r="Z10">
        <v>3122396</v>
      </c>
      <c r="AA10">
        <v>199.999</v>
      </c>
      <c r="AB10">
        <v>0</v>
      </c>
      <c r="AC10">
        <v>0</v>
      </c>
      <c r="AD10">
        <v>0</v>
      </c>
      <c r="AE10">
        <v>0</v>
      </c>
      <c r="AH10" s="3">
        <v>1986</v>
      </c>
      <c r="AI10" s="4">
        <v>4122471</v>
      </c>
      <c r="AJ10" s="4">
        <v>366723</v>
      </c>
      <c r="AL10" s="3">
        <v>1984</v>
      </c>
      <c r="AM10" s="4">
        <v>524384</v>
      </c>
      <c r="AS10">
        <f t="shared" si="1"/>
        <v>1986</v>
      </c>
      <c r="AT10">
        <f t="shared" si="2"/>
        <v>4122471</v>
      </c>
      <c r="AU10">
        <f t="shared" si="3"/>
        <v>366723</v>
      </c>
      <c r="AV10">
        <f t="shared" si="4"/>
        <v>496661</v>
      </c>
      <c r="AX10" s="5">
        <f t="shared" si="17"/>
        <v>1986</v>
      </c>
      <c r="AY10" s="5">
        <f t="shared" si="8"/>
        <v>12.125407604499522</v>
      </c>
      <c r="AZ10" s="5">
        <f t="shared" si="9"/>
        <v>8.9531206455608103</v>
      </c>
      <c r="BA10" s="5">
        <f t="shared" si="5"/>
        <v>11.531707796518162</v>
      </c>
      <c r="BB10" s="5">
        <f t="shared" si="6"/>
        <v>8.7902824481251614</v>
      </c>
      <c r="BC10" s="5">
        <f t="shared" si="10"/>
        <v>0.59369980798135913</v>
      </c>
      <c r="BD10" s="5">
        <f t="shared" si="11"/>
        <v>0.16283819743564898</v>
      </c>
      <c r="BF10" s="5">
        <f t="shared" si="18"/>
        <v>1986.5</v>
      </c>
      <c r="BG10" s="5">
        <f t="shared" si="12"/>
        <v>-1.2192819958409373E-2</v>
      </c>
      <c r="BH10" s="5">
        <f t="shared" si="13"/>
        <v>0.86502015826302348</v>
      </c>
      <c r="BJ10">
        <f t="shared" si="14"/>
        <v>-1.2192819958409373E-2</v>
      </c>
      <c r="BK10">
        <f t="shared" si="15"/>
        <v>0.86502015826302348</v>
      </c>
    </row>
    <row r="11" spans="1:71" x14ac:dyDescent="0.35">
      <c r="A11" t="s">
        <v>62</v>
      </c>
      <c r="B11" t="s">
        <v>63</v>
      </c>
      <c r="C11">
        <v>0</v>
      </c>
      <c r="D11" t="s">
        <v>64</v>
      </c>
      <c r="E11">
        <v>10</v>
      </c>
      <c r="F11" t="s">
        <v>66</v>
      </c>
      <c r="G11">
        <v>1987</v>
      </c>
      <c r="H11">
        <v>509117</v>
      </c>
      <c r="I11">
        <v>519222</v>
      </c>
      <c r="J11">
        <v>3510935</v>
      </c>
      <c r="K11">
        <v>1755488</v>
      </c>
      <c r="L11">
        <v>519222</v>
      </c>
      <c r="M11">
        <v>199.999</v>
      </c>
      <c r="N11">
        <v>0</v>
      </c>
      <c r="O11">
        <v>0</v>
      </c>
      <c r="P11">
        <v>3510932</v>
      </c>
      <c r="Q11">
        <v>3510932</v>
      </c>
      <c r="R11">
        <v>0</v>
      </c>
      <c r="S11">
        <v>199.99799999999999</v>
      </c>
      <c r="T11">
        <v>199.99799999999999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3510888</v>
      </c>
      <c r="AA11">
        <v>199.995</v>
      </c>
      <c r="AB11">
        <v>0</v>
      </c>
      <c r="AC11">
        <v>0</v>
      </c>
      <c r="AD11">
        <v>0</v>
      </c>
      <c r="AE11">
        <v>0</v>
      </c>
      <c r="AH11" s="3">
        <v>1987</v>
      </c>
      <c r="AI11" s="4">
        <v>4186233</v>
      </c>
      <c r="AJ11" s="4">
        <v>382838</v>
      </c>
      <c r="AL11" s="3">
        <v>1985</v>
      </c>
      <c r="AM11" s="4">
        <v>514888</v>
      </c>
      <c r="AS11">
        <f t="shared" si="1"/>
        <v>1987</v>
      </c>
      <c r="AT11">
        <f t="shared" si="2"/>
        <v>4186233</v>
      </c>
      <c r="AU11">
        <f t="shared" si="3"/>
        <v>382838</v>
      </c>
      <c r="AV11">
        <f t="shared" si="4"/>
        <v>509117</v>
      </c>
      <c r="AX11" s="5">
        <f t="shared" si="17"/>
        <v>1987</v>
      </c>
      <c r="AY11" s="5">
        <f t="shared" si="8"/>
        <v>12.255027980296326</v>
      </c>
      <c r="AZ11" s="5">
        <f t="shared" si="9"/>
        <v>9.215348145751733</v>
      </c>
      <c r="BA11" s="5">
        <f t="shared" si="5"/>
        <v>11.4108659614202</v>
      </c>
      <c r="BB11" s="5">
        <f t="shared" si="6"/>
        <v>8.7615192941365265</v>
      </c>
      <c r="BC11" s="5">
        <f t="shared" si="10"/>
        <v>0.8441620188761263</v>
      </c>
      <c r="BD11" s="5">
        <f t="shared" si="11"/>
        <v>0.45382885161520647</v>
      </c>
    </row>
    <row r="12" spans="1:71" x14ac:dyDescent="0.35">
      <c r="A12" t="s">
        <v>62</v>
      </c>
      <c r="B12" t="s">
        <v>63</v>
      </c>
      <c r="C12">
        <v>0</v>
      </c>
      <c r="D12" t="s">
        <v>64</v>
      </c>
      <c r="E12">
        <v>10</v>
      </c>
      <c r="F12" t="s">
        <v>66</v>
      </c>
      <c r="G12">
        <v>1988</v>
      </c>
      <c r="H12">
        <v>507806</v>
      </c>
      <c r="I12">
        <v>516784</v>
      </c>
      <c r="J12">
        <v>3133819</v>
      </c>
      <c r="K12">
        <v>1566914</v>
      </c>
      <c r="L12">
        <v>516784</v>
      </c>
      <c r="M12">
        <v>199.999</v>
      </c>
      <c r="N12">
        <v>0</v>
      </c>
      <c r="O12">
        <v>0</v>
      </c>
      <c r="P12">
        <v>3133818</v>
      </c>
      <c r="Q12">
        <v>3133818</v>
      </c>
      <c r="R12">
        <v>0</v>
      </c>
      <c r="S12">
        <v>199.999</v>
      </c>
      <c r="T12">
        <v>199.999</v>
      </c>
      <c r="U12">
        <v>0</v>
      </c>
      <c r="V12">
        <v>0</v>
      </c>
      <c r="W12">
        <v>0</v>
      </c>
      <c r="X12">
        <v>0</v>
      </c>
      <c r="Y12">
        <v>0</v>
      </c>
      <c r="Z12">
        <v>3133807</v>
      </c>
      <c r="AA12">
        <v>199.999</v>
      </c>
      <c r="AB12">
        <v>0</v>
      </c>
      <c r="AC12">
        <v>0</v>
      </c>
      <c r="AD12">
        <v>0</v>
      </c>
      <c r="AE12">
        <v>0</v>
      </c>
      <c r="AH12" s="3">
        <v>1988</v>
      </c>
      <c r="AI12" s="4">
        <v>4309957</v>
      </c>
      <c r="AJ12" s="4">
        <v>380178</v>
      </c>
      <c r="AL12" s="3">
        <v>1986</v>
      </c>
      <c r="AM12" s="4">
        <v>496661</v>
      </c>
      <c r="AS12">
        <f t="shared" si="1"/>
        <v>1988</v>
      </c>
      <c r="AT12">
        <f t="shared" si="2"/>
        <v>4309957</v>
      </c>
      <c r="AU12">
        <f t="shared" si="3"/>
        <v>380178</v>
      </c>
      <c r="AV12">
        <f t="shared" si="4"/>
        <v>507806</v>
      </c>
      <c r="AX12" s="5">
        <f t="shared" si="17"/>
        <v>1988</v>
      </c>
      <c r="AY12" s="5">
        <f t="shared" si="8"/>
        <v>11.953734556312888</v>
      </c>
      <c r="AZ12" s="5">
        <f t="shared" si="9"/>
        <v>8.9493761321251046</v>
      </c>
      <c r="BA12" s="5">
        <f t="shared" si="5"/>
        <v>11.290024126322237</v>
      </c>
      <c r="BB12" s="5">
        <f t="shared" si="6"/>
        <v>8.7327561401478846</v>
      </c>
      <c r="BC12" s="5">
        <f t="shared" si="10"/>
        <v>0.66371042999065111</v>
      </c>
      <c r="BD12" s="5">
        <f t="shared" si="11"/>
        <v>0.21661999197722004</v>
      </c>
    </row>
    <row r="13" spans="1:71" x14ac:dyDescent="0.35">
      <c r="A13" t="s">
        <v>62</v>
      </c>
      <c r="B13" t="s">
        <v>63</v>
      </c>
      <c r="C13">
        <v>0</v>
      </c>
      <c r="D13" t="s">
        <v>64</v>
      </c>
      <c r="E13">
        <v>10</v>
      </c>
      <c r="F13" t="s">
        <v>66</v>
      </c>
      <c r="G13">
        <v>1989</v>
      </c>
      <c r="H13">
        <v>503478</v>
      </c>
      <c r="I13">
        <v>511575</v>
      </c>
      <c r="J13">
        <v>3091677</v>
      </c>
      <c r="K13">
        <v>1545839</v>
      </c>
      <c r="L13">
        <v>511575</v>
      </c>
      <c r="M13">
        <v>200</v>
      </c>
      <c r="N13">
        <v>0</v>
      </c>
      <c r="O13">
        <v>0</v>
      </c>
      <c r="P13">
        <v>3091677</v>
      </c>
      <c r="Q13">
        <v>3091677</v>
      </c>
      <c r="R13">
        <v>0</v>
      </c>
      <c r="S13">
        <v>200</v>
      </c>
      <c r="T13">
        <v>200</v>
      </c>
      <c r="U13">
        <v>0</v>
      </c>
      <c r="V13">
        <v>0</v>
      </c>
      <c r="W13">
        <v>0</v>
      </c>
      <c r="X13">
        <v>0</v>
      </c>
      <c r="Y13">
        <v>0</v>
      </c>
      <c r="Z13">
        <v>3091677</v>
      </c>
      <c r="AA13">
        <v>200</v>
      </c>
      <c r="AB13">
        <v>0</v>
      </c>
      <c r="AC13">
        <v>0</v>
      </c>
      <c r="AD13">
        <v>0</v>
      </c>
      <c r="AE13">
        <v>0</v>
      </c>
      <c r="AH13" s="3">
        <v>1989</v>
      </c>
      <c r="AI13" s="4">
        <v>4384502</v>
      </c>
      <c r="AJ13" s="4">
        <v>387018</v>
      </c>
      <c r="AL13" s="3">
        <v>1987</v>
      </c>
      <c r="AM13" s="4">
        <v>509117</v>
      </c>
      <c r="AS13">
        <f t="shared" si="1"/>
        <v>1989</v>
      </c>
      <c r="AT13">
        <f t="shared" si="2"/>
        <v>4384502</v>
      </c>
      <c r="AU13">
        <f t="shared" si="3"/>
        <v>387018</v>
      </c>
      <c r="AV13">
        <f t="shared" si="4"/>
        <v>503478</v>
      </c>
      <c r="AX13" s="5">
        <f t="shared" si="17"/>
        <v>1989</v>
      </c>
      <c r="AY13" s="5">
        <f t="shared" si="8"/>
        <v>11.581583166934251</v>
      </c>
      <c r="AZ13" s="5">
        <f t="shared" si="9"/>
        <v>8.902635575140442</v>
      </c>
      <c r="BA13" s="5">
        <f t="shared" si="5"/>
        <v>11.169182291224274</v>
      </c>
      <c r="BB13" s="5">
        <f t="shared" si="6"/>
        <v>8.7039929861592498</v>
      </c>
      <c r="BC13" s="5">
        <f t="shared" si="10"/>
        <v>0.4124008757099773</v>
      </c>
      <c r="BD13" s="5">
        <f t="shared" si="11"/>
        <v>0.19864258898119225</v>
      </c>
    </row>
    <row r="14" spans="1:71" x14ac:dyDescent="0.35">
      <c r="A14" t="s">
        <v>62</v>
      </c>
      <c r="B14" t="s">
        <v>63</v>
      </c>
      <c r="C14">
        <v>0</v>
      </c>
      <c r="D14" t="s">
        <v>64</v>
      </c>
      <c r="E14">
        <v>10</v>
      </c>
      <c r="F14" t="s">
        <v>66</v>
      </c>
      <c r="G14">
        <v>1990</v>
      </c>
      <c r="H14">
        <v>494211</v>
      </c>
      <c r="I14">
        <v>501218</v>
      </c>
      <c r="J14">
        <v>2959829</v>
      </c>
      <c r="K14">
        <v>1479918</v>
      </c>
      <c r="L14">
        <v>501218</v>
      </c>
      <c r="M14">
        <v>199.999</v>
      </c>
      <c r="N14">
        <v>0</v>
      </c>
      <c r="O14">
        <v>0</v>
      </c>
      <c r="P14">
        <v>2959830</v>
      </c>
      <c r="Q14">
        <v>2959829</v>
      </c>
      <c r="R14">
        <v>0</v>
      </c>
      <c r="S14">
        <v>200</v>
      </c>
      <c r="T14">
        <v>200</v>
      </c>
      <c r="U14">
        <v>0</v>
      </c>
      <c r="V14">
        <v>0</v>
      </c>
      <c r="W14">
        <v>0</v>
      </c>
      <c r="X14">
        <v>0</v>
      </c>
      <c r="Y14">
        <v>0</v>
      </c>
      <c r="Z14">
        <v>2959824</v>
      </c>
      <c r="AA14">
        <v>199.999</v>
      </c>
      <c r="AB14">
        <v>0</v>
      </c>
      <c r="AC14">
        <v>0</v>
      </c>
      <c r="AD14">
        <v>0</v>
      </c>
      <c r="AE14">
        <v>0</v>
      </c>
      <c r="AH14" s="3">
        <v>1990</v>
      </c>
      <c r="AI14" s="4">
        <v>4448864</v>
      </c>
      <c r="AJ14" s="4">
        <v>396782</v>
      </c>
      <c r="AL14" s="3">
        <v>1988</v>
      </c>
      <c r="AM14" s="4">
        <v>507806</v>
      </c>
      <c r="AS14">
        <f t="shared" si="1"/>
        <v>1990</v>
      </c>
      <c r="AT14">
        <f t="shared" si="2"/>
        <v>4448864</v>
      </c>
      <c r="AU14">
        <f t="shared" si="3"/>
        <v>396782</v>
      </c>
      <c r="AV14">
        <f t="shared" si="4"/>
        <v>494211</v>
      </c>
      <c r="AX14" s="5">
        <f t="shared" si="17"/>
        <v>1990</v>
      </c>
      <c r="AY14" s="5">
        <f t="shared" si="8"/>
        <v>11.189641638306394</v>
      </c>
      <c r="AZ14" s="5">
        <f t="shared" si="9"/>
        <v>8.98371017344917</v>
      </c>
      <c r="BA14" s="5">
        <f t="shared" si="5"/>
        <v>11.048340456126283</v>
      </c>
      <c r="BB14" s="5">
        <f t="shared" si="6"/>
        <v>8.6752298321706149</v>
      </c>
      <c r="BC14" s="5">
        <f t="shared" si="10"/>
        <v>0.14130118218011134</v>
      </c>
      <c r="BD14" s="5">
        <f t="shared" si="11"/>
        <v>0.30848034127855506</v>
      </c>
      <c r="BJ14">
        <f>BC14-BC$14</f>
        <v>0</v>
      </c>
      <c r="BK14">
        <f>BD14-BD$14</f>
        <v>0</v>
      </c>
    </row>
    <row r="15" spans="1:71" x14ac:dyDescent="0.35">
      <c r="A15" t="s">
        <v>62</v>
      </c>
      <c r="B15" t="s">
        <v>63</v>
      </c>
      <c r="C15">
        <v>0</v>
      </c>
      <c r="D15" t="s">
        <v>64</v>
      </c>
      <c r="E15">
        <v>10</v>
      </c>
      <c r="F15" t="s">
        <v>66</v>
      </c>
      <c r="G15">
        <v>1991</v>
      </c>
      <c r="H15">
        <v>451624</v>
      </c>
      <c r="I15">
        <v>457168</v>
      </c>
      <c r="J15">
        <v>2618099</v>
      </c>
      <c r="K15">
        <v>1309050</v>
      </c>
      <c r="L15">
        <v>457168</v>
      </c>
      <c r="M15">
        <v>200</v>
      </c>
      <c r="N15">
        <v>0</v>
      </c>
      <c r="O15">
        <v>0</v>
      </c>
      <c r="P15">
        <v>2618099</v>
      </c>
      <c r="Q15">
        <v>2618099</v>
      </c>
      <c r="R15">
        <v>0</v>
      </c>
      <c r="S15">
        <v>200</v>
      </c>
      <c r="T15">
        <v>200</v>
      </c>
      <c r="U15">
        <v>0</v>
      </c>
      <c r="V15">
        <v>0</v>
      </c>
      <c r="W15">
        <v>0</v>
      </c>
      <c r="X15">
        <v>0</v>
      </c>
      <c r="Y15">
        <v>0</v>
      </c>
      <c r="Z15">
        <v>2618097</v>
      </c>
      <c r="AA15">
        <v>200</v>
      </c>
      <c r="AB15">
        <v>0</v>
      </c>
      <c r="AC15">
        <v>0</v>
      </c>
      <c r="AD15">
        <v>0</v>
      </c>
      <c r="AE15">
        <v>0</v>
      </c>
      <c r="AH15" s="3">
        <v>1991</v>
      </c>
      <c r="AI15" s="4">
        <v>4416359</v>
      </c>
      <c r="AJ15" s="4">
        <v>416808</v>
      </c>
      <c r="AL15" s="3">
        <v>1989</v>
      </c>
      <c r="AM15" s="4">
        <v>503478</v>
      </c>
      <c r="AS15">
        <f t="shared" si="1"/>
        <v>1991</v>
      </c>
      <c r="AT15">
        <f t="shared" si="2"/>
        <v>4416359</v>
      </c>
      <c r="AU15">
        <f t="shared" si="3"/>
        <v>416808</v>
      </c>
      <c r="AV15">
        <f t="shared" si="4"/>
        <v>451624</v>
      </c>
      <c r="AX15" s="5">
        <f t="shared" si="17"/>
        <v>1991</v>
      </c>
      <c r="AY15" s="5">
        <f t="shared" si="8"/>
        <v>10.188666432869201</v>
      </c>
      <c r="AZ15" s="5">
        <f t="shared" si="9"/>
        <v>9.403215237789281</v>
      </c>
      <c r="BA15" s="5">
        <f t="shared" si="5"/>
        <v>10.92749862102832</v>
      </c>
      <c r="BB15" s="5">
        <f t="shared" si="6"/>
        <v>8.646466678181973</v>
      </c>
      <c r="BC15" s="5">
        <f t="shared" si="10"/>
        <v>-0.73883218815911889</v>
      </c>
      <c r="BD15" s="5">
        <f t="shared" si="11"/>
        <v>0.75674855960730802</v>
      </c>
      <c r="BJ15">
        <f t="shared" ref="BJ15:BJ19" si="20">BC15-BC$14</f>
        <v>-0.88013337033923023</v>
      </c>
      <c r="BK15">
        <f t="shared" ref="BK15:BK19" si="21">BD15-BD$14</f>
        <v>0.44826821832875297</v>
      </c>
    </row>
    <row r="16" spans="1:71" x14ac:dyDescent="0.35">
      <c r="A16" t="s">
        <v>62</v>
      </c>
      <c r="B16" t="s">
        <v>63</v>
      </c>
      <c r="C16">
        <v>0</v>
      </c>
      <c r="D16" t="s">
        <v>64</v>
      </c>
      <c r="E16">
        <v>10</v>
      </c>
      <c r="F16" t="s">
        <v>66</v>
      </c>
      <c r="G16">
        <v>1992</v>
      </c>
      <c r="H16">
        <v>440213</v>
      </c>
      <c r="I16">
        <v>449094</v>
      </c>
      <c r="J16">
        <v>2600868</v>
      </c>
      <c r="K16">
        <v>1300434</v>
      </c>
      <c r="L16">
        <v>449094</v>
      </c>
      <c r="M16">
        <v>200</v>
      </c>
      <c r="N16">
        <v>0</v>
      </c>
      <c r="O16">
        <v>0</v>
      </c>
      <c r="P16">
        <v>2600868</v>
      </c>
      <c r="Q16">
        <v>2600868</v>
      </c>
      <c r="R16">
        <v>0</v>
      </c>
      <c r="S16">
        <v>200</v>
      </c>
      <c r="T16">
        <v>200</v>
      </c>
      <c r="U16">
        <v>0</v>
      </c>
      <c r="V16">
        <v>0</v>
      </c>
      <c r="W16">
        <v>0</v>
      </c>
      <c r="X16">
        <v>0</v>
      </c>
      <c r="Y16">
        <v>0</v>
      </c>
      <c r="Z16">
        <v>2600868</v>
      </c>
      <c r="AA16">
        <v>200</v>
      </c>
      <c r="AB16">
        <v>0</v>
      </c>
      <c r="AC16">
        <v>0</v>
      </c>
      <c r="AD16">
        <v>0</v>
      </c>
      <c r="AE16">
        <v>0</v>
      </c>
      <c r="AH16" s="3">
        <v>1992</v>
      </c>
      <c r="AI16" s="4">
        <v>4421175</v>
      </c>
      <c r="AJ16" s="4">
        <v>376513</v>
      </c>
      <c r="AL16" s="3">
        <v>1990</v>
      </c>
      <c r="AM16" s="4">
        <v>494211</v>
      </c>
      <c r="AS16">
        <f t="shared" si="1"/>
        <v>1992</v>
      </c>
      <c r="AT16">
        <f t="shared" si="2"/>
        <v>4421175</v>
      </c>
      <c r="AU16">
        <f t="shared" si="3"/>
        <v>376513</v>
      </c>
      <c r="AV16">
        <f t="shared" si="4"/>
        <v>440213</v>
      </c>
      <c r="AX16" s="5">
        <f t="shared" si="17"/>
        <v>1992</v>
      </c>
      <c r="AY16" s="5">
        <f t="shared" si="8"/>
        <v>9.962349225473984</v>
      </c>
      <c r="AZ16" s="5">
        <f t="shared" si="9"/>
        <v>8.5207706131597352</v>
      </c>
      <c r="BA16" s="5">
        <f t="shared" si="5"/>
        <v>10.806656785930358</v>
      </c>
      <c r="BB16" s="5">
        <f t="shared" si="6"/>
        <v>8.6177035241933382</v>
      </c>
      <c r="BC16" s="5">
        <f t="shared" si="10"/>
        <v>-0.84430756045637345</v>
      </c>
      <c r="BD16" s="5">
        <f t="shared" si="11"/>
        <v>-9.693291103360302E-2</v>
      </c>
      <c r="BJ16">
        <f t="shared" si="20"/>
        <v>-0.98560874263648479</v>
      </c>
      <c r="BK16">
        <f t="shared" si="21"/>
        <v>-0.40541325231215808</v>
      </c>
    </row>
    <row r="17" spans="1:63" x14ac:dyDescent="0.35">
      <c r="A17" t="s">
        <v>62</v>
      </c>
      <c r="B17" t="s">
        <v>63</v>
      </c>
      <c r="C17">
        <v>0</v>
      </c>
      <c r="D17" t="s">
        <v>64</v>
      </c>
      <c r="E17">
        <v>10</v>
      </c>
      <c r="F17" t="s">
        <v>66</v>
      </c>
      <c r="G17">
        <v>1993</v>
      </c>
      <c r="H17">
        <v>462047</v>
      </c>
      <c r="I17">
        <v>469427</v>
      </c>
      <c r="J17">
        <v>2665454</v>
      </c>
      <c r="K17">
        <v>1332735</v>
      </c>
      <c r="L17">
        <v>469427</v>
      </c>
      <c r="M17">
        <v>200</v>
      </c>
      <c r="N17">
        <v>0</v>
      </c>
      <c r="O17">
        <v>0</v>
      </c>
      <c r="P17">
        <v>2665456</v>
      </c>
      <c r="Q17">
        <v>2665454</v>
      </c>
      <c r="R17">
        <v>0</v>
      </c>
      <c r="S17">
        <v>199.999</v>
      </c>
      <c r="T17">
        <v>199.999</v>
      </c>
      <c r="U17">
        <v>0</v>
      </c>
      <c r="V17">
        <v>0</v>
      </c>
      <c r="W17">
        <v>0</v>
      </c>
      <c r="X17">
        <v>0</v>
      </c>
      <c r="Y17">
        <v>0</v>
      </c>
      <c r="Z17">
        <v>2665442</v>
      </c>
      <c r="AA17">
        <v>199.99799999999999</v>
      </c>
      <c r="AB17">
        <v>0</v>
      </c>
      <c r="AC17">
        <v>0</v>
      </c>
      <c r="AD17">
        <v>0</v>
      </c>
      <c r="AE17">
        <v>0</v>
      </c>
      <c r="AH17" s="3">
        <v>1993</v>
      </c>
      <c r="AI17" s="4">
        <v>4498560</v>
      </c>
      <c r="AJ17" s="4">
        <v>377056</v>
      </c>
      <c r="AL17" s="3">
        <v>1991</v>
      </c>
      <c r="AM17" s="4">
        <v>451624</v>
      </c>
      <c r="AS17">
        <f t="shared" si="1"/>
        <v>1993</v>
      </c>
      <c r="AT17">
        <f t="shared" si="2"/>
        <v>4498560</v>
      </c>
      <c r="AU17">
        <f t="shared" si="3"/>
        <v>377056</v>
      </c>
      <c r="AV17">
        <f t="shared" si="4"/>
        <v>462047</v>
      </c>
      <c r="AX17" s="5">
        <f t="shared" si="17"/>
        <v>1993</v>
      </c>
      <c r="AY17" s="5">
        <f t="shared" si="8"/>
        <v>10.360105989695882</v>
      </c>
      <c r="AZ17" s="5">
        <f t="shared" si="9"/>
        <v>8.4544215719413192</v>
      </c>
      <c r="BA17" s="5">
        <f t="shared" si="5"/>
        <v>10.685814950832366</v>
      </c>
      <c r="BB17" s="5">
        <f t="shared" si="6"/>
        <v>8.5889403702047034</v>
      </c>
      <c r="BC17" s="5">
        <f t="shared" si="10"/>
        <v>-0.32570896113648473</v>
      </c>
      <c r="BD17" s="5">
        <f t="shared" si="11"/>
        <v>-0.1345187982633842</v>
      </c>
      <c r="BJ17">
        <f t="shared" si="20"/>
        <v>-0.46701014331659607</v>
      </c>
      <c r="BK17">
        <f t="shared" si="21"/>
        <v>-0.44299913954193926</v>
      </c>
    </row>
    <row r="18" spans="1:63" x14ac:dyDescent="0.35">
      <c r="A18" t="s">
        <v>62</v>
      </c>
      <c r="B18" t="s">
        <v>63</v>
      </c>
      <c r="C18">
        <v>0</v>
      </c>
      <c r="D18" t="s">
        <v>64</v>
      </c>
      <c r="E18">
        <v>10</v>
      </c>
      <c r="F18" t="s">
        <v>66</v>
      </c>
      <c r="G18">
        <v>1994</v>
      </c>
      <c r="H18">
        <v>476946</v>
      </c>
      <c r="I18">
        <v>484728</v>
      </c>
      <c r="J18">
        <v>2781932</v>
      </c>
      <c r="K18">
        <v>1390972</v>
      </c>
      <c r="L18">
        <v>484728</v>
      </c>
      <c r="M18">
        <v>199.99799999999999</v>
      </c>
      <c r="N18">
        <v>0</v>
      </c>
      <c r="O18">
        <v>0</v>
      </c>
      <c r="P18">
        <v>2781932</v>
      </c>
      <c r="Q18">
        <v>2781932</v>
      </c>
      <c r="R18">
        <v>0</v>
      </c>
      <c r="S18">
        <v>199.999</v>
      </c>
      <c r="T18">
        <v>199.999</v>
      </c>
      <c r="U18">
        <v>0</v>
      </c>
      <c r="V18">
        <v>0</v>
      </c>
      <c r="W18">
        <v>0</v>
      </c>
      <c r="X18">
        <v>0</v>
      </c>
      <c r="Y18">
        <v>0</v>
      </c>
      <c r="Z18">
        <v>2781919</v>
      </c>
      <c r="AA18">
        <v>199.99799999999999</v>
      </c>
      <c r="AB18">
        <v>0</v>
      </c>
      <c r="AC18">
        <v>0</v>
      </c>
      <c r="AD18">
        <v>0</v>
      </c>
      <c r="AE18">
        <v>0</v>
      </c>
      <c r="AH18" s="3">
        <v>1994</v>
      </c>
      <c r="AI18" s="4">
        <v>4581753</v>
      </c>
      <c r="AJ18" s="4">
        <v>390650</v>
      </c>
      <c r="AL18" s="3">
        <v>1992</v>
      </c>
      <c r="AM18" s="4">
        <v>440213</v>
      </c>
      <c r="AS18">
        <f t="shared" si="1"/>
        <v>1994</v>
      </c>
      <c r="AT18">
        <f t="shared" si="2"/>
        <v>4581753</v>
      </c>
      <c r="AU18">
        <f t="shared" si="3"/>
        <v>390650</v>
      </c>
      <c r="AV18">
        <f t="shared" si="4"/>
        <v>476946</v>
      </c>
      <c r="AX18" s="5">
        <f t="shared" si="17"/>
        <v>1994</v>
      </c>
      <c r="AY18" s="5">
        <f t="shared" si="8"/>
        <v>10.505056378563161</v>
      </c>
      <c r="AZ18" s="5">
        <f t="shared" si="9"/>
        <v>8.6043289476915614</v>
      </c>
      <c r="BA18" s="5">
        <f t="shared" si="5"/>
        <v>10.564973115734404</v>
      </c>
      <c r="BB18" s="5">
        <f t="shared" si="6"/>
        <v>8.5601772162160614</v>
      </c>
      <c r="BC18" s="5">
        <f t="shared" si="10"/>
        <v>-5.9916737171242573E-2</v>
      </c>
      <c r="BD18" s="5">
        <f t="shared" si="11"/>
        <v>4.41517314755E-2</v>
      </c>
      <c r="BJ18">
        <f t="shared" si="20"/>
        <v>-0.20121791935135391</v>
      </c>
      <c r="BK18">
        <f t="shared" si="21"/>
        <v>-0.26432860980305506</v>
      </c>
    </row>
    <row r="19" spans="1:63" x14ac:dyDescent="0.35">
      <c r="A19" t="s">
        <v>62</v>
      </c>
      <c r="B19" t="s">
        <v>63</v>
      </c>
      <c r="C19">
        <v>0</v>
      </c>
      <c r="D19" t="s">
        <v>64</v>
      </c>
      <c r="E19">
        <v>10</v>
      </c>
      <c r="F19" t="s">
        <v>66</v>
      </c>
      <c r="G19">
        <v>1995</v>
      </c>
      <c r="H19">
        <v>495775</v>
      </c>
      <c r="I19">
        <v>503307</v>
      </c>
      <c r="J19">
        <v>2930505</v>
      </c>
      <c r="K19">
        <v>1465265</v>
      </c>
      <c r="L19">
        <v>503307</v>
      </c>
      <c r="M19">
        <v>199.999</v>
      </c>
      <c r="N19">
        <v>0</v>
      </c>
      <c r="O19">
        <v>0</v>
      </c>
      <c r="P19">
        <v>2930507</v>
      </c>
      <c r="Q19">
        <v>2930505</v>
      </c>
      <c r="R19">
        <v>0</v>
      </c>
      <c r="S19">
        <v>199.99799999999999</v>
      </c>
      <c r="T19">
        <v>199.99799999999999</v>
      </c>
      <c r="U19">
        <v>0</v>
      </c>
      <c r="V19">
        <v>0</v>
      </c>
      <c r="W19">
        <v>0</v>
      </c>
      <c r="X19">
        <v>0</v>
      </c>
      <c r="Y19">
        <v>0</v>
      </c>
      <c r="Z19">
        <v>2930483</v>
      </c>
      <c r="AA19">
        <v>199.99700000000001</v>
      </c>
      <c r="AB19">
        <v>0</v>
      </c>
      <c r="AC19">
        <v>0</v>
      </c>
      <c r="AD19">
        <v>0</v>
      </c>
      <c r="AE19">
        <v>0</v>
      </c>
      <c r="AH19" s="3">
        <v>1995</v>
      </c>
      <c r="AI19" s="4">
        <v>4679786</v>
      </c>
      <c r="AJ19" s="4">
        <v>389411</v>
      </c>
      <c r="AL19" s="3">
        <v>1993</v>
      </c>
      <c r="AM19" s="4">
        <v>462047</v>
      </c>
      <c r="AS19">
        <f t="shared" si="1"/>
        <v>1995</v>
      </c>
      <c r="AT19">
        <f t="shared" si="2"/>
        <v>4679786</v>
      </c>
      <c r="AU19">
        <f t="shared" si="3"/>
        <v>389411</v>
      </c>
      <c r="AV19">
        <f t="shared" si="4"/>
        <v>495775</v>
      </c>
      <c r="AX19" s="5">
        <f t="shared" si="17"/>
        <v>1995</v>
      </c>
      <c r="AY19" s="5">
        <f t="shared" si="8"/>
        <v>10.706104028714883</v>
      </c>
      <c r="AZ19" s="5">
        <f t="shared" si="9"/>
        <v>8.4092071522886211</v>
      </c>
      <c r="BA19" s="5">
        <f t="shared" si="5"/>
        <v>10.444131280636441</v>
      </c>
      <c r="BB19" s="5">
        <f t="shared" si="6"/>
        <v>8.5314140622274266</v>
      </c>
      <c r="BC19" s="5">
        <f t="shared" si="10"/>
        <v>0.26197274807844195</v>
      </c>
      <c r="BD19" s="5">
        <f t="shared" si="11"/>
        <v>-0.12220690993880545</v>
      </c>
      <c r="BJ19">
        <f t="shared" si="20"/>
        <v>0.12067156589833061</v>
      </c>
      <c r="BK19">
        <f t="shared" si="21"/>
        <v>-0.43068725121736051</v>
      </c>
    </row>
    <row r="20" spans="1:63" x14ac:dyDescent="0.35">
      <c r="A20" t="s">
        <v>62</v>
      </c>
      <c r="B20" t="s">
        <v>63</v>
      </c>
      <c r="C20">
        <v>0</v>
      </c>
      <c r="D20" t="s">
        <v>64</v>
      </c>
      <c r="E20">
        <v>10</v>
      </c>
      <c r="F20" t="s">
        <v>66</v>
      </c>
      <c r="G20">
        <v>1996</v>
      </c>
      <c r="H20">
        <v>494101</v>
      </c>
      <c r="I20">
        <v>496923</v>
      </c>
      <c r="J20">
        <v>2832321</v>
      </c>
      <c r="K20">
        <v>1416163</v>
      </c>
      <c r="L20">
        <v>496923</v>
      </c>
      <c r="M20">
        <v>199.999</v>
      </c>
      <c r="N20">
        <v>0</v>
      </c>
      <c r="O20">
        <v>0</v>
      </c>
      <c r="P20">
        <v>2832321</v>
      </c>
      <c r="Q20">
        <v>2832321</v>
      </c>
      <c r="R20">
        <v>0</v>
      </c>
      <c r="S20">
        <v>200</v>
      </c>
      <c r="T20">
        <v>200</v>
      </c>
      <c r="U20">
        <v>0</v>
      </c>
      <c r="V20">
        <v>0</v>
      </c>
      <c r="W20">
        <v>0</v>
      </c>
      <c r="X20">
        <v>0</v>
      </c>
      <c r="Y20">
        <v>0</v>
      </c>
      <c r="Z20">
        <v>2832317</v>
      </c>
      <c r="AA20">
        <v>199.999</v>
      </c>
      <c r="AB20">
        <v>0</v>
      </c>
      <c r="AC20">
        <v>0</v>
      </c>
      <c r="AD20">
        <v>0</v>
      </c>
      <c r="AE20">
        <v>0</v>
      </c>
      <c r="AH20" s="3">
        <v>1996</v>
      </c>
      <c r="AI20" s="4">
        <v>4727251</v>
      </c>
      <c r="AJ20" s="4">
        <v>406173</v>
      </c>
      <c r="AL20" s="3">
        <v>1994</v>
      </c>
      <c r="AM20" s="4">
        <v>476946</v>
      </c>
      <c r="AS20">
        <f t="shared" si="1"/>
        <v>1996</v>
      </c>
      <c r="AT20">
        <f t="shared" si="2"/>
        <v>4727251</v>
      </c>
      <c r="AU20">
        <f t="shared" si="3"/>
        <v>406173</v>
      </c>
      <c r="AV20">
        <f t="shared" si="4"/>
        <v>494101</v>
      </c>
      <c r="AX20" s="5">
        <f t="shared" si="17"/>
        <v>1996</v>
      </c>
      <c r="AY20" s="5">
        <f t="shared" si="8"/>
        <v>10.504923069825281</v>
      </c>
      <c r="AZ20" s="5">
        <f t="shared" si="9"/>
        <v>8.6355140306134643</v>
      </c>
      <c r="BA20" s="5">
        <f t="shared" si="5"/>
        <v>10.323289445538478</v>
      </c>
      <c r="BB20" s="5">
        <f t="shared" si="6"/>
        <v>8.5026509082387918</v>
      </c>
      <c r="BC20" s="5">
        <f t="shared" si="10"/>
        <v>0.1816336242868033</v>
      </c>
      <c r="BD20" s="5">
        <f t="shared" si="11"/>
        <v>0.13286312237467257</v>
      </c>
    </row>
    <row r="21" spans="1:63" x14ac:dyDescent="0.35">
      <c r="A21" t="s">
        <v>62</v>
      </c>
      <c r="B21" t="s">
        <v>63</v>
      </c>
      <c r="C21">
        <v>0</v>
      </c>
      <c r="D21" t="s">
        <v>64</v>
      </c>
      <c r="E21">
        <v>10</v>
      </c>
      <c r="F21" t="s">
        <v>66</v>
      </c>
      <c r="G21">
        <v>1997</v>
      </c>
      <c r="H21">
        <v>495182</v>
      </c>
      <c r="I21">
        <v>504601</v>
      </c>
      <c r="J21">
        <v>2883298</v>
      </c>
      <c r="K21">
        <v>1441653</v>
      </c>
      <c r="L21">
        <v>504601</v>
      </c>
      <c r="M21">
        <v>199.999</v>
      </c>
      <c r="N21">
        <v>0</v>
      </c>
      <c r="O21">
        <v>0</v>
      </c>
      <c r="P21">
        <v>2883298</v>
      </c>
      <c r="Q21">
        <v>2883298</v>
      </c>
      <c r="R21">
        <v>0</v>
      </c>
      <c r="S21">
        <v>200</v>
      </c>
      <c r="T21">
        <v>200</v>
      </c>
      <c r="U21">
        <v>0</v>
      </c>
      <c r="V21">
        <v>0</v>
      </c>
      <c r="W21">
        <v>0</v>
      </c>
      <c r="X21">
        <v>0</v>
      </c>
      <c r="Y21">
        <v>0</v>
      </c>
      <c r="Z21">
        <v>2883290</v>
      </c>
      <c r="AA21">
        <v>199.999</v>
      </c>
      <c r="AB21">
        <v>0</v>
      </c>
      <c r="AC21">
        <v>0</v>
      </c>
      <c r="AD21">
        <v>0</v>
      </c>
      <c r="AE21">
        <v>0</v>
      </c>
      <c r="AH21" s="3">
        <v>1997</v>
      </c>
      <c r="AI21" s="4">
        <v>4781344</v>
      </c>
      <c r="AJ21" s="4">
        <v>422933</v>
      </c>
      <c r="AL21" s="3">
        <v>1995</v>
      </c>
      <c r="AM21" s="4">
        <v>495775</v>
      </c>
      <c r="AS21">
        <f t="shared" si="1"/>
        <v>1997</v>
      </c>
      <c r="AT21">
        <f t="shared" si="2"/>
        <v>4781344</v>
      </c>
      <c r="AU21">
        <f t="shared" si="3"/>
        <v>422933</v>
      </c>
      <c r="AV21">
        <f t="shared" si="4"/>
        <v>495182</v>
      </c>
      <c r="AX21" s="5">
        <f t="shared" si="17"/>
        <v>1997</v>
      </c>
      <c r="AY21" s="5">
        <f t="shared" si="8"/>
        <v>10.415460959268955</v>
      </c>
      <c r="AZ21" s="5">
        <f t="shared" si="9"/>
        <v>8.8958042697159776</v>
      </c>
      <c r="BA21" s="5">
        <f t="shared" si="5"/>
        <v>10.202447610440487</v>
      </c>
      <c r="BB21" s="5">
        <f t="shared" si="6"/>
        <v>8.4738877542501498</v>
      </c>
      <c r="BC21" s="5">
        <f t="shared" si="10"/>
        <v>0.21301334882846845</v>
      </c>
      <c r="BD21" s="5">
        <f t="shared" si="11"/>
        <v>0.42191651546582776</v>
      </c>
    </row>
    <row r="22" spans="1:63" x14ac:dyDescent="0.35">
      <c r="A22" t="s">
        <v>62</v>
      </c>
      <c r="B22" t="s">
        <v>63</v>
      </c>
      <c r="C22">
        <v>0</v>
      </c>
      <c r="D22" t="s">
        <v>64</v>
      </c>
      <c r="E22">
        <v>10</v>
      </c>
      <c r="F22" t="s">
        <v>66</v>
      </c>
      <c r="G22">
        <v>1998</v>
      </c>
      <c r="H22">
        <v>478100</v>
      </c>
      <c r="I22">
        <v>481526</v>
      </c>
      <c r="J22">
        <v>2861071</v>
      </c>
      <c r="K22">
        <v>1430548</v>
      </c>
      <c r="L22">
        <v>481526</v>
      </c>
      <c r="M22">
        <v>199.99799999999999</v>
      </c>
      <c r="N22">
        <v>0</v>
      </c>
      <c r="O22">
        <v>0</v>
      </c>
      <c r="P22">
        <v>2861072</v>
      </c>
      <c r="Q22">
        <v>2861071</v>
      </c>
      <c r="R22">
        <v>0</v>
      </c>
      <c r="S22">
        <v>199.99799999999999</v>
      </c>
      <c r="T22">
        <v>199.99799999999999</v>
      </c>
      <c r="U22">
        <v>0</v>
      </c>
      <c r="V22">
        <v>0</v>
      </c>
      <c r="W22">
        <v>0</v>
      </c>
      <c r="X22">
        <v>0</v>
      </c>
      <c r="Y22">
        <v>0</v>
      </c>
      <c r="Z22">
        <v>2861048</v>
      </c>
      <c r="AA22">
        <v>199.99700000000001</v>
      </c>
      <c r="AB22">
        <v>0</v>
      </c>
      <c r="AC22">
        <v>0</v>
      </c>
      <c r="AD22">
        <v>0</v>
      </c>
      <c r="AE22">
        <v>0</v>
      </c>
      <c r="AH22" s="3">
        <v>1998</v>
      </c>
      <c r="AI22" s="4">
        <v>4856029</v>
      </c>
      <c r="AJ22" s="4">
        <v>389103</v>
      </c>
      <c r="AL22" s="3">
        <v>1996</v>
      </c>
      <c r="AM22" s="4">
        <v>494101</v>
      </c>
      <c r="AS22">
        <f t="shared" si="1"/>
        <v>1998</v>
      </c>
      <c r="AT22">
        <f t="shared" si="2"/>
        <v>4856029</v>
      </c>
      <c r="AU22">
        <f t="shared" si="3"/>
        <v>389103</v>
      </c>
      <c r="AV22">
        <f t="shared" si="4"/>
        <v>478100</v>
      </c>
      <c r="AX22" s="5">
        <f t="shared" si="17"/>
        <v>1998</v>
      </c>
      <c r="AY22" s="5">
        <f t="shared" si="8"/>
        <v>9.9217909278804512</v>
      </c>
      <c r="AZ22" s="5">
        <f t="shared" si="9"/>
        <v>8.074876836249878</v>
      </c>
      <c r="BA22" s="5">
        <f t="shared" si="5"/>
        <v>10.081605775342524</v>
      </c>
      <c r="BB22" s="5">
        <f t="shared" si="6"/>
        <v>8.445124600261515</v>
      </c>
      <c r="BC22" s="5">
        <f t="shared" si="10"/>
        <v>-0.15981484746207286</v>
      </c>
      <c r="BD22" s="5">
        <f t="shared" si="11"/>
        <v>-0.37024776401163706</v>
      </c>
    </row>
    <row r="23" spans="1:63" x14ac:dyDescent="0.35">
      <c r="A23" t="s">
        <v>62</v>
      </c>
      <c r="B23" t="s">
        <v>63</v>
      </c>
      <c r="C23">
        <v>0</v>
      </c>
      <c r="D23" t="s">
        <v>64</v>
      </c>
      <c r="E23">
        <v>10</v>
      </c>
      <c r="F23" t="s">
        <v>66</v>
      </c>
      <c r="G23">
        <v>1999</v>
      </c>
      <c r="H23">
        <v>452201</v>
      </c>
      <c r="I23">
        <v>457412</v>
      </c>
      <c r="J23">
        <v>2588174</v>
      </c>
      <c r="K23">
        <v>1294087</v>
      </c>
      <c r="L23">
        <v>457412</v>
      </c>
      <c r="M23">
        <v>200</v>
      </c>
      <c r="N23">
        <v>0</v>
      </c>
      <c r="O23">
        <v>0</v>
      </c>
      <c r="P23">
        <v>2588174</v>
      </c>
      <c r="Q23">
        <v>2588174</v>
      </c>
      <c r="R23">
        <v>0</v>
      </c>
      <c r="S23">
        <v>200</v>
      </c>
      <c r="T23">
        <v>200</v>
      </c>
      <c r="U23">
        <v>0</v>
      </c>
      <c r="V23">
        <v>0</v>
      </c>
      <c r="W23">
        <v>0</v>
      </c>
      <c r="X23">
        <v>0</v>
      </c>
      <c r="Y23">
        <v>0</v>
      </c>
      <c r="Z23">
        <v>2588174</v>
      </c>
      <c r="AA23">
        <v>200</v>
      </c>
      <c r="AB23">
        <v>0</v>
      </c>
      <c r="AC23">
        <v>0</v>
      </c>
      <c r="AD23">
        <v>0</v>
      </c>
      <c r="AE23">
        <v>0</v>
      </c>
      <c r="AH23" s="3">
        <v>1999</v>
      </c>
      <c r="AI23" s="4">
        <v>4884135</v>
      </c>
      <c r="AJ23" s="4">
        <v>396981</v>
      </c>
      <c r="AL23" s="3">
        <v>1997</v>
      </c>
      <c r="AM23" s="4">
        <v>495182</v>
      </c>
      <c r="AS23">
        <f t="shared" si="1"/>
        <v>1999</v>
      </c>
      <c r="AT23">
        <f t="shared" si="2"/>
        <v>4884135</v>
      </c>
      <c r="AU23">
        <f t="shared" si="3"/>
        <v>396981</v>
      </c>
      <c r="AV23">
        <f t="shared" si="4"/>
        <v>452201</v>
      </c>
      <c r="AX23" s="5">
        <f t="shared" si="17"/>
        <v>1999</v>
      </c>
      <c r="AY23" s="5">
        <f t="shared" si="8"/>
        <v>9.2852851348293513</v>
      </c>
      <c r="AZ23" s="5">
        <f t="shared" si="9"/>
        <v>8.1514233230569833</v>
      </c>
      <c r="BA23" s="5">
        <f t="shared" si="5"/>
        <v>9.9607639402445614</v>
      </c>
      <c r="BB23" s="5">
        <f t="shared" si="6"/>
        <v>8.4163614462728731</v>
      </c>
      <c r="BC23" s="5">
        <f t="shared" si="10"/>
        <v>-0.6754788054152101</v>
      </c>
      <c r="BD23" s="5">
        <f t="shared" si="11"/>
        <v>-0.26493812321588983</v>
      </c>
    </row>
    <row r="24" spans="1:63" x14ac:dyDescent="0.35">
      <c r="A24" t="s">
        <v>62</v>
      </c>
      <c r="B24" t="s">
        <v>63</v>
      </c>
      <c r="C24">
        <v>0</v>
      </c>
      <c r="D24" t="s">
        <v>64</v>
      </c>
      <c r="E24">
        <v>10</v>
      </c>
      <c r="F24" t="s">
        <v>66</v>
      </c>
      <c r="G24">
        <v>2000</v>
      </c>
      <c r="H24">
        <v>447447</v>
      </c>
      <c r="I24">
        <v>453716</v>
      </c>
      <c r="J24">
        <v>2673766</v>
      </c>
      <c r="K24">
        <v>1336889</v>
      </c>
      <c r="L24">
        <v>453716</v>
      </c>
      <c r="M24">
        <v>200</v>
      </c>
      <c r="N24">
        <v>0</v>
      </c>
      <c r="O24">
        <v>0</v>
      </c>
      <c r="P24">
        <v>2673765</v>
      </c>
      <c r="Q24">
        <v>2673765</v>
      </c>
      <c r="R24">
        <v>0</v>
      </c>
      <c r="S24">
        <v>199.999</v>
      </c>
      <c r="T24">
        <v>199.999</v>
      </c>
      <c r="U24">
        <v>0</v>
      </c>
      <c r="V24">
        <v>0</v>
      </c>
      <c r="W24">
        <v>0</v>
      </c>
      <c r="X24">
        <v>0</v>
      </c>
      <c r="Y24">
        <v>0</v>
      </c>
      <c r="Z24">
        <v>2673751</v>
      </c>
      <c r="AA24">
        <v>199.99799999999999</v>
      </c>
      <c r="AB24">
        <v>0</v>
      </c>
      <c r="AC24">
        <v>0</v>
      </c>
      <c r="AD24">
        <v>0</v>
      </c>
      <c r="AE24">
        <v>0</v>
      </c>
      <c r="AH24" s="3">
        <v>2000</v>
      </c>
      <c r="AI24" s="4">
        <v>4904472</v>
      </c>
      <c r="AJ24" s="4">
        <v>392418</v>
      </c>
      <c r="AL24" s="3">
        <v>1998</v>
      </c>
      <c r="AM24" s="4">
        <v>478100</v>
      </c>
      <c r="AS24">
        <f t="shared" si="1"/>
        <v>2000</v>
      </c>
      <c r="AT24">
        <f t="shared" si="2"/>
        <v>4904472</v>
      </c>
      <c r="AU24">
        <f t="shared" si="3"/>
        <v>392418</v>
      </c>
      <c r="AV24">
        <f t="shared" si="4"/>
        <v>447447</v>
      </c>
      <c r="AX24" s="5">
        <f t="shared" si="17"/>
        <v>2000</v>
      </c>
      <c r="AY24" s="5">
        <f t="shared" si="8"/>
        <v>9.1421997021639552</v>
      </c>
      <c r="AZ24" s="5">
        <f t="shared" si="9"/>
        <v>8.0178517740062496</v>
      </c>
      <c r="BA24" s="5">
        <f t="shared" si="5"/>
        <v>9.8399221051465702</v>
      </c>
      <c r="BB24" s="5">
        <f t="shared" si="6"/>
        <v>8.3875982922842383</v>
      </c>
      <c r="BC24" s="5">
        <f t="shared" si="10"/>
        <v>-0.69772240298261501</v>
      </c>
      <c r="BD24" s="5">
        <f t="shared" si="11"/>
        <v>-0.36974651827798866</v>
      </c>
      <c r="BJ24">
        <f>BC24-BC$24</f>
        <v>0</v>
      </c>
      <c r="BK24">
        <f t="shared" ref="BK24:BK30" si="22">BD24-BD$24</f>
        <v>0</v>
      </c>
    </row>
    <row r="25" spans="1:63" x14ac:dyDescent="0.35">
      <c r="A25" t="s">
        <v>62</v>
      </c>
      <c r="B25" t="s">
        <v>63</v>
      </c>
      <c r="C25">
        <v>0</v>
      </c>
      <c r="D25" t="s">
        <v>64</v>
      </c>
      <c r="E25">
        <v>10</v>
      </c>
      <c r="F25" t="s">
        <v>66</v>
      </c>
      <c r="G25">
        <v>2001</v>
      </c>
      <c r="H25">
        <v>437946</v>
      </c>
      <c r="I25">
        <v>442325</v>
      </c>
      <c r="J25">
        <v>2474293</v>
      </c>
      <c r="K25">
        <v>1237149</v>
      </c>
      <c r="L25">
        <v>442325</v>
      </c>
      <c r="M25">
        <v>200</v>
      </c>
      <c r="N25">
        <v>0</v>
      </c>
      <c r="O25">
        <v>0</v>
      </c>
      <c r="P25">
        <v>2474293</v>
      </c>
      <c r="Q25">
        <v>2474293</v>
      </c>
      <c r="R25">
        <v>0</v>
      </c>
      <c r="S25">
        <v>200</v>
      </c>
      <c r="T25">
        <v>200</v>
      </c>
      <c r="U25">
        <v>0</v>
      </c>
      <c r="V25">
        <v>0</v>
      </c>
      <c r="W25">
        <v>0</v>
      </c>
      <c r="X25">
        <v>0</v>
      </c>
      <c r="Y25">
        <v>0</v>
      </c>
      <c r="Z25">
        <v>2474288</v>
      </c>
      <c r="AA25">
        <v>199.999</v>
      </c>
      <c r="AB25">
        <v>0</v>
      </c>
      <c r="AC25">
        <v>0</v>
      </c>
      <c r="AD25">
        <v>0</v>
      </c>
      <c r="AE25">
        <v>0</v>
      </c>
      <c r="AH25" s="3">
        <v>2001</v>
      </c>
      <c r="AI25" s="4">
        <v>4915673</v>
      </c>
      <c r="AJ25" s="4">
        <v>396002</v>
      </c>
      <c r="AL25" s="3">
        <v>1999</v>
      </c>
      <c r="AM25" s="4">
        <v>452201</v>
      </c>
      <c r="AS25">
        <f t="shared" si="1"/>
        <v>2001</v>
      </c>
      <c r="AT25">
        <f t="shared" si="2"/>
        <v>4915673</v>
      </c>
      <c r="AU25">
        <f t="shared" si="3"/>
        <v>396002</v>
      </c>
      <c r="AV25">
        <f t="shared" si="4"/>
        <v>437946</v>
      </c>
      <c r="AX25" s="5">
        <f t="shared" si="17"/>
        <v>2001</v>
      </c>
      <c r="AY25" s="5">
        <f t="shared" si="8"/>
        <v>8.9193387674010918</v>
      </c>
      <c r="AZ25" s="5">
        <f t="shared" si="9"/>
        <v>8.065094761839056</v>
      </c>
      <c r="BA25" s="5">
        <f t="shared" si="5"/>
        <v>9.7190802700486074</v>
      </c>
      <c r="BB25" s="5">
        <f t="shared" si="6"/>
        <v>8.3588351382956034</v>
      </c>
      <c r="BC25" s="5">
        <f t="shared" si="10"/>
        <v>-0.79974150264751565</v>
      </c>
      <c r="BD25" s="5">
        <f t="shared" si="11"/>
        <v>-0.29374037645654738</v>
      </c>
      <c r="BJ25">
        <f t="shared" ref="BJ25:BJ30" si="23">BC25-BC$24</f>
        <v>-0.10201909966490064</v>
      </c>
      <c r="BK25">
        <f t="shared" si="22"/>
        <v>7.6006141821441275E-2</v>
      </c>
    </row>
    <row r="26" spans="1:63" x14ac:dyDescent="0.35">
      <c r="A26" t="s">
        <v>62</v>
      </c>
      <c r="B26" t="s">
        <v>63</v>
      </c>
      <c r="C26">
        <v>0</v>
      </c>
      <c r="D26" t="s">
        <v>64</v>
      </c>
      <c r="E26">
        <v>10</v>
      </c>
      <c r="F26" t="s">
        <v>66</v>
      </c>
      <c r="G26">
        <v>2002</v>
      </c>
      <c r="H26">
        <v>455034</v>
      </c>
      <c r="I26">
        <v>460742</v>
      </c>
      <c r="J26">
        <v>3027582</v>
      </c>
      <c r="K26">
        <v>1513797</v>
      </c>
      <c r="L26">
        <v>460742</v>
      </c>
      <c r="M26">
        <v>200</v>
      </c>
      <c r="N26">
        <v>0</v>
      </c>
      <c r="O26">
        <v>0</v>
      </c>
      <c r="P26">
        <v>3027581</v>
      </c>
      <c r="Q26">
        <v>3027581</v>
      </c>
      <c r="R26">
        <v>0</v>
      </c>
      <c r="S26">
        <v>199.999</v>
      </c>
      <c r="T26">
        <v>199.999</v>
      </c>
      <c r="U26">
        <v>0</v>
      </c>
      <c r="V26">
        <v>0</v>
      </c>
      <c r="W26">
        <v>0</v>
      </c>
      <c r="X26">
        <v>0</v>
      </c>
      <c r="Y26">
        <v>0</v>
      </c>
      <c r="Z26">
        <v>3027568</v>
      </c>
      <c r="AA26">
        <v>199.99799999999999</v>
      </c>
      <c r="AB26">
        <v>0</v>
      </c>
      <c r="AC26">
        <v>0</v>
      </c>
      <c r="AD26">
        <v>0</v>
      </c>
      <c r="AE26">
        <v>0</v>
      </c>
      <c r="AH26" s="3">
        <v>2002</v>
      </c>
      <c r="AI26" s="4">
        <v>4931648</v>
      </c>
      <c r="AJ26" s="4">
        <v>421696</v>
      </c>
      <c r="AL26" s="3">
        <v>2000</v>
      </c>
      <c r="AM26" s="4">
        <v>447447</v>
      </c>
      <c r="AS26">
        <f t="shared" si="1"/>
        <v>2002</v>
      </c>
      <c r="AT26">
        <f t="shared" si="2"/>
        <v>4931648</v>
      </c>
      <c r="AU26">
        <f t="shared" si="3"/>
        <v>421696</v>
      </c>
      <c r="AV26">
        <f t="shared" si="4"/>
        <v>455034</v>
      </c>
      <c r="AX26" s="5">
        <f t="shared" si="17"/>
        <v>2002</v>
      </c>
      <c r="AY26" s="5">
        <f t="shared" si="8"/>
        <v>9.241782612753255</v>
      </c>
      <c r="AZ26" s="5">
        <f t="shared" si="9"/>
        <v>8.5646847502990919</v>
      </c>
      <c r="BA26" s="5">
        <f t="shared" si="5"/>
        <v>9.5982384349506447</v>
      </c>
      <c r="BB26" s="5">
        <f t="shared" si="6"/>
        <v>8.3300719843069615</v>
      </c>
      <c r="BC26" s="5">
        <f t="shared" si="10"/>
        <v>-0.35645582219738969</v>
      </c>
      <c r="BD26" s="5">
        <f t="shared" si="11"/>
        <v>0.23461276599213043</v>
      </c>
      <c r="BJ26">
        <f t="shared" si="23"/>
        <v>0.34126658078522532</v>
      </c>
      <c r="BK26">
        <f t="shared" si="22"/>
        <v>0.60435928427011909</v>
      </c>
    </row>
    <row r="27" spans="1:63" x14ac:dyDescent="0.35">
      <c r="A27" t="s">
        <v>62</v>
      </c>
      <c r="B27" t="s">
        <v>63</v>
      </c>
      <c r="C27">
        <v>0</v>
      </c>
      <c r="D27" t="s">
        <v>64</v>
      </c>
      <c r="E27">
        <v>10</v>
      </c>
      <c r="F27" t="s">
        <v>66</v>
      </c>
      <c r="G27">
        <v>2003</v>
      </c>
      <c r="H27">
        <v>470033</v>
      </c>
      <c r="I27">
        <v>472883</v>
      </c>
      <c r="J27">
        <v>2608143</v>
      </c>
      <c r="K27">
        <v>1304074</v>
      </c>
      <c r="L27">
        <v>472883</v>
      </c>
      <c r="M27">
        <v>200</v>
      </c>
      <c r="N27">
        <v>0</v>
      </c>
      <c r="O27">
        <v>0</v>
      </c>
      <c r="P27">
        <v>2608143</v>
      </c>
      <c r="Q27">
        <v>2608143</v>
      </c>
      <c r="R27">
        <v>0</v>
      </c>
      <c r="S27">
        <v>200</v>
      </c>
      <c r="T27">
        <v>200</v>
      </c>
      <c r="U27">
        <v>0</v>
      </c>
      <c r="V27">
        <v>0</v>
      </c>
      <c r="W27">
        <v>0</v>
      </c>
      <c r="X27">
        <v>0</v>
      </c>
      <c r="Y27">
        <v>0</v>
      </c>
      <c r="Z27">
        <v>2608138</v>
      </c>
      <c r="AA27">
        <v>199.999</v>
      </c>
      <c r="AB27">
        <v>0</v>
      </c>
      <c r="AC27">
        <v>0</v>
      </c>
      <c r="AD27">
        <v>0</v>
      </c>
      <c r="AE27">
        <v>0</v>
      </c>
      <c r="AH27" s="3">
        <v>2003</v>
      </c>
      <c r="AI27" s="4">
        <v>4992530</v>
      </c>
      <c r="AJ27" s="4">
        <v>399028</v>
      </c>
      <c r="AL27" s="3">
        <v>2001</v>
      </c>
      <c r="AM27" s="4">
        <v>437946</v>
      </c>
      <c r="AS27">
        <f t="shared" si="1"/>
        <v>2003</v>
      </c>
      <c r="AT27">
        <f t="shared" si="2"/>
        <v>4992530</v>
      </c>
      <c r="AU27">
        <f t="shared" si="3"/>
        <v>399028</v>
      </c>
      <c r="AV27">
        <f t="shared" si="4"/>
        <v>470033</v>
      </c>
      <c r="AX27" s="5">
        <f t="shared" si="17"/>
        <v>2003</v>
      </c>
      <c r="AY27" s="5">
        <f t="shared" si="8"/>
        <v>9.4724822549535084</v>
      </c>
      <c r="AZ27" s="5">
        <f t="shared" si="9"/>
        <v>8.0415325077804933</v>
      </c>
      <c r="BA27" s="5">
        <f t="shared" si="5"/>
        <v>9.4773965998526819</v>
      </c>
      <c r="BB27" s="5">
        <f t="shared" si="6"/>
        <v>8.3013088303183267</v>
      </c>
      <c r="BC27" s="5">
        <f t="shared" si="10"/>
        <v>-4.9143448991735283E-3</v>
      </c>
      <c r="BD27" s="5">
        <f t="shared" si="11"/>
        <v>-0.25977632253783334</v>
      </c>
      <c r="BJ27">
        <f t="shared" si="23"/>
        <v>0.69280805808344148</v>
      </c>
      <c r="BK27">
        <f t="shared" si="22"/>
        <v>0.10997019574015532</v>
      </c>
    </row>
    <row r="28" spans="1:63" x14ac:dyDescent="0.35">
      <c r="A28" t="s">
        <v>62</v>
      </c>
      <c r="B28" t="s">
        <v>63</v>
      </c>
      <c r="C28">
        <v>0</v>
      </c>
      <c r="D28" t="s">
        <v>64</v>
      </c>
      <c r="E28">
        <v>10</v>
      </c>
      <c r="F28" t="s">
        <v>66</v>
      </c>
      <c r="G28">
        <v>2004</v>
      </c>
      <c r="H28">
        <v>496036</v>
      </c>
      <c r="I28">
        <v>498849</v>
      </c>
      <c r="J28">
        <v>2725907</v>
      </c>
      <c r="K28">
        <v>1362957</v>
      </c>
      <c r="L28">
        <v>498849</v>
      </c>
      <c r="M28">
        <v>199.999</v>
      </c>
      <c r="N28">
        <v>0</v>
      </c>
      <c r="O28">
        <v>0</v>
      </c>
      <c r="P28">
        <v>2725908</v>
      </c>
      <c r="Q28">
        <v>2725907</v>
      </c>
      <c r="R28">
        <v>0</v>
      </c>
      <c r="S28">
        <v>200</v>
      </c>
      <c r="T28">
        <v>200</v>
      </c>
      <c r="U28">
        <v>0</v>
      </c>
      <c r="V28">
        <v>0</v>
      </c>
      <c r="W28">
        <v>0</v>
      </c>
      <c r="X28">
        <v>0</v>
      </c>
      <c r="Y28">
        <v>0</v>
      </c>
      <c r="Z28">
        <v>2725903</v>
      </c>
      <c r="AA28">
        <v>199.999</v>
      </c>
      <c r="AB28">
        <v>0</v>
      </c>
      <c r="AC28">
        <v>0</v>
      </c>
      <c r="AD28">
        <v>0</v>
      </c>
      <c r="AE28">
        <v>0</v>
      </c>
      <c r="AH28" s="3">
        <v>2004</v>
      </c>
      <c r="AI28" s="4">
        <v>5078400</v>
      </c>
      <c r="AJ28" s="4">
        <v>399410</v>
      </c>
      <c r="AL28" s="3">
        <v>2002</v>
      </c>
      <c r="AM28" s="4">
        <v>455034</v>
      </c>
      <c r="AS28">
        <f t="shared" si="1"/>
        <v>2004</v>
      </c>
      <c r="AT28">
        <f t="shared" si="2"/>
        <v>5078400</v>
      </c>
      <c r="AU28">
        <f t="shared" si="3"/>
        <v>399410</v>
      </c>
      <c r="AV28">
        <f t="shared" si="4"/>
        <v>496036</v>
      </c>
      <c r="AX28" s="5">
        <f t="shared" si="17"/>
        <v>2004</v>
      </c>
      <c r="AY28" s="5">
        <f t="shared" si="8"/>
        <v>9.8508479355928404</v>
      </c>
      <c r="AZ28" s="5">
        <f t="shared" si="9"/>
        <v>7.9319387583867629</v>
      </c>
      <c r="BA28" s="5">
        <f t="shared" si="5"/>
        <v>9.3565547647546907</v>
      </c>
      <c r="BB28" s="5">
        <f t="shared" si="6"/>
        <v>8.2725456763296847</v>
      </c>
      <c r="BC28" s="5">
        <f t="shared" si="10"/>
        <v>0.49429317083814972</v>
      </c>
      <c r="BD28" s="5">
        <f t="shared" si="11"/>
        <v>-0.34060691794292186</v>
      </c>
      <c r="BJ28">
        <f t="shared" si="23"/>
        <v>1.1920155738207647</v>
      </c>
      <c r="BK28">
        <f t="shared" si="22"/>
        <v>2.9139600335066795E-2</v>
      </c>
    </row>
    <row r="29" spans="1:63" x14ac:dyDescent="0.35">
      <c r="A29" t="s">
        <v>62</v>
      </c>
      <c r="B29" t="s">
        <v>63</v>
      </c>
      <c r="C29">
        <v>0</v>
      </c>
      <c r="D29" t="s">
        <v>64</v>
      </c>
      <c r="E29">
        <v>10</v>
      </c>
      <c r="F29" t="s">
        <v>66</v>
      </c>
      <c r="G29">
        <v>2005</v>
      </c>
      <c r="H29">
        <v>519532</v>
      </c>
      <c r="I29">
        <v>524826</v>
      </c>
      <c r="J29">
        <v>2919477</v>
      </c>
      <c r="K29">
        <v>1459747</v>
      </c>
      <c r="L29">
        <v>524826</v>
      </c>
      <c r="M29">
        <v>200</v>
      </c>
      <c r="N29">
        <v>0</v>
      </c>
      <c r="O29">
        <v>0</v>
      </c>
      <c r="P29">
        <v>2919478</v>
      </c>
      <c r="Q29">
        <v>2919477</v>
      </c>
      <c r="R29">
        <v>0</v>
      </c>
      <c r="S29">
        <v>199.999</v>
      </c>
      <c r="T29">
        <v>199.999</v>
      </c>
      <c r="U29">
        <v>0</v>
      </c>
      <c r="V29">
        <v>0</v>
      </c>
      <c r="W29">
        <v>0</v>
      </c>
      <c r="X29">
        <v>0</v>
      </c>
      <c r="Y29">
        <v>0</v>
      </c>
      <c r="Z29">
        <v>2919462</v>
      </c>
      <c r="AA29">
        <v>199.99799999999999</v>
      </c>
      <c r="AB29">
        <v>0</v>
      </c>
      <c r="AC29">
        <v>0</v>
      </c>
      <c r="AD29">
        <v>0</v>
      </c>
      <c r="AE29">
        <v>0</v>
      </c>
      <c r="AH29" s="3">
        <v>2005</v>
      </c>
      <c r="AI29" s="4">
        <v>5168067</v>
      </c>
      <c r="AJ29" s="4">
        <v>418435</v>
      </c>
      <c r="AL29" s="3">
        <v>2003</v>
      </c>
      <c r="AM29" s="4">
        <v>470033</v>
      </c>
      <c r="AS29">
        <f t="shared" si="1"/>
        <v>2005</v>
      </c>
      <c r="AT29">
        <f t="shared" si="2"/>
        <v>5168067</v>
      </c>
      <c r="AU29">
        <f t="shared" si="3"/>
        <v>418435</v>
      </c>
      <c r="AV29">
        <f t="shared" si="4"/>
        <v>519532</v>
      </c>
      <c r="AX29" s="5">
        <f t="shared" si="17"/>
        <v>2005</v>
      </c>
      <c r="AY29" s="5">
        <f t="shared" si="8"/>
        <v>10.140705084006029</v>
      </c>
      <c r="AZ29" s="5">
        <f t="shared" si="9"/>
        <v>8.1674005293727099</v>
      </c>
      <c r="BA29" s="5">
        <f t="shared" si="5"/>
        <v>9.235712929656728</v>
      </c>
      <c r="BB29" s="5">
        <f t="shared" si="6"/>
        <v>8.2437825223410499</v>
      </c>
      <c r="BC29" s="5">
        <f t="shared" si="10"/>
        <v>0.90499215434930136</v>
      </c>
      <c r="BD29" s="5">
        <f t="shared" si="11"/>
        <v>-7.6381992968340029E-2</v>
      </c>
      <c r="BJ29">
        <f t="shared" si="23"/>
        <v>1.6027145573319164</v>
      </c>
      <c r="BK29">
        <f t="shared" si="22"/>
        <v>0.29336452530964863</v>
      </c>
    </row>
    <row r="30" spans="1:63" x14ac:dyDescent="0.35">
      <c r="A30" t="s">
        <v>62</v>
      </c>
      <c r="B30" t="s">
        <v>63</v>
      </c>
      <c r="C30">
        <v>0</v>
      </c>
      <c r="D30" t="s">
        <v>64</v>
      </c>
      <c r="E30">
        <v>10</v>
      </c>
      <c r="F30" t="s">
        <v>66</v>
      </c>
      <c r="G30">
        <v>2006</v>
      </c>
      <c r="H30">
        <v>566888</v>
      </c>
      <c r="I30">
        <v>569220</v>
      </c>
      <c r="J30">
        <v>3153508</v>
      </c>
      <c r="K30">
        <v>1576758</v>
      </c>
      <c r="L30">
        <v>569220</v>
      </c>
      <c r="M30">
        <v>199.999</v>
      </c>
      <c r="N30">
        <v>0</v>
      </c>
      <c r="O30">
        <v>0</v>
      </c>
      <c r="P30">
        <v>3153508</v>
      </c>
      <c r="Q30">
        <v>3153508</v>
      </c>
      <c r="R30">
        <v>0</v>
      </c>
      <c r="S30">
        <v>199.999</v>
      </c>
      <c r="T30">
        <v>199.999</v>
      </c>
      <c r="U30">
        <v>0</v>
      </c>
      <c r="V30">
        <v>0</v>
      </c>
      <c r="W30">
        <v>0</v>
      </c>
      <c r="X30">
        <v>0</v>
      </c>
      <c r="Y30">
        <v>0</v>
      </c>
      <c r="Z30">
        <v>3153499</v>
      </c>
      <c r="AA30">
        <v>199.999</v>
      </c>
      <c r="AB30">
        <v>0</v>
      </c>
      <c r="AC30">
        <v>0</v>
      </c>
      <c r="AD30">
        <v>0</v>
      </c>
      <c r="AE30">
        <v>0</v>
      </c>
      <c r="AH30" s="3">
        <v>2006</v>
      </c>
      <c r="AI30" s="4">
        <v>5257680</v>
      </c>
      <c r="AJ30" s="4">
        <v>479161</v>
      </c>
      <c r="AL30" s="3">
        <v>2004</v>
      </c>
      <c r="AM30" s="4">
        <v>496036</v>
      </c>
      <c r="AS30">
        <f t="shared" si="1"/>
        <v>2006</v>
      </c>
      <c r="AT30">
        <f t="shared" si="2"/>
        <v>5257680</v>
      </c>
      <c r="AU30">
        <f t="shared" si="3"/>
        <v>479161</v>
      </c>
      <c r="AV30">
        <f t="shared" si="4"/>
        <v>566888</v>
      </c>
      <c r="AX30" s="5">
        <f t="shared" si="17"/>
        <v>2006</v>
      </c>
      <c r="AY30" s="5">
        <f t="shared" si="8"/>
        <v>10.874769932552555</v>
      </c>
      <c r="AZ30" s="5">
        <f t="shared" si="9"/>
        <v>9.191878529183569</v>
      </c>
      <c r="BA30" s="5">
        <f t="shared" si="5"/>
        <v>9.1148710945587652</v>
      </c>
      <c r="BB30" s="5">
        <f t="shared" si="6"/>
        <v>8.2150193683524151</v>
      </c>
      <c r="BC30" s="5">
        <f t="shared" si="10"/>
        <v>1.7598988379937897</v>
      </c>
      <c r="BD30" s="5">
        <f t="shared" si="11"/>
        <v>0.97685916083115387</v>
      </c>
      <c r="BF30" s="7" t="s">
        <v>116</v>
      </c>
      <c r="BG30" s="7"/>
      <c r="BH30" s="5"/>
      <c r="BJ30">
        <f t="shared" si="23"/>
        <v>2.4576212409764047</v>
      </c>
      <c r="BK30">
        <f t="shared" si="22"/>
        <v>1.3466056791091425</v>
      </c>
    </row>
    <row r="31" spans="1:63" x14ac:dyDescent="0.35">
      <c r="A31" t="s">
        <v>62</v>
      </c>
      <c r="B31" t="s">
        <v>63</v>
      </c>
      <c r="C31">
        <v>0</v>
      </c>
      <c r="D31" t="s">
        <v>64</v>
      </c>
      <c r="E31">
        <v>10</v>
      </c>
      <c r="F31" t="s">
        <v>66</v>
      </c>
      <c r="G31">
        <v>2007</v>
      </c>
      <c r="H31">
        <v>504884</v>
      </c>
      <c r="I31">
        <v>509738</v>
      </c>
      <c r="J31">
        <v>2638994</v>
      </c>
      <c r="K31">
        <v>1319554</v>
      </c>
      <c r="L31">
        <v>509738</v>
      </c>
      <c r="M31">
        <v>199.99799999999999</v>
      </c>
      <c r="N31">
        <v>0</v>
      </c>
      <c r="O31">
        <v>0</v>
      </c>
      <c r="P31">
        <v>2639002</v>
      </c>
      <c r="Q31">
        <v>2638994</v>
      </c>
      <c r="R31">
        <v>0</v>
      </c>
      <c r="S31">
        <v>199.99100000000001</v>
      </c>
      <c r="T31">
        <v>199.99199999999999</v>
      </c>
      <c r="U31">
        <v>0</v>
      </c>
      <c r="V31">
        <v>0</v>
      </c>
      <c r="W31">
        <v>0</v>
      </c>
      <c r="X31">
        <v>0</v>
      </c>
      <c r="Y31">
        <v>0</v>
      </c>
      <c r="Z31">
        <v>2638896</v>
      </c>
      <c r="AA31">
        <v>199.98400000000001</v>
      </c>
      <c r="AB31">
        <v>0</v>
      </c>
      <c r="AC31">
        <v>0</v>
      </c>
      <c r="AD31">
        <v>0</v>
      </c>
      <c r="AE31">
        <v>0</v>
      </c>
      <c r="AH31" s="3">
        <v>2007</v>
      </c>
      <c r="AI31" s="4">
        <v>5294414</v>
      </c>
      <c r="AJ31" s="4">
        <v>445303</v>
      </c>
      <c r="AL31" s="3">
        <v>2005</v>
      </c>
      <c r="AM31" s="4">
        <v>519532</v>
      </c>
      <c r="AS31">
        <f t="shared" si="1"/>
        <v>2007</v>
      </c>
      <c r="AT31">
        <f t="shared" si="2"/>
        <v>5294414</v>
      </c>
      <c r="AU31">
        <f t="shared" si="3"/>
        <v>445303</v>
      </c>
      <c r="AV31">
        <f t="shared" si="4"/>
        <v>504884</v>
      </c>
      <c r="AX31" s="5">
        <f t="shared" si="17"/>
        <v>2007</v>
      </c>
      <c r="AY31" s="5">
        <f t="shared" si="8"/>
        <v>9.5693613040217418</v>
      </c>
      <c r="AZ31" s="5">
        <f t="shared" si="9"/>
        <v>8.440087815745386</v>
      </c>
      <c r="BA31" s="5">
        <f t="shared" si="5"/>
        <v>8.994029259460774</v>
      </c>
      <c r="BB31" s="5">
        <f t="shared" si="6"/>
        <v>8.1862562143637732</v>
      </c>
      <c r="BC31" s="5">
        <f t="shared" si="10"/>
        <v>0.57533204456096776</v>
      </c>
      <c r="BD31" s="5">
        <f t="shared" si="11"/>
        <v>0.25383160138161287</v>
      </c>
      <c r="BF31" s="5">
        <v>2007.75</v>
      </c>
      <c r="BG31" s="5">
        <f>BC31-BC$31</f>
        <v>0</v>
      </c>
      <c r="BH31" s="5">
        <f>BD31-BD$31</f>
        <v>0</v>
      </c>
      <c r="BJ31">
        <f>BC31-BC$31</f>
        <v>0</v>
      </c>
      <c r="BK31">
        <f>BD31-BD$31</f>
        <v>0</v>
      </c>
    </row>
    <row r="32" spans="1:63" x14ac:dyDescent="0.35">
      <c r="A32" t="s">
        <v>62</v>
      </c>
      <c r="B32" t="s">
        <v>63</v>
      </c>
      <c r="C32">
        <v>0</v>
      </c>
      <c r="D32" t="s">
        <v>64</v>
      </c>
      <c r="E32">
        <v>10</v>
      </c>
      <c r="F32" t="s">
        <v>66</v>
      </c>
      <c r="G32">
        <v>2008</v>
      </c>
      <c r="H32">
        <v>463757</v>
      </c>
      <c r="I32">
        <v>469338</v>
      </c>
      <c r="J32">
        <v>2454459</v>
      </c>
      <c r="K32">
        <v>1227305</v>
      </c>
      <c r="L32">
        <v>469338</v>
      </c>
      <c r="M32">
        <v>200</v>
      </c>
      <c r="N32">
        <v>0</v>
      </c>
      <c r="O32">
        <v>0</v>
      </c>
      <c r="P32">
        <v>2454468</v>
      </c>
      <c r="Q32">
        <v>2454459</v>
      </c>
      <c r="R32">
        <v>0</v>
      </c>
      <c r="S32">
        <v>199.988</v>
      </c>
      <c r="T32">
        <v>199.988</v>
      </c>
      <c r="U32">
        <v>0</v>
      </c>
      <c r="V32">
        <v>0</v>
      </c>
      <c r="W32">
        <v>0</v>
      </c>
      <c r="X32">
        <v>0</v>
      </c>
      <c r="Y32">
        <v>0</v>
      </c>
      <c r="Z32">
        <v>2454326</v>
      </c>
      <c r="AA32">
        <v>199.977</v>
      </c>
      <c r="AB32">
        <v>0</v>
      </c>
      <c r="AC32">
        <v>0</v>
      </c>
      <c r="AD32">
        <v>0</v>
      </c>
      <c r="AE32">
        <v>0</v>
      </c>
      <c r="AH32" s="3">
        <v>2008</v>
      </c>
      <c r="AI32" s="4">
        <v>5233440</v>
      </c>
      <c r="AJ32" s="4">
        <v>479355</v>
      </c>
      <c r="AL32" s="3">
        <v>2006</v>
      </c>
      <c r="AM32" s="4">
        <v>566888</v>
      </c>
      <c r="AS32">
        <f t="shared" si="1"/>
        <v>2008</v>
      </c>
      <c r="AT32">
        <f t="shared" si="2"/>
        <v>5233440</v>
      </c>
      <c r="AU32">
        <f t="shared" si="3"/>
        <v>479355</v>
      </c>
      <c r="AV32">
        <f t="shared" si="4"/>
        <v>463757</v>
      </c>
      <c r="AX32" s="5">
        <f t="shared" si="17"/>
        <v>2008</v>
      </c>
      <c r="AY32" s="5">
        <f t="shared" si="8"/>
        <v>8.8100955807327868</v>
      </c>
      <c r="AZ32" s="5">
        <f t="shared" si="9"/>
        <v>9.1064142796813101</v>
      </c>
      <c r="BA32" s="5">
        <f t="shared" si="5"/>
        <v>8.8731874243628113</v>
      </c>
      <c r="BB32" s="5">
        <f t="shared" si="6"/>
        <v>8.1574930603751383</v>
      </c>
      <c r="BC32" s="5">
        <f t="shared" si="10"/>
        <v>-6.3091843630024513E-2</v>
      </c>
      <c r="BD32" s="5">
        <f t="shared" si="11"/>
        <v>0.94892121930617179</v>
      </c>
      <c r="BF32" s="5">
        <f>BF31+1</f>
        <v>2008.75</v>
      </c>
      <c r="BG32" s="5">
        <f t="shared" ref="BG32:BG36" si="24">BC32-BC$31</f>
        <v>-0.63842388819099227</v>
      </c>
      <c r="BH32" s="5">
        <f t="shared" ref="BH32:BH36" si="25">BD32-BD$31</f>
        <v>0.69508961792455892</v>
      </c>
      <c r="BJ32">
        <f t="shared" ref="BJ32:BJ42" si="26">BC32-BC$31</f>
        <v>-0.63842388819099227</v>
      </c>
      <c r="BK32">
        <f t="shared" ref="BK32:BK42" si="27">BD32-BD$31</f>
        <v>0.69508961792455892</v>
      </c>
    </row>
    <row r="33" spans="1:63" x14ac:dyDescent="0.35">
      <c r="A33" t="s">
        <v>62</v>
      </c>
      <c r="B33" t="s">
        <v>63</v>
      </c>
      <c r="C33">
        <v>0</v>
      </c>
      <c r="D33" t="s">
        <v>64</v>
      </c>
      <c r="E33">
        <v>10</v>
      </c>
      <c r="F33" t="s">
        <v>66</v>
      </c>
      <c r="G33">
        <v>2009</v>
      </c>
      <c r="H33">
        <v>389009</v>
      </c>
      <c r="I33">
        <v>394436</v>
      </c>
      <c r="J33">
        <v>2140981</v>
      </c>
      <c r="K33">
        <v>1070502</v>
      </c>
      <c r="L33">
        <v>394436</v>
      </c>
      <c r="M33">
        <v>199.99799999999999</v>
      </c>
      <c r="N33">
        <v>0</v>
      </c>
      <c r="O33">
        <v>0</v>
      </c>
      <c r="P33">
        <v>2140983</v>
      </c>
      <c r="Q33">
        <v>2140981</v>
      </c>
      <c r="R33">
        <v>0</v>
      </c>
      <c r="S33">
        <v>199.99799999999999</v>
      </c>
      <c r="T33">
        <v>199.99799999999999</v>
      </c>
      <c r="U33">
        <v>0</v>
      </c>
      <c r="V33">
        <v>0</v>
      </c>
      <c r="W33">
        <v>0</v>
      </c>
      <c r="X33">
        <v>0</v>
      </c>
      <c r="Y33">
        <v>0</v>
      </c>
      <c r="Z33">
        <v>2140961</v>
      </c>
      <c r="AA33">
        <v>199.99600000000001</v>
      </c>
      <c r="AB33">
        <v>0</v>
      </c>
      <c r="AC33">
        <v>0</v>
      </c>
      <c r="AD33">
        <v>0</v>
      </c>
      <c r="AE33">
        <v>0</v>
      </c>
      <c r="AH33" s="3">
        <v>2009</v>
      </c>
      <c r="AI33" s="4">
        <v>5092637</v>
      </c>
      <c r="AJ33" s="4">
        <v>494143</v>
      </c>
      <c r="AL33" s="3">
        <v>2007</v>
      </c>
      <c r="AM33" s="4">
        <v>504884</v>
      </c>
      <c r="AS33">
        <f t="shared" si="1"/>
        <v>2009</v>
      </c>
      <c r="AT33">
        <f t="shared" si="2"/>
        <v>5092637</v>
      </c>
      <c r="AU33">
        <f t="shared" si="3"/>
        <v>494143</v>
      </c>
      <c r="AV33">
        <f t="shared" si="4"/>
        <v>389009</v>
      </c>
      <c r="AX33" s="5">
        <f t="shared" si="17"/>
        <v>2009</v>
      </c>
      <c r="AY33" s="5">
        <f t="shared" si="8"/>
        <v>7.534497370104833</v>
      </c>
      <c r="AZ33" s="5">
        <f t="shared" si="9"/>
        <v>9.5707789124562979</v>
      </c>
      <c r="BA33" s="5">
        <f t="shared" si="5"/>
        <v>8.7523455892648485</v>
      </c>
      <c r="BB33" s="5">
        <f t="shared" si="6"/>
        <v>8.1287299063865035</v>
      </c>
      <c r="BC33" s="5">
        <f t="shared" si="10"/>
        <v>-1.2178482191600155</v>
      </c>
      <c r="BD33" s="5">
        <f t="shared" si="11"/>
        <v>1.4420490060697944</v>
      </c>
      <c r="BF33" s="5">
        <f t="shared" ref="BF33:BF36" si="28">BF32+1</f>
        <v>2009.75</v>
      </c>
      <c r="BG33" s="5">
        <f t="shared" si="24"/>
        <v>-1.7931802637209833</v>
      </c>
      <c r="BH33" s="5">
        <f t="shared" si="25"/>
        <v>1.1882174046881815</v>
      </c>
      <c r="BJ33">
        <f t="shared" si="26"/>
        <v>-1.7931802637209833</v>
      </c>
      <c r="BK33">
        <f t="shared" si="27"/>
        <v>1.1882174046881815</v>
      </c>
    </row>
    <row r="34" spans="1:63" x14ac:dyDescent="0.35">
      <c r="A34" t="s">
        <v>62</v>
      </c>
      <c r="B34" t="s">
        <v>63</v>
      </c>
      <c r="C34">
        <v>0</v>
      </c>
      <c r="D34" t="s">
        <v>64</v>
      </c>
      <c r="E34">
        <v>10</v>
      </c>
      <c r="F34" t="s">
        <v>66</v>
      </c>
      <c r="G34">
        <v>2010</v>
      </c>
      <c r="H34">
        <v>372915</v>
      </c>
      <c r="I34">
        <v>381608</v>
      </c>
      <c r="J34">
        <v>2198021</v>
      </c>
      <c r="K34">
        <v>1099011</v>
      </c>
      <c r="L34">
        <v>381608</v>
      </c>
      <c r="M34">
        <v>200</v>
      </c>
      <c r="N34">
        <v>0</v>
      </c>
      <c r="O34">
        <v>0</v>
      </c>
      <c r="P34">
        <v>2198021</v>
      </c>
      <c r="Q34">
        <v>2198021</v>
      </c>
      <c r="R34">
        <v>0</v>
      </c>
      <c r="S34">
        <v>200</v>
      </c>
      <c r="T34">
        <v>200</v>
      </c>
      <c r="U34">
        <v>0</v>
      </c>
      <c r="V34">
        <v>0</v>
      </c>
      <c r="W34">
        <v>0</v>
      </c>
      <c r="X34">
        <v>0</v>
      </c>
      <c r="Y34">
        <v>0</v>
      </c>
      <c r="Z34">
        <v>2198021</v>
      </c>
      <c r="AA34">
        <v>200</v>
      </c>
      <c r="AB34">
        <v>0</v>
      </c>
      <c r="AC34">
        <v>0</v>
      </c>
      <c r="AD34">
        <v>0</v>
      </c>
      <c r="AE34">
        <v>0</v>
      </c>
      <c r="AH34" s="3">
        <v>2010</v>
      </c>
      <c r="AI34" s="4">
        <v>5019721</v>
      </c>
      <c r="AJ34" s="4">
        <v>423578</v>
      </c>
      <c r="AL34" s="3">
        <v>2008</v>
      </c>
      <c r="AM34" s="4">
        <v>463757</v>
      </c>
      <c r="AS34">
        <f t="shared" si="1"/>
        <v>2010</v>
      </c>
      <c r="AT34">
        <f t="shared" si="2"/>
        <v>5019721</v>
      </c>
      <c r="AU34">
        <f t="shared" si="3"/>
        <v>423578</v>
      </c>
      <c r="AV34">
        <f t="shared" si="4"/>
        <v>372915</v>
      </c>
      <c r="AX34" s="5">
        <f t="shared" si="17"/>
        <v>2010</v>
      </c>
      <c r="AY34" s="5">
        <f t="shared" si="8"/>
        <v>7.3754311308994405</v>
      </c>
      <c r="AZ34" s="5">
        <f t="shared" si="9"/>
        <v>8.377432840095258</v>
      </c>
      <c r="BA34" s="5">
        <f t="shared" si="5"/>
        <v>8.6315037541668858</v>
      </c>
      <c r="BB34" s="5">
        <f t="shared" si="6"/>
        <v>8.0999667523978616</v>
      </c>
      <c r="BC34" s="5">
        <f t="shared" si="10"/>
        <v>-1.2560726232674453</v>
      </c>
      <c r="BD34" s="5">
        <f t="shared" si="11"/>
        <v>0.27746608769739645</v>
      </c>
      <c r="BF34" s="5">
        <f t="shared" si="28"/>
        <v>2010.75</v>
      </c>
      <c r="BG34" s="5">
        <f t="shared" si="24"/>
        <v>-1.831404667828413</v>
      </c>
      <c r="BH34" s="5">
        <f t="shared" si="25"/>
        <v>2.3634486315783576E-2</v>
      </c>
      <c r="BJ34">
        <f t="shared" si="26"/>
        <v>-1.831404667828413</v>
      </c>
      <c r="BK34">
        <f t="shared" si="27"/>
        <v>2.3634486315783576E-2</v>
      </c>
    </row>
    <row r="35" spans="1:63" x14ac:dyDescent="0.35">
      <c r="A35" t="s">
        <v>62</v>
      </c>
      <c r="B35" t="s">
        <v>63</v>
      </c>
      <c r="C35">
        <v>0</v>
      </c>
      <c r="D35" t="s">
        <v>64</v>
      </c>
      <c r="E35">
        <v>10</v>
      </c>
      <c r="F35" t="s">
        <v>66</v>
      </c>
      <c r="G35">
        <v>2011</v>
      </c>
      <c r="H35">
        <v>389610</v>
      </c>
      <c r="I35">
        <v>391957</v>
      </c>
      <c r="J35">
        <v>2035948</v>
      </c>
      <c r="K35">
        <v>1017974</v>
      </c>
      <c r="L35">
        <v>391957</v>
      </c>
      <c r="M35">
        <v>200</v>
      </c>
      <c r="N35">
        <v>0</v>
      </c>
      <c r="O35">
        <v>0</v>
      </c>
      <c r="P35">
        <v>2035948</v>
      </c>
      <c r="Q35">
        <v>2035948</v>
      </c>
      <c r="R35">
        <v>0</v>
      </c>
      <c r="S35">
        <v>200</v>
      </c>
      <c r="T35">
        <v>200</v>
      </c>
      <c r="U35">
        <v>0</v>
      </c>
      <c r="V35">
        <v>0</v>
      </c>
      <c r="W35">
        <v>0</v>
      </c>
      <c r="X35">
        <v>0</v>
      </c>
      <c r="Y35">
        <v>0</v>
      </c>
      <c r="Z35">
        <v>2035948</v>
      </c>
      <c r="AA35">
        <v>200</v>
      </c>
      <c r="AB35">
        <v>0</v>
      </c>
      <c r="AC35">
        <v>0</v>
      </c>
      <c r="AD35">
        <v>0</v>
      </c>
      <c r="AE35">
        <v>0</v>
      </c>
      <c r="AH35" s="3">
        <v>2011</v>
      </c>
      <c r="AI35" s="4">
        <v>4996729</v>
      </c>
      <c r="AJ35" s="4">
        <v>405403</v>
      </c>
      <c r="AL35" s="3">
        <v>2009</v>
      </c>
      <c r="AM35" s="4">
        <v>389009</v>
      </c>
      <c r="AS35">
        <f t="shared" si="1"/>
        <v>2011</v>
      </c>
      <c r="AT35">
        <f t="shared" si="2"/>
        <v>4996729</v>
      </c>
      <c r="AU35">
        <f t="shared" si="3"/>
        <v>405403</v>
      </c>
      <c r="AV35">
        <f t="shared" si="4"/>
        <v>389610</v>
      </c>
      <c r="AX35" s="5">
        <f t="shared" si="17"/>
        <v>2011</v>
      </c>
      <c r="AY35" s="5">
        <f t="shared" si="8"/>
        <v>7.779402882258684</v>
      </c>
      <c r="AZ35" s="5">
        <f t="shared" si="9"/>
        <v>8.0947441458800267</v>
      </c>
      <c r="BA35" s="5">
        <f t="shared" si="5"/>
        <v>8.5106619190688946</v>
      </c>
      <c r="BB35" s="5">
        <f t="shared" si="6"/>
        <v>8.0712035984092267</v>
      </c>
      <c r="BC35" s="5">
        <f t="shared" si="10"/>
        <v>-0.73125903681021054</v>
      </c>
      <c r="BD35" s="5">
        <f t="shared" si="11"/>
        <v>2.3540547470799922E-2</v>
      </c>
      <c r="BF35" s="5">
        <f t="shared" si="28"/>
        <v>2011.75</v>
      </c>
      <c r="BG35" s="5">
        <f t="shared" si="24"/>
        <v>-1.3065910813711783</v>
      </c>
      <c r="BH35" s="5">
        <f t="shared" si="25"/>
        <v>-0.23029105391081295</v>
      </c>
      <c r="BJ35">
        <f t="shared" si="26"/>
        <v>-1.3065910813711783</v>
      </c>
      <c r="BK35">
        <f t="shared" si="27"/>
        <v>-0.23029105391081295</v>
      </c>
    </row>
    <row r="36" spans="1:63" x14ac:dyDescent="0.35">
      <c r="A36" t="s">
        <v>62</v>
      </c>
      <c r="B36" t="s">
        <v>63</v>
      </c>
      <c r="C36">
        <v>0</v>
      </c>
      <c r="D36" t="s">
        <v>64</v>
      </c>
      <c r="E36">
        <v>10</v>
      </c>
      <c r="F36" t="s">
        <v>66</v>
      </c>
      <c r="G36">
        <v>2012</v>
      </c>
      <c r="H36">
        <v>402146</v>
      </c>
      <c r="I36">
        <v>406675</v>
      </c>
      <c r="J36">
        <v>2193060</v>
      </c>
      <c r="K36">
        <v>1096540</v>
      </c>
      <c r="L36">
        <v>406675</v>
      </c>
      <c r="M36">
        <v>200</v>
      </c>
      <c r="N36">
        <v>0</v>
      </c>
      <c r="O36">
        <v>0</v>
      </c>
      <c r="P36">
        <v>2193058</v>
      </c>
      <c r="Q36">
        <v>2193058</v>
      </c>
      <c r="R36">
        <v>0</v>
      </c>
      <c r="S36">
        <v>199.99799999999999</v>
      </c>
      <c r="T36">
        <v>199.99799999999999</v>
      </c>
      <c r="U36">
        <v>0</v>
      </c>
      <c r="V36">
        <v>0</v>
      </c>
      <c r="W36">
        <v>0</v>
      </c>
      <c r="X36">
        <v>0</v>
      </c>
      <c r="Y36">
        <v>0</v>
      </c>
      <c r="Z36">
        <v>2193035</v>
      </c>
      <c r="AA36">
        <v>199.99600000000001</v>
      </c>
      <c r="AB36">
        <v>0</v>
      </c>
      <c r="AC36">
        <v>0</v>
      </c>
      <c r="AD36">
        <v>0</v>
      </c>
      <c r="AE36">
        <v>0</v>
      </c>
      <c r="AH36" s="3">
        <v>2012</v>
      </c>
      <c r="AI36" s="4">
        <v>5043290</v>
      </c>
      <c r="AJ36" s="4">
        <v>363440</v>
      </c>
      <c r="AL36" s="3">
        <v>2010</v>
      </c>
      <c r="AM36" s="4">
        <v>372915</v>
      </c>
      <c r="AS36">
        <f t="shared" si="1"/>
        <v>2012</v>
      </c>
      <c r="AT36">
        <f t="shared" si="2"/>
        <v>5043290</v>
      </c>
      <c r="AU36">
        <f t="shared" si="3"/>
        <v>363440</v>
      </c>
      <c r="AV36">
        <f t="shared" si="4"/>
        <v>402146</v>
      </c>
      <c r="AX36" s="5">
        <f t="shared" si="17"/>
        <v>2012</v>
      </c>
      <c r="AY36" s="5">
        <f t="shared" si="8"/>
        <v>8.0108613340273553</v>
      </c>
      <c r="AZ36" s="5">
        <f t="shared" si="9"/>
        <v>7.2398269365824905</v>
      </c>
      <c r="BA36" s="5">
        <f t="shared" si="5"/>
        <v>8.3898200839709318</v>
      </c>
      <c r="BB36" s="5">
        <f t="shared" si="6"/>
        <v>8.0424404444205919</v>
      </c>
      <c r="BC36" s="5">
        <f t="shared" si="10"/>
        <v>-0.37895874994357648</v>
      </c>
      <c r="BD36" s="5">
        <f t="shared" si="11"/>
        <v>-0.80261350783810137</v>
      </c>
      <c r="BF36" s="5">
        <f t="shared" si="28"/>
        <v>2012.75</v>
      </c>
      <c r="BG36" s="5">
        <f t="shared" si="24"/>
        <v>-0.95429079450454424</v>
      </c>
      <c r="BH36" s="5">
        <f t="shared" si="25"/>
        <v>-1.0564451092197142</v>
      </c>
      <c r="BJ36">
        <f t="shared" si="26"/>
        <v>-0.95429079450454424</v>
      </c>
      <c r="BK36">
        <f t="shared" si="27"/>
        <v>-1.0564451092197142</v>
      </c>
    </row>
    <row r="37" spans="1:63" x14ac:dyDescent="0.35">
      <c r="A37" t="s">
        <v>62</v>
      </c>
      <c r="B37" t="s">
        <v>63</v>
      </c>
      <c r="C37">
        <v>0</v>
      </c>
      <c r="D37" t="s">
        <v>64</v>
      </c>
      <c r="E37">
        <v>10</v>
      </c>
      <c r="F37" t="s">
        <v>66</v>
      </c>
      <c r="G37">
        <v>2013</v>
      </c>
      <c r="H37">
        <v>400766</v>
      </c>
      <c r="I37">
        <v>403789</v>
      </c>
      <c r="J37">
        <v>2112546</v>
      </c>
      <c r="K37">
        <v>1056273</v>
      </c>
      <c r="L37">
        <v>403789</v>
      </c>
      <c r="M37">
        <v>200</v>
      </c>
      <c r="N37">
        <v>0</v>
      </c>
      <c r="O37">
        <v>0</v>
      </c>
      <c r="P37">
        <v>2112546</v>
      </c>
      <c r="Q37">
        <v>2112546</v>
      </c>
      <c r="R37">
        <v>0</v>
      </c>
      <c r="S37">
        <v>200</v>
      </c>
      <c r="T37">
        <v>200</v>
      </c>
      <c r="U37">
        <v>0</v>
      </c>
      <c r="V37">
        <v>0</v>
      </c>
      <c r="W37">
        <v>0</v>
      </c>
      <c r="X37">
        <v>0</v>
      </c>
      <c r="Y37">
        <v>0</v>
      </c>
      <c r="Z37">
        <v>2112546</v>
      </c>
      <c r="AA37">
        <v>200</v>
      </c>
      <c r="AB37">
        <v>0</v>
      </c>
      <c r="AC37">
        <v>0</v>
      </c>
      <c r="AD37">
        <v>0</v>
      </c>
      <c r="AE37">
        <v>0</v>
      </c>
      <c r="AH37" s="3">
        <v>2013</v>
      </c>
      <c r="AI37" s="4">
        <v>5068514</v>
      </c>
      <c r="AJ37" s="4">
        <v>371170</v>
      </c>
      <c r="AL37" s="3">
        <v>2011</v>
      </c>
      <c r="AM37" s="4">
        <v>389610</v>
      </c>
      <c r="AS37">
        <f t="shared" si="1"/>
        <v>2013</v>
      </c>
      <c r="AT37">
        <f t="shared" si="2"/>
        <v>5068514</v>
      </c>
      <c r="AU37">
        <f t="shared" si="3"/>
        <v>371170</v>
      </c>
      <c r="AV37">
        <f t="shared" si="4"/>
        <v>400766</v>
      </c>
      <c r="AX37" s="5">
        <f t="shared" si="17"/>
        <v>2013</v>
      </c>
      <c r="AY37" s="5">
        <f t="shared" si="8"/>
        <v>7.926696363972245</v>
      </c>
      <c r="AZ37" s="5">
        <f t="shared" si="9"/>
        <v>7.3413210936446154</v>
      </c>
      <c r="BA37" s="5">
        <f t="shared" si="5"/>
        <v>8.2689782488729691</v>
      </c>
      <c r="BB37" s="5">
        <f t="shared" si="6"/>
        <v>8.01367729043195</v>
      </c>
      <c r="BC37" s="5">
        <f t="shared" si="10"/>
        <v>-0.34228188490072409</v>
      </c>
      <c r="BD37" s="5">
        <f t="shared" si="11"/>
        <v>-0.6723561967873346</v>
      </c>
      <c r="BF37" s="5">
        <f t="shared" ref="BF37:BF42" si="29">BF36+1</f>
        <v>2013.75</v>
      </c>
      <c r="BG37" s="5">
        <f t="shared" ref="BG37:BG42" si="30">BC37-BC$31</f>
        <v>-0.91761392946169185</v>
      </c>
      <c r="BH37" s="5">
        <f t="shared" ref="BH37:BH42" si="31">BD37-BD$31</f>
        <v>-0.92618779816894747</v>
      </c>
      <c r="BJ37">
        <f t="shared" si="26"/>
        <v>-0.91761392946169185</v>
      </c>
      <c r="BK37">
        <f t="shared" si="27"/>
        <v>-0.92618779816894747</v>
      </c>
    </row>
    <row r="38" spans="1:63" x14ac:dyDescent="0.35">
      <c r="A38" t="s">
        <v>62</v>
      </c>
      <c r="B38" t="s">
        <v>63</v>
      </c>
      <c r="C38">
        <v>0</v>
      </c>
      <c r="D38" t="s">
        <v>64</v>
      </c>
      <c r="E38">
        <v>10</v>
      </c>
      <c r="F38" t="s">
        <v>66</v>
      </c>
      <c r="G38">
        <v>2014</v>
      </c>
      <c r="H38">
        <v>407244</v>
      </c>
      <c r="I38">
        <v>412776</v>
      </c>
      <c r="J38">
        <v>2245467</v>
      </c>
      <c r="K38">
        <v>1122734</v>
      </c>
      <c r="L38">
        <v>412776</v>
      </c>
      <c r="M38">
        <v>200</v>
      </c>
      <c r="N38">
        <v>0</v>
      </c>
      <c r="O38">
        <v>0</v>
      </c>
      <c r="P38">
        <v>2245467</v>
      </c>
      <c r="Q38">
        <v>2245467</v>
      </c>
      <c r="R38">
        <v>0</v>
      </c>
      <c r="S38">
        <v>200</v>
      </c>
      <c r="T38">
        <v>200</v>
      </c>
      <c r="U38">
        <v>0</v>
      </c>
      <c r="V38">
        <v>0</v>
      </c>
      <c r="W38">
        <v>0</v>
      </c>
      <c r="X38">
        <v>0</v>
      </c>
      <c r="Y38">
        <v>0</v>
      </c>
      <c r="Z38">
        <v>2245467</v>
      </c>
      <c r="AA38">
        <v>200</v>
      </c>
      <c r="AB38">
        <v>0</v>
      </c>
      <c r="AC38">
        <v>0</v>
      </c>
      <c r="AD38">
        <v>0</v>
      </c>
      <c r="AE38">
        <v>0</v>
      </c>
      <c r="AH38" s="3">
        <v>2014</v>
      </c>
      <c r="AI38" s="4">
        <v>5106259</v>
      </c>
      <c r="AJ38" s="4">
        <v>373760</v>
      </c>
      <c r="AL38" s="3">
        <v>2012</v>
      </c>
      <c r="AM38" s="4">
        <v>402146</v>
      </c>
      <c r="AS38">
        <f t="shared" si="1"/>
        <v>2014</v>
      </c>
      <c r="AT38">
        <f t="shared" si="2"/>
        <v>5106259</v>
      </c>
      <c r="AU38">
        <f t="shared" si="3"/>
        <v>373760</v>
      </c>
      <c r="AV38">
        <f t="shared" si="4"/>
        <v>407244</v>
      </c>
      <c r="AX38" s="5">
        <f t="shared" si="17"/>
        <v>2014</v>
      </c>
      <c r="AY38" s="5">
        <f t="shared" si="8"/>
        <v>8.004974656437053</v>
      </c>
      <c r="AZ38" s="5">
        <f t="shared" si="9"/>
        <v>7.3467978106243743</v>
      </c>
      <c r="BA38" s="5">
        <f t="shared" si="5"/>
        <v>8.1481364137750063</v>
      </c>
      <c r="BB38" s="5">
        <f t="shared" si="6"/>
        <v>7.9849141364433152</v>
      </c>
      <c r="BC38" s="5">
        <f t="shared" si="10"/>
        <v>-0.14316175733795333</v>
      </c>
      <c r="BD38" s="5">
        <f t="shared" si="11"/>
        <v>-0.63811632581894084</v>
      </c>
      <c r="BF38" s="5">
        <f t="shared" si="29"/>
        <v>2014.75</v>
      </c>
      <c r="BG38" s="5">
        <f t="shared" si="30"/>
        <v>-0.71849380189892109</v>
      </c>
      <c r="BH38" s="5">
        <f t="shared" si="31"/>
        <v>-0.89194792720055371</v>
      </c>
      <c r="BJ38">
        <f t="shared" si="26"/>
        <v>-0.71849380189892109</v>
      </c>
      <c r="BK38">
        <f t="shared" si="27"/>
        <v>-0.89194792720055371</v>
      </c>
    </row>
    <row r="39" spans="1:63" x14ac:dyDescent="0.35">
      <c r="A39" t="s">
        <v>62</v>
      </c>
      <c r="B39" t="s">
        <v>63</v>
      </c>
      <c r="C39">
        <v>0</v>
      </c>
      <c r="D39" t="s">
        <v>64</v>
      </c>
      <c r="E39">
        <v>10</v>
      </c>
      <c r="F39" t="s">
        <v>66</v>
      </c>
      <c r="G39">
        <v>2015</v>
      </c>
      <c r="H39">
        <v>413468</v>
      </c>
      <c r="I39">
        <v>418242</v>
      </c>
      <c r="J39">
        <v>2244958</v>
      </c>
      <c r="K39">
        <v>1122480</v>
      </c>
      <c r="L39">
        <v>418242</v>
      </c>
      <c r="M39">
        <v>200</v>
      </c>
      <c r="N39">
        <v>0</v>
      </c>
      <c r="O39">
        <v>0</v>
      </c>
      <c r="P39">
        <v>2244957</v>
      </c>
      <c r="Q39">
        <v>2244957</v>
      </c>
      <c r="R39">
        <v>0</v>
      </c>
      <c r="S39">
        <v>200</v>
      </c>
      <c r="T39">
        <v>200</v>
      </c>
      <c r="U39">
        <v>0</v>
      </c>
      <c r="V39">
        <v>0</v>
      </c>
      <c r="W39">
        <v>0</v>
      </c>
      <c r="X39">
        <v>0</v>
      </c>
      <c r="Y39">
        <v>0</v>
      </c>
      <c r="Z39">
        <v>2244954</v>
      </c>
      <c r="AA39">
        <v>200</v>
      </c>
      <c r="AB39">
        <v>0</v>
      </c>
      <c r="AC39">
        <v>0</v>
      </c>
      <c r="AD39">
        <v>0</v>
      </c>
      <c r="AE39">
        <v>0</v>
      </c>
      <c r="AH39" s="3">
        <v>2015</v>
      </c>
      <c r="AI39" s="4">
        <v>5151953</v>
      </c>
      <c r="AJ39" s="4">
        <v>376556</v>
      </c>
      <c r="AL39" s="3">
        <v>2013</v>
      </c>
      <c r="AM39" s="4">
        <v>400766</v>
      </c>
      <c r="AS39">
        <f t="shared" si="1"/>
        <v>2015</v>
      </c>
      <c r="AT39">
        <f t="shared" si="2"/>
        <v>5151953</v>
      </c>
      <c r="AU39">
        <f t="shared" si="3"/>
        <v>376556</v>
      </c>
      <c r="AV39">
        <f t="shared" si="4"/>
        <v>413468</v>
      </c>
      <c r="AX39" s="5">
        <f t="shared" si="17"/>
        <v>2015</v>
      </c>
      <c r="AY39" s="5">
        <f t="shared" si="8"/>
        <v>8.0612098872591051</v>
      </c>
      <c r="AZ39" s="5">
        <f t="shared" si="9"/>
        <v>7.3415523095057891</v>
      </c>
      <c r="BA39" s="5">
        <f t="shared" si="5"/>
        <v>8.0272945786770151</v>
      </c>
      <c r="BB39" s="5">
        <f t="shared" si="6"/>
        <v>7.9561509824546732</v>
      </c>
      <c r="BC39" s="5">
        <f t="shared" si="10"/>
        <v>3.391530858209002E-2</v>
      </c>
      <c r="BD39" s="5">
        <f t="shared" si="11"/>
        <v>-0.61459867294888415</v>
      </c>
      <c r="BF39" s="5">
        <f t="shared" si="29"/>
        <v>2015.75</v>
      </c>
      <c r="BG39" s="5">
        <f t="shared" si="30"/>
        <v>-0.54141673597887774</v>
      </c>
      <c r="BH39" s="5">
        <f t="shared" si="31"/>
        <v>-0.86843027433049702</v>
      </c>
      <c r="BJ39">
        <f t="shared" si="26"/>
        <v>-0.54141673597887774</v>
      </c>
      <c r="BK39">
        <f t="shared" si="27"/>
        <v>-0.86843027433049702</v>
      </c>
    </row>
    <row r="40" spans="1:63" x14ac:dyDescent="0.35">
      <c r="A40" t="s">
        <v>62</v>
      </c>
      <c r="B40" t="s">
        <v>63</v>
      </c>
      <c r="C40">
        <v>0</v>
      </c>
      <c r="D40" t="s">
        <v>64</v>
      </c>
      <c r="E40">
        <v>10</v>
      </c>
      <c r="F40" t="s">
        <v>66</v>
      </c>
      <c r="G40">
        <v>2016</v>
      </c>
      <c r="H40">
        <v>433961</v>
      </c>
      <c r="I40">
        <v>437512</v>
      </c>
      <c r="J40">
        <v>2258063</v>
      </c>
      <c r="K40">
        <v>1129032</v>
      </c>
      <c r="L40">
        <v>437512</v>
      </c>
      <c r="M40">
        <v>200</v>
      </c>
      <c r="N40">
        <v>0</v>
      </c>
      <c r="O40">
        <v>0</v>
      </c>
      <c r="P40">
        <v>2258063</v>
      </c>
      <c r="Q40">
        <v>2258063</v>
      </c>
      <c r="R40">
        <v>0</v>
      </c>
      <c r="S40">
        <v>200</v>
      </c>
      <c r="T40">
        <v>200</v>
      </c>
      <c r="U40">
        <v>0</v>
      </c>
      <c r="V40">
        <v>0</v>
      </c>
      <c r="W40">
        <v>0</v>
      </c>
      <c r="X40">
        <v>0</v>
      </c>
      <c r="Y40">
        <v>0</v>
      </c>
      <c r="Z40">
        <v>2258063</v>
      </c>
      <c r="AA40">
        <v>200</v>
      </c>
      <c r="AB40">
        <v>0</v>
      </c>
      <c r="AC40">
        <v>0</v>
      </c>
      <c r="AD40">
        <v>0</v>
      </c>
      <c r="AE40">
        <v>0</v>
      </c>
      <c r="AH40" s="3">
        <v>2016</v>
      </c>
      <c r="AI40" s="4">
        <v>5219520</v>
      </c>
      <c r="AJ40" s="4">
        <v>386147</v>
      </c>
      <c r="AL40" s="3">
        <v>2014</v>
      </c>
      <c r="AM40" s="4">
        <v>407244</v>
      </c>
      <c r="AS40">
        <f t="shared" si="1"/>
        <v>2016</v>
      </c>
      <c r="AT40">
        <f t="shared" si="2"/>
        <v>5219520</v>
      </c>
      <c r="AU40">
        <f t="shared" si="3"/>
        <v>386147</v>
      </c>
      <c r="AV40">
        <f t="shared" si="4"/>
        <v>433961</v>
      </c>
      <c r="AX40" s="5">
        <f t="shared" si="17"/>
        <v>2016</v>
      </c>
      <c r="AY40" s="5">
        <f t="shared" si="8"/>
        <v>8.3683580914687816</v>
      </c>
      <c r="AZ40" s="5">
        <f t="shared" si="9"/>
        <v>7.4463289833565591</v>
      </c>
      <c r="BA40" s="5">
        <f t="shared" si="5"/>
        <v>7.9064527435790524</v>
      </c>
      <c r="BB40" s="5">
        <f t="shared" si="6"/>
        <v>7.9273878284660384</v>
      </c>
      <c r="BC40" s="5">
        <f t="shared" si="10"/>
        <v>0.46190534788972926</v>
      </c>
      <c r="BD40" s="5">
        <f t="shared" si="11"/>
        <v>-0.48105884510947927</v>
      </c>
      <c r="BF40" s="5">
        <f t="shared" si="29"/>
        <v>2016.75</v>
      </c>
      <c r="BG40" s="5">
        <f t="shared" si="30"/>
        <v>-0.1134266966712385</v>
      </c>
      <c r="BH40" s="5">
        <f t="shared" si="31"/>
        <v>-0.73489044649109214</v>
      </c>
      <c r="BJ40">
        <f t="shared" si="26"/>
        <v>-0.1134266966712385</v>
      </c>
      <c r="BK40">
        <f t="shared" si="27"/>
        <v>-0.73489044649109214</v>
      </c>
    </row>
    <row r="41" spans="1:63" x14ac:dyDescent="0.35">
      <c r="A41" t="s">
        <v>62</v>
      </c>
      <c r="B41" t="s">
        <v>63</v>
      </c>
      <c r="C41">
        <v>0</v>
      </c>
      <c r="D41" t="s">
        <v>64</v>
      </c>
      <c r="E41">
        <v>10</v>
      </c>
      <c r="F41" t="s">
        <v>66</v>
      </c>
      <c r="G41">
        <v>2017</v>
      </c>
      <c r="H41">
        <v>430437</v>
      </c>
      <c r="I41">
        <v>435106</v>
      </c>
      <c r="J41">
        <v>2247807</v>
      </c>
      <c r="K41">
        <v>1123904</v>
      </c>
      <c r="L41">
        <v>435106</v>
      </c>
      <c r="M41">
        <v>200</v>
      </c>
      <c r="N41">
        <v>0</v>
      </c>
      <c r="O41">
        <v>0</v>
      </c>
      <c r="P41">
        <v>2247807</v>
      </c>
      <c r="Q41">
        <v>2247807</v>
      </c>
      <c r="R41">
        <v>0</v>
      </c>
      <c r="S41">
        <v>200</v>
      </c>
      <c r="T41">
        <v>200</v>
      </c>
      <c r="U41">
        <v>0</v>
      </c>
      <c r="V41">
        <v>0</v>
      </c>
      <c r="W41">
        <v>0</v>
      </c>
      <c r="X41">
        <v>0</v>
      </c>
      <c r="Y41">
        <v>0</v>
      </c>
      <c r="Z41">
        <v>2247807</v>
      </c>
      <c r="AA41">
        <v>200</v>
      </c>
      <c r="AB41">
        <v>0</v>
      </c>
      <c r="AC41">
        <v>0</v>
      </c>
      <c r="AD41">
        <v>0</v>
      </c>
      <c r="AE41">
        <v>0</v>
      </c>
      <c r="AH41" s="3">
        <v>2017</v>
      </c>
      <c r="AI41" s="4">
        <v>5252110</v>
      </c>
      <c r="AJ41" s="4">
        <v>407099</v>
      </c>
      <c r="AL41" s="3">
        <v>2015</v>
      </c>
      <c r="AM41" s="4">
        <v>413468</v>
      </c>
      <c r="AS41">
        <f t="shared" si="1"/>
        <v>2017</v>
      </c>
      <c r="AT41">
        <f t="shared" si="2"/>
        <v>5252110</v>
      </c>
      <c r="AU41">
        <f t="shared" si="3"/>
        <v>407099</v>
      </c>
      <c r="AV41">
        <f t="shared" si="4"/>
        <v>430437</v>
      </c>
      <c r="AX41" s="5">
        <f t="shared" si="17"/>
        <v>2017</v>
      </c>
      <c r="AY41" s="5">
        <f t="shared" si="8"/>
        <v>8.2210123925310583</v>
      </c>
      <c r="AZ41" s="5">
        <f t="shared" si="9"/>
        <v>7.7752747184535744</v>
      </c>
      <c r="BA41" s="5">
        <f t="shared" si="5"/>
        <v>7.7856109084810896</v>
      </c>
      <c r="BB41" s="5">
        <f t="shared" si="6"/>
        <v>7.8986246744774036</v>
      </c>
      <c r="BC41" s="5">
        <f t="shared" si="10"/>
        <v>0.4354014840499687</v>
      </c>
      <c r="BD41" s="5">
        <f t="shared" si="11"/>
        <v>-0.12334995602382914</v>
      </c>
      <c r="BF41" s="5">
        <f t="shared" si="29"/>
        <v>2017.75</v>
      </c>
      <c r="BG41" s="5">
        <f t="shared" si="30"/>
        <v>-0.13993056051099906</v>
      </c>
      <c r="BH41" s="5">
        <f t="shared" si="31"/>
        <v>-0.37718155740544201</v>
      </c>
      <c r="BJ41">
        <f t="shared" si="26"/>
        <v>-0.13993056051099906</v>
      </c>
      <c r="BK41">
        <f t="shared" si="27"/>
        <v>-0.37718155740544201</v>
      </c>
    </row>
    <row r="42" spans="1:63" x14ac:dyDescent="0.35">
      <c r="A42" t="s">
        <v>62</v>
      </c>
      <c r="B42" t="s">
        <v>63</v>
      </c>
      <c r="C42">
        <v>0</v>
      </c>
      <c r="D42" t="s">
        <v>64</v>
      </c>
      <c r="E42">
        <v>10</v>
      </c>
      <c r="F42" t="s">
        <v>66</v>
      </c>
      <c r="G42">
        <v>2018</v>
      </c>
      <c r="H42">
        <v>430630</v>
      </c>
      <c r="I42">
        <v>433206</v>
      </c>
      <c r="J42">
        <v>2429963</v>
      </c>
      <c r="K42">
        <v>1214982</v>
      </c>
      <c r="L42">
        <v>433206</v>
      </c>
      <c r="M42">
        <v>200</v>
      </c>
      <c r="N42">
        <v>0</v>
      </c>
      <c r="O42">
        <v>0</v>
      </c>
      <c r="P42">
        <v>2429963</v>
      </c>
      <c r="Q42">
        <v>2429963</v>
      </c>
      <c r="R42">
        <v>0</v>
      </c>
      <c r="S42">
        <v>200</v>
      </c>
      <c r="T42">
        <v>200</v>
      </c>
      <c r="U42">
        <v>0</v>
      </c>
      <c r="V42">
        <v>0</v>
      </c>
      <c r="W42">
        <v>0</v>
      </c>
      <c r="X42">
        <v>0</v>
      </c>
      <c r="Y42">
        <v>0</v>
      </c>
      <c r="Z42">
        <v>2429963</v>
      </c>
      <c r="AA42">
        <v>200</v>
      </c>
      <c r="AB42">
        <v>0</v>
      </c>
      <c r="AC42">
        <v>0</v>
      </c>
      <c r="AD42">
        <v>0</v>
      </c>
      <c r="AE42">
        <v>0</v>
      </c>
      <c r="AH42" s="3">
        <v>2018</v>
      </c>
      <c r="AI42" s="4">
        <v>5285307</v>
      </c>
      <c r="AJ42" s="4">
        <v>432643</v>
      </c>
      <c r="AL42" s="3">
        <v>2016</v>
      </c>
      <c r="AM42" s="4">
        <v>433961</v>
      </c>
      <c r="AS42">
        <f t="shared" si="1"/>
        <v>2018</v>
      </c>
      <c r="AT42">
        <f t="shared" si="2"/>
        <v>5285307</v>
      </c>
      <c r="AU42">
        <f t="shared" si="3"/>
        <v>432643</v>
      </c>
      <c r="AV42">
        <f t="shared" si="4"/>
        <v>430630</v>
      </c>
      <c r="AX42" s="5">
        <f t="shared" si="17"/>
        <v>2018</v>
      </c>
      <c r="AY42" s="5">
        <f t="shared" si="8"/>
        <v>8.1733502622132157</v>
      </c>
      <c r="AZ42" s="5">
        <f t="shared" si="9"/>
        <v>8.2115569688472991</v>
      </c>
      <c r="BA42" s="5">
        <f t="shared" si="5"/>
        <v>7.6647690733830984</v>
      </c>
      <c r="BB42" s="5">
        <f t="shared" si="6"/>
        <v>7.8698615204887616</v>
      </c>
      <c r="BC42" s="5">
        <f t="shared" si="10"/>
        <v>0.50858118883011727</v>
      </c>
      <c r="BD42" s="5">
        <f t="shared" si="11"/>
        <v>0.34169544835853749</v>
      </c>
      <c r="BF42" s="5">
        <f t="shared" si="29"/>
        <v>2018.75</v>
      </c>
      <c r="BG42" s="5">
        <f t="shared" si="30"/>
        <v>-6.6750855730850489E-2</v>
      </c>
      <c r="BH42" s="5">
        <f t="shared" si="31"/>
        <v>8.786384697692462E-2</v>
      </c>
      <c r="BJ42">
        <f t="shared" si="26"/>
        <v>-6.6750855730850489E-2</v>
      </c>
      <c r="BK42">
        <f t="shared" si="27"/>
        <v>8.786384697692462E-2</v>
      </c>
    </row>
    <row r="43" spans="1:63" x14ac:dyDescent="0.35">
      <c r="A43" t="s">
        <v>62</v>
      </c>
      <c r="B43" t="s">
        <v>63</v>
      </c>
      <c r="C43">
        <v>0</v>
      </c>
      <c r="D43" t="s">
        <v>64</v>
      </c>
      <c r="E43">
        <v>20</v>
      </c>
      <c r="F43" t="s">
        <v>67</v>
      </c>
      <c r="G43">
        <v>1978</v>
      </c>
      <c r="H43">
        <v>355355</v>
      </c>
      <c r="I43">
        <v>367163</v>
      </c>
      <c r="J43">
        <v>2398256</v>
      </c>
      <c r="K43">
        <v>2383354</v>
      </c>
      <c r="L43">
        <v>4751</v>
      </c>
      <c r="M43">
        <v>1.113</v>
      </c>
      <c r="N43">
        <v>124537</v>
      </c>
      <c r="O43">
        <v>29.161999999999999</v>
      </c>
      <c r="P43">
        <v>822897</v>
      </c>
      <c r="Q43">
        <v>56139</v>
      </c>
      <c r="R43">
        <v>766758</v>
      </c>
      <c r="S43">
        <v>2.355</v>
      </c>
      <c r="T43">
        <v>34.527000000000001</v>
      </c>
      <c r="U43">
        <v>781176</v>
      </c>
      <c r="V43">
        <v>525552</v>
      </c>
      <c r="W43">
        <v>255624</v>
      </c>
      <c r="X43">
        <v>22.050999999999998</v>
      </c>
      <c r="Y43">
        <v>32.776000000000003</v>
      </c>
      <c r="Z43">
        <v>41721</v>
      </c>
      <c r="AA43">
        <v>1.7509999999999999</v>
      </c>
      <c r="AB43">
        <v>65.552999999999997</v>
      </c>
      <c r="AC43">
        <v>98607</v>
      </c>
      <c r="AD43">
        <v>99418</v>
      </c>
      <c r="AE43">
        <v>421213</v>
      </c>
      <c r="AL43" s="3">
        <v>2017</v>
      </c>
      <c r="AM43" s="4">
        <v>430437</v>
      </c>
    </row>
    <row r="44" spans="1:63" x14ac:dyDescent="0.35">
      <c r="A44" t="s">
        <v>62</v>
      </c>
      <c r="B44" t="s">
        <v>63</v>
      </c>
      <c r="C44">
        <v>0</v>
      </c>
      <c r="D44" t="s">
        <v>64</v>
      </c>
      <c r="E44">
        <v>20</v>
      </c>
      <c r="F44" t="s">
        <v>67</v>
      </c>
      <c r="G44">
        <v>1979</v>
      </c>
      <c r="H44">
        <v>358543</v>
      </c>
      <c r="I44">
        <v>368041</v>
      </c>
      <c r="J44">
        <v>2465216</v>
      </c>
      <c r="K44">
        <v>2493761</v>
      </c>
      <c r="L44">
        <v>2120</v>
      </c>
      <c r="M44">
        <v>0.499</v>
      </c>
      <c r="N44">
        <v>116539</v>
      </c>
      <c r="O44">
        <v>27.405000000000001</v>
      </c>
      <c r="P44">
        <v>794754</v>
      </c>
      <c r="Q44">
        <v>32675</v>
      </c>
      <c r="R44">
        <v>762079</v>
      </c>
      <c r="S44">
        <v>1.31</v>
      </c>
      <c r="T44">
        <v>31.87</v>
      </c>
      <c r="U44">
        <v>842868</v>
      </c>
      <c r="V44">
        <v>509763</v>
      </c>
      <c r="W44">
        <v>333105</v>
      </c>
      <c r="X44">
        <v>20.442</v>
      </c>
      <c r="Y44">
        <v>33.798999999999999</v>
      </c>
      <c r="Z44">
        <v>-48114</v>
      </c>
      <c r="AA44">
        <v>-1.929</v>
      </c>
      <c r="AB44">
        <v>63.738999999999997</v>
      </c>
      <c r="AC44">
        <v>92109</v>
      </c>
      <c r="AD44">
        <v>92428</v>
      </c>
      <c r="AE44">
        <v>400105</v>
      </c>
      <c r="AL44" s="3">
        <v>2018</v>
      </c>
      <c r="AM44" s="4">
        <v>430630</v>
      </c>
    </row>
    <row r="45" spans="1:63" x14ac:dyDescent="0.35">
      <c r="A45" t="s">
        <v>62</v>
      </c>
      <c r="B45" t="s">
        <v>63</v>
      </c>
      <c r="C45">
        <v>0</v>
      </c>
      <c r="D45" t="s">
        <v>64</v>
      </c>
      <c r="E45">
        <v>20</v>
      </c>
      <c r="F45" t="s">
        <v>67</v>
      </c>
      <c r="G45">
        <v>1980</v>
      </c>
      <c r="H45">
        <v>336309</v>
      </c>
      <c r="I45">
        <v>342195</v>
      </c>
      <c r="J45">
        <v>2171157</v>
      </c>
      <c r="K45">
        <v>2282931</v>
      </c>
      <c r="L45">
        <v>1588</v>
      </c>
      <c r="M45">
        <v>0.39400000000000002</v>
      </c>
      <c r="N45">
        <v>123518</v>
      </c>
      <c r="O45">
        <v>30.637</v>
      </c>
      <c r="P45">
        <v>628749</v>
      </c>
      <c r="Q45">
        <v>25599</v>
      </c>
      <c r="R45">
        <v>603150</v>
      </c>
      <c r="S45">
        <v>1.121</v>
      </c>
      <c r="T45">
        <v>27.541</v>
      </c>
      <c r="U45">
        <v>844486</v>
      </c>
      <c r="V45">
        <v>497336</v>
      </c>
      <c r="W45">
        <v>347150</v>
      </c>
      <c r="X45">
        <v>21.785</v>
      </c>
      <c r="Y45">
        <v>36.991</v>
      </c>
      <c r="Z45">
        <v>-215737</v>
      </c>
      <c r="AA45">
        <v>-9.4499999999999993</v>
      </c>
      <c r="AB45">
        <v>55.082999999999998</v>
      </c>
      <c r="AC45">
        <v>99522</v>
      </c>
      <c r="AD45">
        <v>99694</v>
      </c>
      <c r="AE45">
        <v>399013</v>
      </c>
      <c r="AL45" s="3" t="s">
        <v>81</v>
      </c>
      <c r="AM45" s="4">
        <v>18866216</v>
      </c>
    </row>
    <row r="46" spans="1:63" x14ac:dyDescent="0.35">
      <c r="A46" t="s">
        <v>62</v>
      </c>
      <c r="B46" t="s">
        <v>63</v>
      </c>
      <c r="C46">
        <v>0</v>
      </c>
      <c r="D46" t="s">
        <v>64</v>
      </c>
      <c r="E46">
        <v>20</v>
      </c>
      <c r="F46" t="s">
        <v>67</v>
      </c>
      <c r="G46">
        <v>1981</v>
      </c>
      <c r="H46">
        <v>318216</v>
      </c>
      <c r="I46">
        <v>325387</v>
      </c>
      <c r="J46">
        <v>2151188</v>
      </c>
      <c r="K46">
        <v>2187179</v>
      </c>
      <c r="L46">
        <v>2392</v>
      </c>
      <c r="M46">
        <v>0.63700000000000001</v>
      </c>
      <c r="N46">
        <v>102249</v>
      </c>
      <c r="O46">
        <v>27.242999999999999</v>
      </c>
      <c r="P46">
        <v>652112</v>
      </c>
      <c r="Q46">
        <v>29614</v>
      </c>
      <c r="R46">
        <v>622498</v>
      </c>
      <c r="S46">
        <v>1.3540000000000001</v>
      </c>
      <c r="T46">
        <v>29.815000000000001</v>
      </c>
      <c r="U46">
        <v>715750</v>
      </c>
      <c r="V46">
        <v>399713</v>
      </c>
      <c r="W46">
        <v>316037</v>
      </c>
      <c r="X46">
        <v>18.274999999999999</v>
      </c>
      <c r="Y46">
        <v>32.725000000000001</v>
      </c>
      <c r="Z46">
        <v>-63638</v>
      </c>
      <c r="AA46">
        <v>-2.91</v>
      </c>
      <c r="AB46">
        <v>59.63</v>
      </c>
      <c r="AC46">
        <v>78070</v>
      </c>
      <c r="AD46">
        <v>78316</v>
      </c>
      <c r="AE46">
        <v>303086</v>
      </c>
    </row>
    <row r="47" spans="1:63" x14ac:dyDescent="0.35">
      <c r="A47" t="s">
        <v>62</v>
      </c>
      <c r="B47" t="s">
        <v>63</v>
      </c>
      <c r="C47">
        <v>0</v>
      </c>
      <c r="D47" t="s">
        <v>64</v>
      </c>
      <c r="E47">
        <v>20</v>
      </c>
      <c r="F47" t="s">
        <v>67</v>
      </c>
      <c r="G47">
        <v>1982</v>
      </c>
      <c r="H47">
        <v>293139</v>
      </c>
      <c r="I47">
        <v>300884</v>
      </c>
      <c r="J47">
        <v>2099233</v>
      </c>
      <c r="K47">
        <v>2185783</v>
      </c>
      <c r="L47">
        <v>4529</v>
      </c>
      <c r="M47">
        <v>1.2849999999999999</v>
      </c>
      <c r="N47">
        <v>107455</v>
      </c>
      <c r="O47">
        <v>30.497</v>
      </c>
      <c r="P47">
        <v>622490</v>
      </c>
      <c r="Q47">
        <v>53804</v>
      </c>
      <c r="R47">
        <v>568686</v>
      </c>
      <c r="S47">
        <v>2.4620000000000002</v>
      </c>
      <c r="T47">
        <v>28.478999999999999</v>
      </c>
      <c r="U47">
        <v>787496</v>
      </c>
      <c r="V47">
        <v>455110</v>
      </c>
      <c r="W47">
        <v>332386</v>
      </c>
      <c r="X47">
        <v>20.821000000000002</v>
      </c>
      <c r="Y47">
        <v>36.027999999999999</v>
      </c>
      <c r="Z47">
        <v>-165006</v>
      </c>
      <c r="AA47">
        <v>-7.5490000000000004</v>
      </c>
      <c r="AB47">
        <v>56.957999999999998</v>
      </c>
      <c r="AC47">
        <v>88011</v>
      </c>
      <c r="AD47">
        <v>88145</v>
      </c>
      <c r="AE47">
        <v>375331</v>
      </c>
    </row>
    <row r="48" spans="1:63" x14ac:dyDescent="0.35">
      <c r="A48" t="s">
        <v>62</v>
      </c>
      <c r="B48" t="s">
        <v>63</v>
      </c>
      <c r="C48">
        <v>0</v>
      </c>
      <c r="D48" t="s">
        <v>64</v>
      </c>
      <c r="E48">
        <v>20</v>
      </c>
      <c r="F48" t="s">
        <v>67</v>
      </c>
      <c r="G48">
        <v>1983</v>
      </c>
      <c r="H48">
        <v>303452</v>
      </c>
      <c r="I48">
        <v>314294</v>
      </c>
      <c r="J48">
        <v>2215616</v>
      </c>
      <c r="K48">
        <v>2282080</v>
      </c>
      <c r="L48">
        <v>2609</v>
      </c>
      <c r="M48">
        <v>0.73699999999999999</v>
      </c>
      <c r="N48">
        <v>82287</v>
      </c>
      <c r="O48">
        <v>23.236000000000001</v>
      </c>
      <c r="P48">
        <v>612409</v>
      </c>
      <c r="Q48">
        <v>43211</v>
      </c>
      <c r="R48">
        <v>569198</v>
      </c>
      <c r="S48">
        <v>1.893</v>
      </c>
      <c r="T48">
        <v>26.835999999999999</v>
      </c>
      <c r="U48">
        <v>738081</v>
      </c>
      <c r="V48">
        <v>376087</v>
      </c>
      <c r="W48">
        <v>361994</v>
      </c>
      <c r="X48">
        <v>16.48</v>
      </c>
      <c r="Y48">
        <v>32.341999999999999</v>
      </c>
      <c r="Z48">
        <v>-125672</v>
      </c>
      <c r="AA48">
        <v>-5.5069999999999997</v>
      </c>
      <c r="AB48">
        <v>53.670999999999999</v>
      </c>
      <c r="AC48">
        <v>65855</v>
      </c>
      <c r="AD48">
        <v>66227</v>
      </c>
      <c r="AE48">
        <v>309268</v>
      </c>
    </row>
    <row r="49" spans="1:31" x14ac:dyDescent="0.35">
      <c r="A49" t="s">
        <v>62</v>
      </c>
      <c r="B49" t="s">
        <v>63</v>
      </c>
      <c r="C49">
        <v>0</v>
      </c>
      <c r="D49" t="s">
        <v>64</v>
      </c>
      <c r="E49">
        <v>20</v>
      </c>
      <c r="F49" t="s">
        <v>67</v>
      </c>
      <c r="G49">
        <v>1984</v>
      </c>
      <c r="H49">
        <v>332792</v>
      </c>
      <c r="I49">
        <v>339343</v>
      </c>
      <c r="J49">
        <v>2755351</v>
      </c>
      <c r="K49">
        <v>2800213</v>
      </c>
      <c r="L49">
        <v>1261</v>
      </c>
      <c r="M49">
        <v>0.32400000000000001</v>
      </c>
      <c r="N49">
        <v>99787</v>
      </c>
      <c r="O49">
        <v>25.678000000000001</v>
      </c>
      <c r="P49">
        <v>812818</v>
      </c>
      <c r="Q49">
        <v>29487</v>
      </c>
      <c r="R49">
        <v>783331</v>
      </c>
      <c r="S49">
        <v>1.0529999999999999</v>
      </c>
      <c r="T49">
        <v>29.027000000000001</v>
      </c>
      <c r="U49">
        <v>897889</v>
      </c>
      <c r="V49">
        <v>444991</v>
      </c>
      <c r="W49">
        <v>452898</v>
      </c>
      <c r="X49">
        <v>15.891</v>
      </c>
      <c r="Y49">
        <v>32.064999999999998</v>
      </c>
      <c r="Z49">
        <v>-85071</v>
      </c>
      <c r="AA49">
        <v>-3.0379999999999998</v>
      </c>
      <c r="AB49">
        <v>58.054000000000002</v>
      </c>
      <c r="AC49">
        <v>81376</v>
      </c>
      <c r="AD49">
        <v>81519</v>
      </c>
      <c r="AE49">
        <v>367259</v>
      </c>
    </row>
    <row r="50" spans="1:31" x14ac:dyDescent="0.35">
      <c r="A50" t="s">
        <v>62</v>
      </c>
      <c r="B50" t="s">
        <v>63</v>
      </c>
      <c r="C50">
        <v>0</v>
      </c>
      <c r="D50" t="s">
        <v>64</v>
      </c>
      <c r="E50">
        <v>20</v>
      </c>
      <c r="F50" t="s">
        <v>67</v>
      </c>
      <c r="G50">
        <v>1985</v>
      </c>
      <c r="H50">
        <v>388240</v>
      </c>
      <c r="I50">
        <v>396135</v>
      </c>
      <c r="J50">
        <v>2899950</v>
      </c>
      <c r="K50">
        <v>2935751</v>
      </c>
      <c r="L50">
        <v>1548</v>
      </c>
      <c r="M50">
        <v>0.33900000000000002</v>
      </c>
      <c r="N50">
        <v>122151</v>
      </c>
      <c r="O50">
        <v>26.762</v>
      </c>
      <c r="P50">
        <v>893030</v>
      </c>
      <c r="Q50">
        <v>33013</v>
      </c>
      <c r="R50">
        <v>860017</v>
      </c>
      <c r="S50">
        <v>1.125</v>
      </c>
      <c r="T50">
        <v>30.419</v>
      </c>
      <c r="U50">
        <v>956206</v>
      </c>
      <c r="V50">
        <v>537870</v>
      </c>
      <c r="W50">
        <v>418336</v>
      </c>
      <c r="X50">
        <v>18.321000000000002</v>
      </c>
      <c r="Y50">
        <v>32.570999999999998</v>
      </c>
      <c r="Z50">
        <v>-63176</v>
      </c>
      <c r="AA50">
        <v>-2.1520000000000001</v>
      </c>
      <c r="AB50">
        <v>60.838000000000001</v>
      </c>
      <c r="AC50">
        <v>100201</v>
      </c>
      <c r="AD50">
        <v>100333</v>
      </c>
      <c r="AE50">
        <v>450774</v>
      </c>
    </row>
    <row r="51" spans="1:31" x14ac:dyDescent="0.35">
      <c r="A51" t="s">
        <v>62</v>
      </c>
      <c r="B51" t="s">
        <v>63</v>
      </c>
      <c r="C51">
        <v>0</v>
      </c>
      <c r="D51" t="s">
        <v>64</v>
      </c>
      <c r="E51">
        <v>20</v>
      </c>
      <c r="F51" t="s">
        <v>67</v>
      </c>
      <c r="G51">
        <v>1986</v>
      </c>
      <c r="H51">
        <v>371599</v>
      </c>
      <c r="I51">
        <v>385422</v>
      </c>
      <c r="J51">
        <v>3244755</v>
      </c>
      <c r="K51">
        <v>3306061</v>
      </c>
      <c r="L51">
        <v>5008</v>
      </c>
      <c r="M51">
        <v>1.129</v>
      </c>
      <c r="N51">
        <v>121394</v>
      </c>
      <c r="O51">
        <v>27.364999999999998</v>
      </c>
      <c r="P51">
        <v>903871</v>
      </c>
      <c r="Q51">
        <v>86251</v>
      </c>
      <c r="R51">
        <v>817620</v>
      </c>
      <c r="S51">
        <v>2.609</v>
      </c>
      <c r="T51">
        <v>27.34</v>
      </c>
      <c r="U51">
        <v>1018667</v>
      </c>
      <c r="V51">
        <v>588079</v>
      </c>
      <c r="W51">
        <v>430588</v>
      </c>
      <c r="X51">
        <v>17.788</v>
      </c>
      <c r="Y51">
        <v>30.812000000000001</v>
      </c>
      <c r="Z51">
        <v>-114796</v>
      </c>
      <c r="AA51">
        <v>-3.472</v>
      </c>
      <c r="AB51">
        <v>54.68</v>
      </c>
      <c r="AC51">
        <v>98210</v>
      </c>
      <c r="AD51">
        <v>98516</v>
      </c>
      <c r="AE51">
        <v>487664</v>
      </c>
    </row>
    <row r="52" spans="1:31" x14ac:dyDescent="0.35">
      <c r="A52" t="s">
        <v>62</v>
      </c>
      <c r="B52" t="s">
        <v>63</v>
      </c>
      <c r="C52">
        <v>0</v>
      </c>
      <c r="D52" t="s">
        <v>64</v>
      </c>
      <c r="E52">
        <v>20</v>
      </c>
      <c r="F52" t="s">
        <v>67</v>
      </c>
      <c r="G52">
        <v>1987</v>
      </c>
      <c r="H52">
        <v>378839</v>
      </c>
      <c r="I52">
        <v>391913</v>
      </c>
      <c r="J52">
        <v>3120990</v>
      </c>
      <c r="K52">
        <v>3189741</v>
      </c>
      <c r="L52">
        <v>8633</v>
      </c>
      <c r="M52">
        <v>1.9279999999999999</v>
      </c>
      <c r="N52">
        <v>120507</v>
      </c>
      <c r="O52">
        <v>26.908000000000001</v>
      </c>
      <c r="P52">
        <v>978020</v>
      </c>
      <c r="Q52">
        <v>123510</v>
      </c>
      <c r="R52">
        <v>854510</v>
      </c>
      <c r="S52">
        <v>3.8719999999999999</v>
      </c>
      <c r="T52">
        <v>30.661000000000001</v>
      </c>
      <c r="U52">
        <v>1102561</v>
      </c>
      <c r="V52">
        <v>604447</v>
      </c>
      <c r="W52">
        <v>498114</v>
      </c>
      <c r="X52">
        <v>18.95</v>
      </c>
      <c r="Y52">
        <v>34.566000000000003</v>
      </c>
      <c r="Z52">
        <v>-124541</v>
      </c>
      <c r="AA52">
        <v>-3.9039999999999999</v>
      </c>
      <c r="AB52">
        <v>61.323</v>
      </c>
      <c r="AC52">
        <v>98378</v>
      </c>
      <c r="AD52">
        <v>98505</v>
      </c>
      <c r="AE52">
        <v>481523</v>
      </c>
    </row>
    <row r="53" spans="1:31" x14ac:dyDescent="0.35">
      <c r="A53" t="s">
        <v>62</v>
      </c>
      <c r="B53" t="s">
        <v>63</v>
      </c>
      <c r="C53">
        <v>0</v>
      </c>
      <c r="D53" t="s">
        <v>64</v>
      </c>
      <c r="E53">
        <v>20</v>
      </c>
      <c r="F53" t="s">
        <v>67</v>
      </c>
      <c r="G53">
        <v>1988</v>
      </c>
      <c r="H53">
        <v>380901</v>
      </c>
      <c r="I53">
        <v>393551</v>
      </c>
      <c r="J53">
        <v>3398233</v>
      </c>
      <c r="K53">
        <v>3439343</v>
      </c>
      <c r="L53">
        <v>2891</v>
      </c>
      <c r="M53">
        <v>0.64100000000000001</v>
      </c>
      <c r="N53">
        <v>118320</v>
      </c>
      <c r="O53">
        <v>26.22</v>
      </c>
      <c r="P53">
        <v>905577</v>
      </c>
      <c r="Q53">
        <v>47810</v>
      </c>
      <c r="R53">
        <v>857767</v>
      </c>
      <c r="S53">
        <v>1.39</v>
      </c>
      <c r="T53">
        <v>26.33</v>
      </c>
      <c r="U53">
        <v>980310</v>
      </c>
      <c r="V53">
        <v>561212</v>
      </c>
      <c r="W53">
        <v>419098</v>
      </c>
      <c r="X53">
        <v>16.317</v>
      </c>
      <c r="Y53">
        <v>28.503</v>
      </c>
      <c r="Z53">
        <v>-74733</v>
      </c>
      <c r="AA53">
        <v>-2.173</v>
      </c>
      <c r="AB53">
        <v>52.66</v>
      </c>
      <c r="AC53">
        <v>96547</v>
      </c>
      <c r="AD53">
        <v>97014</v>
      </c>
      <c r="AE53">
        <v>473233</v>
      </c>
    </row>
    <row r="54" spans="1:31" x14ac:dyDescent="0.35">
      <c r="A54" t="s">
        <v>62</v>
      </c>
      <c r="B54" t="s">
        <v>63</v>
      </c>
      <c r="C54">
        <v>0</v>
      </c>
      <c r="D54" t="s">
        <v>64</v>
      </c>
      <c r="E54">
        <v>20</v>
      </c>
      <c r="F54" t="s">
        <v>67</v>
      </c>
      <c r="G54">
        <v>1989</v>
      </c>
      <c r="H54">
        <v>380736</v>
      </c>
      <c r="I54">
        <v>393057</v>
      </c>
      <c r="J54">
        <v>3179952</v>
      </c>
      <c r="K54">
        <v>3178887</v>
      </c>
      <c r="L54">
        <v>2898</v>
      </c>
      <c r="M54">
        <v>0.64300000000000002</v>
      </c>
      <c r="N54">
        <v>118146</v>
      </c>
      <c r="O54">
        <v>26.215</v>
      </c>
      <c r="P54">
        <v>972670</v>
      </c>
      <c r="Q54">
        <v>57263</v>
      </c>
      <c r="R54">
        <v>915407</v>
      </c>
      <c r="S54">
        <v>1.8009999999999999</v>
      </c>
      <c r="T54">
        <v>30.597999999999999</v>
      </c>
      <c r="U54">
        <v>961597</v>
      </c>
      <c r="V54">
        <v>566418</v>
      </c>
      <c r="W54">
        <v>395179</v>
      </c>
      <c r="X54">
        <v>17.818000000000001</v>
      </c>
      <c r="Y54">
        <v>30.248999999999999</v>
      </c>
      <c r="Z54">
        <v>11073</v>
      </c>
      <c r="AA54">
        <v>0.34799999999999998</v>
      </c>
      <c r="AB54">
        <v>60.499000000000002</v>
      </c>
      <c r="AC54">
        <v>96847</v>
      </c>
      <c r="AD54">
        <v>97333</v>
      </c>
      <c r="AE54">
        <v>465228</v>
      </c>
    </row>
    <row r="55" spans="1:31" x14ac:dyDescent="0.35">
      <c r="A55" t="s">
        <v>62</v>
      </c>
      <c r="B55" t="s">
        <v>63</v>
      </c>
      <c r="C55">
        <v>0</v>
      </c>
      <c r="D55" t="s">
        <v>64</v>
      </c>
      <c r="E55">
        <v>20</v>
      </c>
      <c r="F55" t="s">
        <v>67</v>
      </c>
      <c r="G55">
        <v>1990</v>
      </c>
      <c r="H55">
        <v>376777</v>
      </c>
      <c r="I55">
        <v>387014</v>
      </c>
      <c r="J55">
        <v>3086008</v>
      </c>
      <c r="K55">
        <v>3124041</v>
      </c>
      <c r="L55">
        <v>2239</v>
      </c>
      <c r="M55">
        <v>0.503</v>
      </c>
      <c r="N55">
        <v>118596</v>
      </c>
      <c r="O55">
        <v>26.638999999999999</v>
      </c>
      <c r="P55">
        <v>913675</v>
      </c>
      <c r="Q55">
        <v>49068</v>
      </c>
      <c r="R55">
        <v>864607</v>
      </c>
      <c r="S55">
        <v>1.571</v>
      </c>
      <c r="T55">
        <v>29.247</v>
      </c>
      <c r="U55">
        <v>981513</v>
      </c>
      <c r="V55">
        <v>554952</v>
      </c>
      <c r="W55">
        <v>426561</v>
      </c>
      <c r="X55">
        <v>17.763999999999999</v>
      </c>
      <c r="Y55">
        <v>31.417999999999999</v>
      </c>
      <c r="Z55">
        <v>-67838</v>
      </c>
      <c r="AA55">
        <v>-2.1709999999999998</v>
      </c>
      <c r="AB55">
        <v>58.493000000000002</v>
      </c>
      <c r="AC55">
        <v>98189</v>
      </c>
      <c r="AD55">
        <v>98488</v>
      </c>
      <c r="AE55">
        <v>479666</v>
      </c>
    </row>
    <row r="56" spans="1:31" x14ac:dyDescent="0.35">
      <c r="A56" t="s">
        <v>62</v>
      </c>
      <c r="B56" t="s">
        <v>63</v>
      </c>
      <c r="C56">
        <v>0</v>
      </c>
      <c r="D56" t="s">
        <v>64</v>
      </c>
      <c r="E56">
        <v>20</v>
      </c>
      <c r="F56" t="s">
        <v>67</v>
      </c>
      <c r="G56">
        <v>1991</v>
      </c>
      <c r="H56">
        <v>364527</v>
      </c>
      <c r="I56">
        <v>375676</v>
      </c>
      <c r="J56">
        <v>2672798</v>
      </c>
      <c r="K56">
        <v>2799970</v>
      </c>
      <c r="L56">
        <v>4441</v>
      </c>
      <c r="M56">
        <v>1.024</v>
      </c>
      <c r="N56">
        <v>120845</v>
      </c>
      <c r="O56">
        <v>27.852</v>
      </c>
      <c r="P56">
        <v>765127</v>
      </c>
      <c r="Q56">
        <v>57427</v>
      </c>
      <c r="R56">
        <v>707700</v>
      </c>
      <c r="S56">
        <v>2.0510000000000002</v>
      </c>
      <c r="T56">
        <v>27.326000000000001</v>
      </c>
      <c r="U56">
        <v>1014552</v>
      </c>
      <c r="V56">
        <v>565447</v>
      </c>
      <c r="W56">
        <v>449105</v>
      </c>
      <c r="X56">
        <v>20.195</v>
      </c>
      <c r="Y56">
        <v>36.234000000000002</v>
      </c>
      <c r="Z56">
        <v>-249425</v>
      </c>
      <c r="AA56">
        <v>-8.9079999999999995</v>
      </c>
      <c r="AB56">
        <v>54.652999999999999</v>
      </c>
      <c r="AC56">
        <v>98180</v>
      </c>
      <c r="AD56">
        <v>98350</v>
      </c>
      <c r="AE56">
        <v>474593</v>
      </c>
    </row>
    <row r="57" spans="1:31" x14ac:dyDescent="0.35">
      <c r="A57" t="s">
        <v>62</v>
      </c>
      <c r="B57" t="s">
        <v>63</v>
      </c>
      <c r="C57">
        <v>0</v>
      </c>
      <c r="D57" t="s">
        <v>64</v>
      </c>
      <c r="E57">
        <v>20</v>
      </c>
      <c r="F57" t="s">
        <v>67</v>
      </c>
      <c r="G57">
        <v>1992</v>
      </c>
      <c r="H57">
        <v>338328</v>
      </c>
      <c r="I57">
        <v>349943</v>
      </c>
      <c r="J57">
        <v>2478009</v>
      </c>
      <c r="K57">
        <v>2518080</v>
      </c>
      <c r="L57">
        <v>6795</v>
      </c>
      <c r="M57">
        <v>1.708</v>
      </c>
      <c r="N57">
        <v>102521</v>
      </c>
      <c r="O57">
        <v>25.771999999999998</v>
      </c>
      <c r="P57">
        <v>751684</v>
      </c>
      <c r="Q57">
        <v>84722</v>
      </c>
      <c r="R57">
        <v>666962</v>
      </c>
      <c r="S57">
        <v>3.3650000000000002</v>
      </c>
      <c r="T57">
        <v>29.850999999999999</v>
      </c>
      <c r="U57">
        <v>825809</v>
      </c>
      <c r="V57">
        <v>469474</v>
      </c>
      <c r="W57">
        <v>356335</v>
      </c>
      <c r="X57">
        <v>18.643999999999998</v>
      </c>
      <c r="Y57">
        <v>32.795000000000002</v>
      </c>
      <c r="Z57">
        <v>-74125</v>
      </c>
      <c r="AA57">
        <v>-2.944</v>
      </c>
      <c r="AB57">
        <v>59.703000000000003</v>
      </c>
      <c r="AC57">
        <v>82571</v>
      </c>
      <c r="AD57">
        <v>82732</v>
      </c>
      <c r="AE57">
        <v>398870</v>
      </c>
    </row>
    <row r="58" spans="1:31" x14ac:dyDescent="0.35">
      <c r="A58" t="s">
        <v>62</v>
      </c>
      <c r="B58" t="s">
        <v>63</v>
      </c>
      <c r="C58">
        <v>0</v>
      </c>
      <c r="D58" t="s">
        <v>64</v>
      </c>
      <c r="E58">
        <v>20</v>
      </c>
      <c r="F58" t="s">
        <v>67</v>
      </c>
      <c r="G58">
        <v>1993</v>
      </c>
      <c r="H58">
        <v>337154</v>
      </c>
      <c r="I58">
        <v>347563</v>
      </c>
      <c r="J58">
        <v>2726186</v>
      </c>
      <c r="K58">
        <v>2727518</v>
      </c>
      <c r="L58">
        <v>2007</v>
      </c>
      <c r="M58">
        <v>0.50600000000000001</v>
      </c>
      <c r="N58">
        <v>100150</v>
      </c>
      <c r="O58">
        <v>25.25</v>
      </c>
      <c r="P58">
        <v>793661</v>
      </c>
      <c r="Q58">
        <v>39611</v>
      </c>
      <c r="R58">
        <v>754050</v>
      </c>
      <c r="S58">
        <v>1.452</v>
      </c>
      <c r="T58">
        <v>29.097999999999999</v>
      </c>
      <c r="U58">
        <v>790908</v>
      </c>
      <c r="V58">
        <v>432181</v>
      </c>
      <c r="W58">
        <v>358727</v>
      </c>
      <c r="X58">
        <v>15.845000000000001</v>
      </c>
      <c r="Y58">
        <v>28.997</v>
      </c>
      <c r="Z58">
        <v>2753</v>
      </c>
      <c r="AA58">
        <v>0.10100000000000001</v>
      </c>
      <c r="AB58">
        <v>57.994999999999997</v>
      </c>
      <c r="AC58">
        <v>81091</v>
      </c>
      <c r="AD58">
        <v>81322</v>
      </c>
      <c r="AE58">
        <v>363455</v>
      </c>
    </row>
    <row r="59" spans="1:31" x14ac:dyDescent="0.35">
      <c r="A59" t="s">
        <v>62</v>
      </c>
      <c r="B59" t="s">
        <v>63</v>
      </c>
      <c r="C59">
        <v>0</v>
      </c>
      <c r="D59" t="s">
        <v>64</v>
      </c>
      <c r="E59">
        <v>20</v>
      </c>
      <c r="F59" t="s">
        <v>67</v>
      </c>
      <c r="G59">
        <v>1994</v>
      </c>
      <c r="H59">
        <v>350608</v>
      </c>
      <c r="I59">
        <v>360298</v>
      </c>
      <c r="J59">
        <v>2650968</v>
      </c>
      <c r="K59">
        <v>2663506</v>
      </c>
      <c r="L59">
        <v>2164</v>
      </c>
      <c r="M59">
        <v>0.52300000000000002</v>
      </c>
      <c r="N59">
        <v>108382</v>
      </c>
      <c r="O59">
        <v>26.216999999999999</v>
      </c>
      <c r="P59">
        <v>780777</v>
      </c>
      <c r="Q59">
        <v>47475</v>
      </c>
      <c r="R59">
        <v>733302</v>
      </c>
      <c r="S59">
        <v>1.782</v>
      </c>
      <c r="T59">
        <v>29.314</v>
      </c>
      <c r="U59">
        <v>798099</v>
      </c>
      <c r="V59">
        <v>480046</v>
      </c>
      <c r="W59">
        <v>318053</v>
      </c>
      <c r="X59">
        <v>18.023</v>
      </c>
      <c r="Y59">
        <v>29.963999999999999</v>
      </c>
      <c r="Z59">
        <v>-17322</v>
      </c>
      <c r="AA59">
        <v>-0.65</v>
      </c>
      <c r="AB59">
        <v>58.628</v>
      </c>
      <c r="AC59">
        <v>89018</v>
      </c>
      <c r="AD59">
        <v>89140</v>
      </c>
      <c r="AE59">
        <v>403671</v>
      </c>
    </row>
    <row r="60" spans="1:31" x14ac:dyDescent="0.35">
      <c r="A60" t="s">
        <v>62</v>
      </c>
      <c r="B60" t="s">
        <v>63</v>
      </c>
      <c r="C60">
        <v>0</v>
      </c>
      <c r="D60" t="s">
        <v>64</v>
      </c>
      <c r="E60">
        <v>20</v>
      </c>
      <c r="F60" t="s">
        <v>67</v>
      </c>
      <c r="G60">
        <v>1995</v>
      </c>
      <c r="H60">
        <v>365783</v>
      </c>
      <c r="I60">
        <v>375470</v>
      </c>
      <c r="J60">
        <v>2781971</v>
      </c>
      <c r="K60">
        <v>2778586</v>
      </c>
      <c r="L60">
        <v>2025</v>
      </c>
      <c r="M60">
        <v>0.47299999999999998</v>
      </c>
      <c r="N60">
        <v>107065</v>
      </c>
      <c r="O60">
        <v>25.015999999999998</v>
      </c>
      <c r="P60">
        <v>824529</v>
      </c>
      <c r="Q60">
        <v>49787</v>
      </c>
      <c r="R60">
        <v>774742</v>
      </c>
      <c r="S60">
        <v>1.792</v>
      </c>
      <c r="T60">
        <v>29.673999999999999</v>
      </c>
      <c r="U60">
        <v>812663</v>
      </c>
      <c r="V60">
        <v>453519</v>
      </c>
      <c r="W60">
        <v>359144</v>
      </c>
      <c r="X60">
        <v>16.321999999999999</v>
      </c>
      <c r="Y60">
        <v>29.247</v>
      </c>
      <c r="Z60">
        <v>11866</v>
      </c>
      <c r="AA60">
        <v>0.42699999999999999</v>
      </c>
      <c r="AB60">
        <v>58.494999999999997</v>
      </c>
      <c r="AC60">
        <v>87554</v>
      </c>
      <c r="AD60">
        <v>87669</v>
      </c>
      <c r="AE60">
        <v>387716</v>
      </c>
    </row>
    <row r="61" spans="1:31" x14ac:dyDescent="0.35">
      <c r="A61" t="s">
        <v>62</v>
      </c>
      <c r="B61" t="s">
        <v>63</v>
      </c>
      <c r="C61">
        <v>0</v>
      </c>
      <c r="D61" t="s">
        <v>64</v>
      </c>
      <c r="E61">
        <v>20</v>
      </c>
      <c r="F61" t="s">
        <v>67</v>
      </c>
      <c r="G61">
        <v>1996</v>
      </c>
      <c r="H61">
        <v>379000</v>
      </c>
      <c r="I61">
        <v>389526</v>
      </c>
      <c r="J61">
        <v>2862717</v>
      </c>
      <c r="K61">
        <v>2879817</v>
      </c>
      <c r="L61">
        <v>3222</v>
      </c>
      <c r="M61">
        <v>0.72499999999999998</v>
      </c>
      <c r="N61">
        <v>112769</v>
      </c>
      <c r="O61">
        <v>25.381</v>
      </c>
      <c r="P61">
        <v>830575</v>
      </c>
      <c r="Q61">
        <v>59327</v>
      </c>
      <c r="R61">
        <v>771248</v>
      </c>
      <c r="S61">
        <v>2.06</v>
      </c>
      <c r="T61">
        <v>28.841000000000001</v>
      </c>
      <c r="U61">
        <v>855273</v>
      </c>
      <c r="V61">
        <v>465684</v>
      </c>
      <c r="W61">
        <v>389589</v>
      </c>
      <c r="X61">
        <v>16.170999999999999</v>
      </c>
      <c r="Y61">
        <v>29.699000000000002</v>
      </c>
      <c r="Z61">
        <v>-24698</v>
      </c>
      <c r="AA61">
        <v>-0.85799999999999998</v>
      </c>
      <c r="AB61">
        <v>57.682000000000002</v>
      </c>
      <c r="AC61">
        <v>92334</v>
      </c>
      <c r="AD61">
        <v>92547</v>
      </c>
      <c r="AE61">
        <v>398452</v>
      </c>
    </row>
    <row r="62" spans="1:31" x14ac:dyDescent="0.35">
      <c r="A62" t="s">
        <v>62</v>
      </c>
      <c r="B62" t="s">
        <v>63</v>
      </c>
      <c r="C62">
        <v>0</v>
      </c>
      <c r="D62" t="s">
        <v>64</v>
      </c>
      <c r="E62">
        <v>20</v>
      </c>
      <c r="F62" t="s">
        <v>67</v>
      </c>
      <c r="G62">
        <v>1997</v>
      </c>
      <c r="H62">
        <v>376022</v>
      </c>
      <c r="I62">
        <v>386334</v>
      </c>
      <c r="J62">
        <v>2795191</v>
      </c>
      <c r="K62">
        <v>2785689</v>
      </c>
      <c r="L62">
        <v>7834</v>
      </c>
      <c r="M62">
        <v>1.7829999999999999</v>
      </c>
      <c r="N62">
        <v>113815</v>
      </c>
      <c r="O62">
        <v>25.907</v>
      </c>
      <c r="P62">
        <v>887072</v>
      </c>
      <c r="Q62">
        <v>117401</v>
      </c>
      <c r="R62">
        <v>769671</v>
      </c>
      <c r="S62">
        <v>4.2140000000000004</v>
      </c>
      <c r="T62">
        <v>31.844000000000001</v>
      </c>
      <c r="U62">
        <v>857115</v>
      </c>
      <c r="V62">
        <v>491953</v>
      </c>
      <c r="W62">
        <v>365162</v>
      </c>
      <c r="X62">
        <v>17.66</v>
      </c>
      <c r="Y62">
        <v>30.768999999999998</v>
      </c>
      <c r="Z62">
        <v>29957</v>
      </c>
      <c r="AA62">
        <v>1.075</v>
      </c>
      <c r="AB62">
        <v>61.536999999999999</v>
      </c>
      <c r="AC62">
        <v>93846</v>
      </c>
      <c r="AD62">
        <v>93969</v>
      </c>
      <c r="AE62">
        <v>424054</v>
      </c>
    </row>
    <row r="63" spans="1:31" x14ac:dyDescent="0.35">
      <c r="A63" t="s">
        <v>62</v>
      </c>
      <c r="B63" t="s">
        <v>63</v>
      </c>
      <c r="C63">
        <v>0</v>
      </c>
      <c r="D63" t="s">
        <v>64</v>
      </c>
      <c r="E63">
        <v>20</v>
      </c>
      <c r="F63" t="s">
        <v>67</v>
      </c>
      <c r="G63">
        <v>1998</v>
      </c>
      <c r="H63">
        <v>383497</v>
      </c>
      <c r="I63">
        <v>395216</v>
      </c>
      <c r="J63">
        <v>3075322</v>
      </c>
      <c r="K63">
        <v>3035407</v>
      </c>
      <c r="L63">
        <v>1454</v>
      </c>
      <c r="M63">
        <v>0.32400000000000001</v>
      </c>
      <c r="N63">
        <v>107882</v>
      </c>
      <c r="O63">
        <v>24.058</v>
      </c>
      <c r="P63">
        <v>884126</v>
      </c>
      <c r="Q63">
        <v>40015</v>
      </c>
      <c r="R63">
        <v>844111</v>
      </c>
      <c r="S63">
        <v>1.3180000000000001</v>
      </c>
      <c r="T63">
        <v>29.126999999999999</v>
      </c>
      <c r="U63">
        <v>796073</v>
      </c>
      <c r="V63">
        <v>431023</v>
      </c>
      <c r="W63">
        <v>365050</v>
      </c>
      <c r="X63">
        <v>14.2</v>
      </c>
      <c r="Y63">
        <v>26.225999999999999</v>
      </c>
      <c r="Z63">
        <v>88053</v>
      </c>
      <c r="AA63">
        <v>2.9009999999999998</v>
      </c>
      <c r="AB63">
        <v>52.451999999999998</v>
      </c>
      <c r="AC63">
        <v>85695</v>
      </c>
      <c r="AD63">
        <v>85987</v>
      </c>
      <c r="AE63">
        <v>352759</v>
      </c>
    </row>
    <row r="64" spans="1:31" x14ac:dyDescent="0.35">
      <c r="A64" t="s">
        <v>62</v>
      </c>
      <c r="B64" t="s">
        <v>63</v>
      </c>
      <c r="C64">
        <v>0</v>
      </c>
      <c r="D64" t="s">
        <v>64</v>
      </c>
      <c r="E64">
        <v>20</v>
      </c>
      <c r="F64" t="s">
        <v>67</v>
      </c>
      <c r="G64">
        <v>1999</v>
      </c>
      <c r="H64">
        <v>369221</v>
      </c>
      <c r="I64">
        <v>374602</v>
      </c>
      <c r="J64">
        <v>2896332</v>
      </c>
      <c r="K64">
        <v>2890714</v>
      </c>
      <c r="L64">
        <v>2250</v>
      </c>
      <c r="M64">
        <v>0.52800000000000002</v>
      </c>
      <c r="N64">
        <v>105928</v>
      </c>
      <c r="O64">
        <v>24.84</v>
      </c>
      <c r="P64">
        <v>808833</v>
      </c>
      <c r="Q64">
        <v>58165</v>
      </c>
      <c r="R64">
        <v>750668</v>
      </c>
      <c r="S64">
        <v>2.012</v>
      </c>
      <c r="T64">
        <v>27.98</v>
      </c>
      <c r="U64">
        <v>789164</v>
      </c>
      <c r="V64">
        <v>438633</v>
      </c>
      <c r="W64">
        <v>350531</v>
      </c>
      <c r="X64">
        <v>15.173999999999999</v>
      </c>
      <c r="Y64">
        <v>27.3</v>
      </c>
      <c r="Z64">
        <v>19669</v>
      </c>
      <c r="AA64">
        <v>0.68</v>
      </c>
      <c r="AB64">
        <v>54.6</v>
      </c>
      <c r="AC64">
        <v>83640</v>
      </c>
      <c r="AD64">
        <v>83711</v>
      </c>
      <c r="AE64">
        <v>358776</v>
      </c>
    </row>
    <row r="65" spans="1:31" x14ac:dyDescent="0.35">
      <c r="A65" t="s">
        <v>62</v>
      </c>
      <c r="B65" t="s">
        <v>63</v>
      </c>
      <c r="C65">
        <v>0</v>
      </c>
      <c r="D65" t="s">
        <v>64</v>
      </c>
      <c r="E65">
        <v>20</v>
      </c>
      <c r="F65" t="s">
        <v>67</v>
      </c>
      <c r="G65">
        <v>2000</v>
      </c>
      <c r="H65">
        <v>347753</v>
      </c>
      <c r="I65">
        <v>354033</v>
      </c>
      <c r="J65">
        <v>2753765</v>
      </c>
      <c r="K65">
        <v>2684578</v>
      </c>
      <c r="L65">
        <v>1293</v>
      </c>
      <c r="M65">
        <v>0.32</v>
      </c>
      <c r="N65">
        <v>101006</v>
      </c>
      <c r="O65">
        <v>25.007999999999999</v>
      </c>
      <c r="P65">
        <v>840761</v>
      </c>
      <c r="Q65">
        <v>44367</v>
      </c>
      <c r="R65">
        <v>796394</v>
      </c>
      <c r="S65">
        <v>1.653</v>
      </c>
      <c r="T65">
        <v>31.318000000000001</v>
      </c>
      <c r="U65">
        <v>692588</v>
      </c>
      <c r="V65">
        <v>388112</v>
      </c>
      <c r="W65">
        <v>304476</v>
      </c>
      <c r="X65">
        <v>14.457000000000001</v>
      </c>
      <c r="Y65">
        <v>25.798999999999999</v>
      </c>
      <c r="Z65">
        <v>148173</v>
      </c>
      <c r="AA65">
        <v>5.5190000000000001</v>
      </c>
      <c r="AB65">
        <v>51.597999999999999</v>
      </c>
      <c r="AC65">
        <v>79445</v>
      </c>
      <c r="AD65">
        <v>79622</v>
      </c>
      <c r="AE65">
        <v>313006</v>
      </c>
    </row>
    <row r="66" spans="1:31" x14ac:dyDescent="0.35">
      <c r="A66" t="s">
        <v>62</v>
      </c>
      <c r="B66" t="s">
        <v>63</v>
      </c>
      <c r="C66">
        <v>0</v>
      </c>
      <c r="D66" t="s">
        <v>64</v>
      </c>
      <c r="E66">
        <v>20</v>
      </c>
      <c r="F66" t="s">
        <v>67</v>
      </c>
      <c r="G66">
        <v>2001</v>
      </c>
      <c r="H66">
        <v>341455</v>
      </c>
      <c r="I66">
        <v>349190</v>
      </c>
      <c r="J66">
        <v>2692037</v>
      </c>
      <c r="K66">
        <v>2683612</v>
      </c>
      <c r="L66">
        <v>1808</v>
      </c>
      <c r="M66">
        <v>0.45300000000000001</v>
      </c>
      <c r="N66">
        <v>102103</v>
      </c>
      <c r="O66">
        <v>25.568000000000001</v>
      </c>
      <c r="P66">
        <v>790179</v>
      </c>
      <c r="Q66">
        <v>42580</v>
      </c>
      <c r="R66">
        <v>747599</v>
      </c>
      <c r="S66">
        <v>1.587</v>
      </c>
      <c r="T66">
        <v>29.445</v>
      </c>
      <c r="U66">
        <v>766396</v>
      </c>
      <c r="V66">
        <v>422101</v>
      </c>
      <c r="W66">
        <v>344295</v>
      </c>
      <c r="X66">
        <v>15.728999999999999</v>
      </c>
      <c r="Y66">
        <v>28.558</v>
      </c>
      <c r="Z66">
        <v>23783</v>
      </c>
      <c r="AA66">
        <v>0.88600000000000001</v>
      </c>
      <c r="AB66">
        <v>57.116999999999997</v>
      </c>
      <c r="AC66">
        <v>79913</v>
      </c>
      <c r="AD66">
        <v>80107</v>
      </c>
      <c r="AE66">
        <v>340859</v>
      </c>
    </row>
    <row r="67" spans="1:31" x14ac:dyDescent="0.35">
      <c r="A67" t="s">
        <v>62</v>
      </c>
      <c r="B67" t="s">
        <v>63</v>
      </c>
      <c r="C67">
        <v>0</v>
      </c>
      <c r="D67" t="s">
        <v>64</v>
      </c>
      <c r="E67">
        <v>20</v>
      </c>
      <c r="F67" t="s">
        <v>67</v>
      </c>
      <c r="G67">
        <v>2002</v>
      </c>
      <c r="H67">
        <v>331719</v>
      </c>
      <c r="I67">
        <v>339396</v>
      </c>
      <c r="J67">
        <v>2327754</v>
      </c>
      <c r="K67">
        <v>2399905</v>
      </c>
      <c r="L67">
        <v>3926</v>
      </c>
      <c r="M67">
        <v>1.0089999999999999</v>
      </c>
      <c r="N67">
        <v>103206</v>
      </c>
      <c r="O67">
        <v>26.529</v>
      </c>
      <c r="P67">
        <v>644619</v>
      </c>
      <c r="Q67">
        <v>62370</v>
      </c>
      <c r="R67">
        <v>582249</v>
      </c>
      <c r="S67">
        <v>2.5990000000000002</v>
      </c>
      <c r="T67">
        <v>26.86</v>
      </c>
      <c r="U67">
        <v>783671</v>
      </c>
      <c r="V67">
        <v>420047</v>
      </c>
      <c r="W67">
        <v>363624</v>
      </c>
      <c r="X67">
        <v>17.503</v>
      </c>
      <c r="Y67">
        <v>32.654000000000003</v>
      </c>
      <c r="Z67">
        <v>-139052</v>
      </c>
      <c r="AA67">
        <v>-5.7939999999999996</v>
      </c>
      <c r="AB67">
        <v>53.72</v>
      </c>
      <c r="AC67">
        <v>79876</v>
      </c>
      <c r="AD67">
        <v>80031</v>
      </c>
      <c r="AE67">
        <v>343511</v>
      </c>
    </row>
    <row r="68" spans="1:31" x14ac:dyDescent="0.35">
      <c r="A68" t="s">
        <v>62</v>
      </c>
      <c r="B68" t="s">
        <v>63</v>
      </c>
      <c r="C68">
        <v>0</v>
      </c>
      <c r="D68" t="s">
        <v>64</v>
      </c>
      <c r="E68">
        <v>20</v>
      </c>
      <c r="F68" t="s">
        <v>67</v>
      </c>
      <c r="G68">
        <v>2003</v>
      </c>
      <c r="H68">
        <v>350229</v>
      </c>
      <c r="I68">
        <v>357282</v>
      </c>
      <c r="J68">
        <v>2956440</v>
      </c>
      <c r="K68">
        <v>2976015</v>
      </c>
      <c r="L68">
        <v>2072</v>
      </c>
      <c r="M68">
        <v>0.50900000000000001</v>
      </c>
      <c r="N68">
        <v>102286</v>
      </c>
      <c r="O68">
        <v>25.108000000000001</v>
      </c>
      <c r="P68">
        <v>713084</v>
      </c>
      <c r="Q68">
        <v>35287</v>
      </c>
      <c r="R68">
        <v>677797</v>
      </c>
      <c r="S68">
        <v>1.1859999999999999</v>
      </c>
      <c r="T68">
        <v>23.960999999999999</v>
      </c>
      <c r="U68">
        <v>744413</v>
      </c>
      <c r="V68">
        <v>408143</v>
      </c>
      <c r="W68">
        <v>336270</v>
      </c>
      <c r="X68">
        <v>13.714</v>
      </c>
      <c r="Y68">
        <v>25.013999999999999</v>
      </c>
      <c r="Z68">
        <v>-31329</v>
      </c>
      <c r="AA68">
        <v>-1.0529999999999999</v>
      </c>
      <c r="AB68">
        <v>47.921999999999997</v>
      </c>
      <c r="AC68">
        <v>79048</v>
      </c>
      <c r="AD68">
        <v>79246</v>
      </c>
      <c r="AE68">
        <v>336196</v>
      </c>
    </row>
    <row r="69" spans="1:31" x14ac:dyDescent="0.35">
      <c r="A69" t="s">
        <v>62</v>
      </c>
      <c r="B69" t="s">
        <v>63</v>
      </c>
      <c r="C69">
        <v>0</v>
      </c>
      <c r="D69" t="s">
        <v>64</v>
      </c>
      <c r="E69">
        <v>20</v>
      </c>
      <c r="F69" t="s">
        <v>67</v>
      </c>
      <c r="G69">
        <v>2004</v>
      </c>
      <c r="H69">
        <v>361413</v>
      </c>
      <c r="I69">
        <v>364996</v>
      </c>
      <c r="J69">
        <v>2633149</v>
      </c>
      <c r="K69">
        <v>2639763</v>
      </c>
      <c r="L69">
        <v>693</v>
      </c>
      <c r="M69">
        <v>0.16600000000000001</v>
      </c>
      <c r="N69">
        <v>106774</v>
      </c>
      <c r="O69">
        <v>25.542000000000002</v>
      </c>
      <c r="P69">
        <v>727872</v>
      </c>
      <c r="Q69">
        <v>16652</v>
      </c>
      <c r="R69">
        <v>711220</v>
      </c>
      <c r="S69">
        <v>0.63100000000000001</v>
      </c>
      <c r="T69">
        <v>27.573</v>
      </c>
      <c r="U69">
        <v>734135</v>
      </c>
      <c r="V69">
        <v>415904</v>
      </c>
      <c r="W69">
        <v>318231</v>
      </c>
      <c r="X69">
        <v>15.755000000000001</v>
      </c>
      <c r="Y69">
        <v>27.811</v>
      </c>
      <c r="Z69">
        <v>-6263</v>
      </c>
      <c r="AA69">
        <v>-0.23699999999999999</v>
      </c>
      <c r="AB69">
        <v>55.146999999999998</v>
      </c>
      <c r="AC69">
        <v>83482</v>
      </c>
      <c r="AD69">
        <v>83528</v>
      </c>
      <c r="AE69">
        <v>343566</v>
      </c>
    </row>
    <row r="70" spans="1:31" x14ac:dyDescent="0.35">
      <c r="A70" t="s">
        <v>62</v>
      </c>
      <c r="B70" t="s">
        <v>63</v>
      </c>
      <c r="C70">
        <v>0</v>
      </c>
      <c r="D70" t="s">
        <v>64</v>
      </c>
      <c r="E70">
        <v>20</v>
      </c>
      <c r="F70" t="s">
        <v>67</v>
      </c>
      <c r="G70">
        <v>2005</v>
      </c>
      <c r="H70">
        <v>380099</v>
      </c>
      <c r="I70">
        <v>384215</v>
      </c>
      <c r="J70">
        <v>2689467</v>
      </c>
      <c r="K70">
        <v>2703129</v>
      </c>
      <c r="L70">
        <v>1486</v>
      </c>
      <c r="M70">
        <v>0.33700000000000002</v>
      </c>
      <c r="N70">
        <v>113731</v>
      </c>
      <c r="O70">
        <v>25.827999999999999</v>
      </c>
      <c r="P70">
        <v>757306</v>
      </c>
      <c r="Q70">
        <v>38771</v>
      </c>
      <c r="R70">
        <v>718535</v>
      </c>
      <c r="S70">
        <v>1.4339999999999999</v>
      </c>
      <c r="T70">
        <v>28.015999999999998</v>
      </c>
      <c r="U70">
        <v>775690</v>
      </c>
      <c r="V70">
        <v>424844</v>
      </c>
      <c r="W70">
        <v>350846</v>
      </c>
      <c r="X70">
        <v>15.717000000000001</v>
      </c>
      <c r="Y70">
        <v>28.696000000000002</v>
      </c>
      <c r="Z70">
        <v>-18384</v>
      </c>
      <c r="AA70">
        <v>-0.68</v>
      </c>
      <c r="AB70">
        <v>56.031999999999996</v>
      </c>
      <c r="AC70">
        <v>87747</v>
      </c>
      <c r="AD70">
        <v>87777</v>
      </c>
      <c r="AE70">
        <v>346558</v>
      </c>
    </row>
    <row r="71" spans="1:31" x14ac:dyDescent="0.35">
      <c r="A71" t="s">
        <v>62</v>
      </c>
      <c r="B71" t="s">
        <v>63</v>
      </c>
      <c r="C71">
        <v>0</v>
      </c>
      <c r="D71" t="s">
        <v>64</v>
      </c>
      <c r="E71">
        <v>20</v>
      </c>
      <c r="F71" t="s">
        <v>67</v>
      </c>
      <c r="G71">
        <v>2006</v>
      </c>
      <c r="H71">
        <v>397531</v>
      </c>
      <c r="I71">
        <v>405384</v>
      </c>
      <c r="J71">
        <v>2946385</v>
      </c>
      <c r="K71">
        <v>2923072</v>
      </c>
      <c r="L71">
        <v>2981</v>
      </c>
      <c r="M71">
        <v>0.64300000000000002</v>
      </c>
      <c r="N71">
        <v>118975</v>
      </c>
      <c r="O71">
        <v>25.675000000000001</v>
      </c>
      <c r="P71">
        <v>827455</v>
      </c>
      <c r="Q71">
        <v>51735</v>
      </c>
      <c r="R71">
        <v>775720</v>
      </c>
      <c r="S71">
        <v>1.77</v>
      </c>
      <c r="T71">
        <v>28.308</v>
      </c>
      <c r="U71">
        <v>772125</v>
      </c>
      <c r="V71">
        <v>432739</v>
      </c>
      <c r="W71">
        <v>339386</v>
      </c>
      <c r="X71">
        <v>14.804</v>
      </c>
      <c r="Y71">
        <v>26.414999999999999</v>
      </c>
      <c r="Z71">
        <v>55330</v>
      </c>
      <c r="AA71">
        <v>1.893</v>
      </c>
      <c r="AB71">
        <v>52.83</v>
      </c>
      <c r="AC71">
        <v>96476</v>
      </c>
      <c r="AD71">
        <v>96704</v>
      </c>
      <c r="AE71">
        <v>367358</v>
      </c>
    </row>
    <row r="72" spans="1:31" x14ac:dyDescent="0.35">
      <c r="A72" t="s">
        <v>62</v>
      </c>
      <c r="B72" t="s">
        <v>63</v>
      </c>
      <c r="C72">
        <v>0</v>
      </c>
      <c r="D72" t="s">
        <v>64</v>
      </c>
      <c r="E72">
        <v>20</v>
      </c>
      <c r="F72" t="s">
        <v>67</v>
      </c>
      <c r="G72">
        <v>2007</v>
      </c>
      <c r="H72">
        <v>434180</v>
      </c>
      <c r="I72">
        <v>440626</v>
      </c>
      <c r="J72">
        <v>2956895</v>
      </c>
      <c r="K72">
        <v>3029462</v>
      </c>
      <c r="L72">
        <v>4686</v>
      </c>
      <c r="M72">
        <v>0.93400000000000005</v>
      </c>
      <c r="N72">
        <v>126684</v>
      </c>
      <c r="O72">
        <v>25.254999999999999</v>
      </c>
      <c r="P72">
        <v>786861</v>
      </c>
      <c r="Q72">
        <v>64542</v>
      </c>
      <c r="R72">
        <v>722319</v>
      </c>
      <c r="S72">
        <v>2.13</v>
      </c>
      <c r="T72">
        <v>25.974</v>
      </c>
      <c r="U72">
        <v>922495</v>
      </c>
      <c r="V72">
        <v>470072</v>
      </c>
      <c r="W72">
        <v>452423</v>
      </c>
      <c r="X72">
        <v>15.516999999999999</v>
      </c>
      <c r="Y72">
        <v>30.451000000000001</v>
      </c>
      <c r="Z72">
        <v>-135634</v>
      </c>
      <c r="AA72">
        <v>-4.4770000000000003</v>
      </c>
      <c r="AB72">
        <v>51.947000000000003</v>
      </c>
      <c r="AC72">
        <v>101258</v>
      </c>
      <c r="AD72">
        <v>101329</v>
      </c>
      <c r="AE72">
        <v>384451</v>
      </c>
    </row>
    <row r="73" spans="1:31" x14ac:dyDescent="0.35">
      <c r="A73" t="s">
        <v>62</v>
      </c>
      <c r="B73" t="s">
        <v>63</v>
      </c>
      <c r="C73">
        <v>0</v>
      </c>
      <c r="D73" t="s">
        <v>64</v>
      </c>
      <c r="E73">
        <v>20</v>
      </c>
      <c r="F73" t="s">
        <v>67</v>
      </c>
      <c r="G73">
        <v>2008</v>
      </c>
      <c r="H73">
        <v>378488</v>
      </c>
      <c r="I73">
        <v>384802</v>
      </c>
      <c r="J73">
        <v>2503892</v>
      </c>
      <c r="K73">
        <v>2565300</v>
      </c>
      <c r="L73">
        <v>1886</v>
      </c>
      <c r="M73">
        <v>0.42299999999999999</v>
      </c>
      <c r="N73">
        <v>123934</v>
      </c>
      <c r="O73">
        <v>27.798999999999999</v>
      </c>
      <c r="P73">
        <v>656645</v>
      </c>
      <c r="Q73">
        <v>23962</v>
      </c>
      <c r="R73">
        <v>632683</v>
      </c>
      <c r="S73">
        <v>0.93400000000000005</v>
      </c>
      <c r="T73">
        <v>25.597000000000001</v>
      </c>
      <c r="U73">
        <v>769882</v>
      </c>
      <c r="V73">
        <v>418599</v>
      </c>
      <c r="W73">
        <v>351283</v>
      </c>
      <c r="X73">
        <v>16.318000000000001</v>
      </c>
      <c r="Y73">
        <v>30.010999999999999</v>
      </c>
      <c r="Z73">
        <v>-113237</v>
      </c>
      <c r="AA73">
        <v>-4.4139999999999997</v>
      </c>
      <c r="AB73">
        <v>51.194000000000003</v>
      </c>
      <c r="AC73">
        <v>98426</v>
      </c>
      <c r="AD73">
        <v>98569</v>
      </c>
      <c r="AE73">
        <v>348147</v>
      </c>
    </row>
    <row r="74" spans="1:31" x14ac:dyDescent="0.35">
      <c r="A74" t="s">
        <v>62</v>
      </c>
      <c r="B74" t="s">
        <v>63</v>
      </c>
      <c r="C74">
        <v>0</v>
      </c>
      <c r="D74" t="s">
        <v>64</v>
      </c>
      <c r="E74">
        <v>20</v>
      </c>
      <c r="F74" t="s">
        <v>67</v>
      </c>
      <c r="G74">
        <v>2009</v>
      </c>
      <c r="H74">
        <v>345252</v>
      </c>
      <c r="I74">
        <v>351819</v>
      </c>
      <c r="J74">
        <v>2202090</v>
      </c>
      <c r="K74">
        <v>2339293</v>
      </c>
      <c r="L74">
        <v>1342</v>
      </c>
      <c r="M74">
        <v>0.32600000000000001</v>
      </c>
      <c r="N74">
        <v>120168</v>
      </c>
      <c r="O74">
        <v>29.221</v>
      </c>
      <c r="P74">
        <v>535899</v>
      </c>
      <c r="Q74">
        <v>21526</v>
      </c>
      <c r="R74">
        <v>514373</v>
      </c>
      <c r="S74">
        <v>0.92</v>
      </c>
      <c r="T74">
        <v>22.908999999999999</v>
      </c>
      <c r="U74">
        <v>800576</v>
      </c>
      <c r="V74">
        <v>423253</v>
      </c>
      <c r="W74">
        <v>377323</v>
      </c>
      <c r="X74">
        <v>18.093</v>
      </c>
      <c r="Y74">
        <v>34.222999999999999</v>
      </c>
      <c r="Z74">
        <v>-264677</v>
      </c>
      <c r="AA74">
        <v>-11.314</v>
      </c>
      <c r="AB74">
        <v>45.817</v>
      </c>
      <c r="AC74">
        <v>93565</v>
      </c>
      <c r="AD74">
        <v>93746</v>
      </c>
      <c r="AE74">
        <v>346569</v>
      </c>
    </row>
    <row r="75" spans="1:31" x14ac:dyDescent="0.35">
      <c r="A75" t="s">
        <v>62</v>
      </c>
      <c r="B75" t="s">
        <v>63</v>
      </c>
      <c r="C75">
        <v>0</v>
      </c>
      <c r="D75" t="s">
        <v>64</v>
      </c>
      <c r="E75">
        <v>20</v>
      </c>
      <c r="F75" t="s">
        <v>67</v>
      </c>
      <c r="G75">
        <v>2010</v>
      </c>
      <c r="H75">
        <v>293783</v>
      </c>
      <c r="I75">
        <v>300329</v>
      </c>
      <c r="J75">
        <v>1991116</v>
      </c>
      <c r="K75">
        <v>2057061</v>
      </c>
      <c r="L75">
        <v>1395</v>
      </c>
      <c r="M75">
        <v>0.40300000000000002</v>
      </c>
      <c r="N75">
        <v>92583</v>
      </c>
      <c r="O75">
        <v>26.763999999999999</v>
      </c>
      <c r="P75">
        <v>484032</v>
      </c>
      <c r="Q75">
        <v>19566</v>
      </c>
      <c r="R75">
        <v>464466</v>
      </c>
      <c r="S75">
        <v>0.95099999999999996</v>
      </c>
      <c r="T75">
        <v>23.53</v>
      </c>
      <c r="U75">
        <v>608373</v>
      </c>
      <c r="V75">
        <v>320349</v>
      </c>
      <c r="W75">
        <v>288024</v>
      </c>
      <c r="X75">
        <v>15.573</v>
      </c>
      <c r="Y75">
        <v>29.574999999999999</v>
      </c>
      <c r="Z75">
        <v>-124341</v>
      </c>
      <c r="AA75">
        <v>-6.0449999999999999</v>
      </c>
      <c r="AB75">
        <v>47.061</v>
      </c>
      <c r="AC75">
        <v>70264</v>
      </c>
      <c r="AD75">
        <v>70363</v>
      </c>
      <c r="AE75">
        <v>262083</v>
      </c>
    </row>
    <row r="76" spans="1:31" x14ac:dyDescent="0.35">
      <c r="A76" t="s">
        <v>62</v>
      </c>
      <c r="B76" t="s">
        <v>63</v>
      </c>
      <c r="C76">
        <v>0</v>
      </c>
      <c r="D76" t="s">
        <v>64</v>
      </c>
      <c r="E76">
        <v>20</v>
      </c>
      <c r="F76" t="s">
        <v>67</v>
      </c>
      <c r="G76">
        <v>2011</v>
      </c>
      <c r="H76">
        <v>282717</v>
      </c>
      <c r="I76">
        <v>292381</v>
      </c>
      <c r="J76">
        <v>2117373</v>
      </c>
      <c r="K76">
        <v>2160298</v>
      </c>
      <c r="L76">
        <v>1635</v>
      </c>
      <c r="M76">
        <v>0.48699999999999999</v>
      </c>
      <c r="N76">
        <v>87851</v>
      </c>
      <c r="O76">
        <v>26.186</v>
      </c>
      <c r="P76">
        <v>534441</v>
      </c>
      <c r="Q76">
        <v>28401</v>
      </c>
      <c r="R76">
        <v>506040</v>
      </c>
      <c r="S76">
        <v>1.3149999999999999</v>
      </c>
      <c r="T76">
        <v>24.739000000000001</v>
      </c>
      <c r="U76">
        <v>615772</v>
      </c>
      <c r="V76">
        <v>309624</v>
      </c>
      <c r="W76">
        <v>306148</v>
      </c>
      <c r="X76">
        <v>14.332000000000001</v>
      </c>
      <c r="Y76">
        <v>28.504000000000001</v>
      </c>
      <c r="Z76">
        <v>-81331</v>
      </c>
      <c r="AA76">
        <v>-3.7650000000000001</v>
      </c>
      <c r="AB76">
        <v>49.478000000000002</v>
      </c>
      <c r="AC76">
        <v>67201</v>
      </c>
      <c r="AD76">
        <v>67295</v>
      </c>
      <c r="AE76">
        <v>248414</v>
      </c>
    </row>
    <row r="77" spans="1:31" x14ac:dyDescent="0.35">
      <c r="A77" t="s">
        <v>62</v>
      </c>
      <c r="B77" t="s">
        <v>63</v>
      </c>
      <c r="C77">
        <v>0</v>
      </c>
      <c r="D77" t="s">
        <v>64</v>
      </c>
      <c r="E77">
        <v>20</v>
      </c>
      <c r="F77" t="s">
        <v>67</v>
      </c>
      <c r="G77">
        <v>2012</v>
      </c>
      <c r="H77">
        <v>302625</v>
      </c>
      <c r="I77">
        <v>307414</v>
      </c>
      <c r="J77">
        <v>2007853</v>
      </c>
      <c r="K77">
        <v>2006215</v>
      </c>
      <c r="L77">
        <v>2731</v>
      </c>
      <c r="M77">
        <v>0.78500000000000003</v>
      </c>
      <c r="N77">
        <v>83753</v>
      </c>
      <c r="O77">
        <v>24.071999999999999</v>
      </c>
      <c r="P77">
        <v>552618</v>
      </c>
      <c r="Q77">
        <v>37768</v>
      </c>
      <c r="R77">
        <v>514850</v>
      </c>
      <c r="S77">
        <v>1.883</v>
      </c>
      <c r="T77">
        <v>27.545000000000002</v>
      </c>
      <c r="U77">
        <v>543877</v>
      </c>
      <c r="V77">
        <v>297767</v>
      </c>
      <c r="W77">
        <v>246110</v>
      </c>
      <c r="X77">
        <v>14.842000000000001</v>
      </c>
      <c r="Y77">
        <v>27.11</v>
      </c>
      <c r="Z77">
        <v>8741</v>
      </c>
      <c r="AA77">
        <v>0.436</v>
      </c>
      <c r="AB77">
        <v>54.219000000000001</v>
      </c>
      <c r="AC77">
        <v>64327</v>
      </c>
      <c r="AD77">
        <v>64394</v>
      </c>
      <c r="AE77">
        <v>240918</v>
      </c>
    </row>
    <row r="78" spans="1:31" x14ac:dyDescent="0.35">
      <c r="A78" t="s">
        <v>62</v>
      </c>
      <c r="B78" t="s">
        <v>63</v>
      </c>
      <c r="C78">
        <v>0</v>
      </c>
      <c r="D78" t="s">
        <v>64</v>
      </c>
      <c r="E78">
        <v>20</v>
      </c>
      <c r="F78" t="s">
        <v>67</v>
      </c>
      <c r="G78">
        <v>2013</v>
      </c>
      <c r="H78">
        <v>312683</v>
      </c>
      <c r="I78">
        <v>318305</v>
      </c>
      <c r="J78">
        <v>2182628</v>
      </c>
      <c r="K78">
        <v>2177952</v>
      </c>
      <c r="L78">
        <v>1591</v>
      </c>
      <c r="M78">
        <v>0.441</v>
      </c>
      <c r="N78">
        <v>86718</v>
      </c>
      <c r="O78">
        <v>24.03</v>
      </c>
      <c r="P78">
        <v>554072</v>
      </c>
      <c r="Q78">
        <v>20767</v>
      </c>
      <c r="R78">
        <v>533305</v>
      </c>
      <c r="S78">
        <v>0.95399999999999996</v>
      </c>
      <c r="T78">
        <v>25.44</v>
      </c>
      <c r="U78">
        <v>537367</v>
      </c>
      <c r="V78">
        <v>301159</v>
      </c>
      <c r="W78">
        <v>236208</v>
      </c>
      <c r="X78">
        <v>13.827999999999999</v>
      </c>
      <c r="Y78">
        <v>24.672999999999998</v>
      </c>
      <c r="Z78">
        <v>16705</v>
      </c>
      <c r="AA78">
        <v>0.76700000000000002</v>
      </c>
      <c r="AB78">
        <v>49.345999999999997</v>
      </c>
      <c r="AC78">
        <v>66559</v>
      </c>
      <c r="AD78">
        <v>66635</v>
      </c>
      <c r="AE78">
        <v>244118</v>
      </c>
    </row>
    <row r="79" spans="1:31" x14ac:dyDescent="0.35">
      <c r="A79" t="s">
        <v>62</v>
      </c>
      <c r="B79" t="s">
        <v>63</v>
      </c>
      <c r="C79">
        <v>0</v>
      </c>
      <c r="D79" t="s">
        <v>64</v>
      </c>
      <c r="E79">
        <v>20</v>
      </c>
      <c r="F79" t="s">
        <v>67</v>
      </c>
      <c r="G79">
        <v>2014</v>
      </c>
      <c r="H79">
        <v>311836</v>
      </c>
      <c r="I79">
        <v>315972</v>
      </c>
      <c r="J79">
        <v>2106721</v>
      </c>
      <c r="K79">
        <v>2107452</v>
      </c>
      <c r="L79">
        <v>1245</v>
      </c>
      <c r="M79">
        <v>0.34699999999999998</v>
      </c>
      <c r="N79">
        <v>86713</v>
      </c>
      <c r="O79">
        <v>24.173999999999999</v>
      </c>
      <c r="P79">
        <v>566788</v>
      </c>
      <c r="Q79">
        <v>23775</v>
      </c>
      <c r="R79">
        <v>543013</v>
      </c>
      <c r="S79">
        <v>1.1279999999999999</v>
      </c>
      <c r="T79">
        <v>26.893999999999998</v>
      </c>
      <c r="U79">
        <v>561006</v>
      </c>
      <c r="V79">
        <v>305373</v>
      </c>
      <c r="W79">
        <v>255633</v>
      </c>
      <c r="X79">
        <v>14.49</v>
      </c>
      <c r="Y79">
        <v>26.62</v>
      </c>
      <c r="Z79">
        <v>5782</v>
      </c>
      <c r="AA79">
        <v>0.27400000000000002</v>
      </c>
      <c r="AB79">
        <v>53.24</v>
      </c>
      <c r="AC79">
        <v>67213</v>
      </c>
      <c r="AD79">
        <v>67296</v>
      </c>
      <c r="AE79">
        <v>252099</v>
      </c>
    </row>
    <row r="80" spans="1:31" x14ac:dyDescent="0.35">
      <c r="A80" t="s">
        <v>62</v>
      </c>
      <c r="B80" t="s">
        <v>63</v>
      </c>
      <c r="C80">
        <v>0</v>
      </c>
      <c r="D80" t="s">
        <v>64</v>
      </c>
      <c r="E80">
        <v>20</v>
      </c>
      <c r="F80" t="s">
        <v>67</v>
      </c>
      <c r="G80">
        <v>2015</v>
      </c>
      <c r="H80">
        <v>319880</v>
      </c>
      <c r="I80">
        <v>326682</v>
      </c>
      <c r="J80">
        <v>2264925</v>
      </c>
      <c r="K80">
        <v>2238950</v>
      </c>
      <c r="L80">
        <v>1636</v>
      </c>
      <c r="M80">
        <v>0.44400000000000001</v>
      </c>
      <c r="N80">
        <v>84912</v>
      </c>
      <c r="O80">
        <v>23.053999999999998</v>
      </c>
      <c r="P80">
        <v>591822</v>
      </c>
      <c r="Q80">
        <v>28002</v>
      </c>
      <c r="R80">
        <v>563820</v>
      </c>
      <c r="S80">
        <v>1.2509999999999999</v>
      </c>
      <c r="T80">
        <v>26.433</v>
      </c>
      <c r="U80">
        <v>533530</v>
      </c>
      <c r="V80">
        <v>289534</v>
      </c>
      <c r="W80">
        <v>243996</v>
      </c>
      <c r="X80">
        <v>12.932</v>
      </c>
      <c r="Y80">
        <v>23.829000000000001</v>
      </c>
      <c r="Z80">
        <v>58292</v>
      </c>
      <c r="AA80">
        <v>2.6040000000000001</v>
      </c>
      <c r="AB80">
        <v>47.658999999999999</v>
      </c>
      <c r="AC80">
        <v>66169</v>
      </c>
      <c r="AD80">
        <v>66283</v>
      </c>
      <c r="AE80">
        <v>237636</v>
      </c>
    </row>
    <row r="81" spans="1:31" x14ac:dyDescent="0.35">
      <c r="A81" t="s">
        <v>62</v>
      </c>
      <c r="B81" t="s">
        <v>63</v>
      </c>
      <c r="C81">
        <v>0</v>
      </c>
      <c r="D81" t="s">
        <v>64</v>
      </c>
      <c r="E81">
        <v>20</v>
      </c>
      <c r="F81" t="s">
        <v>67</v>
      </c>
      <c r="G81">
        <v>2016</v>
      </c>
      <c r="H81">
        <v>324224</v>
      </c>
      <c r="I81">
        <v>330305</v>
      </c>
      <c r="J81">
        <v>2259953</v>
      </c>
      <c r="K81">
        <v>2239969</v>
      </c>
      <c r="L81">
        <v>1666</v>
      </c>
      <c r="M81">
        <v>0.44600000000000001</v>
      </c>
      <c r="N81">
        <v>87377</v>
      </c>
      <c r="O81">
        <v>23.414999999999999</v>
      </c>
      <c r="P81">
        <v>591256</v>
      </c>
      <c r="Q81">
        <v>26507</v>
      </c>
      <c r="R81">
        <v>564749</v>
      </c>
      <c r="S81">
        <v>1.1830000000000001</v>
      </c>
      <c r="T81">
        <v>26.396000000000001</v>
      </c>
      <c r="U81">
        <v>543660</v>
      </c>
      <c r="V81">
        <v>293313</v>
      </c>
      <c r="W81">
        <v>250347</v>
      </c>
      <c r="X81">
        <v>13.095000000000001</v>
      </c>
      <c r="Y81">
        <v>24.271000000000001</v>
      </c>
      <c r="Z81">
        <v>47596</v>
      </c>
      <c r="AA81">
        <v>2.125</v>
      </c>
      <c r="AB81">
        <v>48.542000000000002</v>
      </c>
      <c r="AC81">
        <v>69898</v>
      </c>
      <c r="AD81">
        <v>69958</v>
      </c>
      <c r="AE81">
        <v>246796</v>
      </c>
    </row>
    <row r="82" spans="1:31" x14ac:dyDescent="0.35">
      <c r="A82" t="s">
        <v>62</v>
      </c>
      <c r="B82" t="s">
        <v>63</v>
      </c>
      <c r="C82">
        <v>0</v>
      </c>
      <c r="D82" t="s">
        <v>64</v>
      </c>
      <c r="E82">
        <v>20</v>
      </c>
      <c r="F82" t="s">
        <v>67</v>
      </c>
      <c r="G82">
        <v>2017</v>
      </c>
      <c r="H82">
        <v>338877</v>
      </c>
      <c r="I82">
        <v>345020</v>
      </c>
      <c r="J82">
        <v>2268805</v>
      </c>
      <c r="K82">
        <v>2245391</v>
      </c>
      <c r="L82">
        <v>2796</v>
      </c>
      <c r="M82">
        <v>0.71699999999999997</v>
      </c>
      <c r="N82">
        <v>92281</v>
      </c>
      <c r="O82">
        <v>23.675999999999998</v>
      </c>
      <c r="P82">
        <v>624876</v>
      </c>
      <c r="Q82">
        <v>48040</v>
      </c>
      <c r="R82">
        <v>576836</v>
      </c>
      <c r="S82">
        <v>2.1389999999999998</v>
      </c>
      <c r="T82">
        <v>27.829000000000001</v>
      </c>
      <c r="U82">
        <v>570739</v>
      </c>
      <c r="V82">
        <v>312672</v>
      </c>
      <c r="W82">
        <v>258067</v>
      </c>
      <c r="X82">
        <v>13.925000000000001</v>
      </c>
      <c r="Y82">
        <v>25.417999999999999</v>
      </c>
      <c r="Z82">
        <v>54137</v>
      </c>
      <c r="AA82">
        <v>2.411</v>
      </c>
      <c r="AB82">
        <v>50.835999999999999</v>
      </c>
      <c r="AC82">
        <v>75985</v>
      </c>
      <c r="AD82">
        <v>76072</v>
      </c>
      <c r="AE82">
        <v>264737</v>
      </c>
    </row>
    <row r="83" spans="1:31" x14ac:dyDescent="0.35">
      <c r="A83" t="s">
        <v>62</v>
      </c>
      <c r="B83" t="s">
        <v>63</v>
      </c>
      <c r="C83">
        <v>0</v>
      </c>
      <c r="D83" t="s">
        <v>64</v>
      </c>
      <c r="E83">
        <v>20</v>
      </c>
      <c r="F83" t="s">
        <v>67</v>
      </c>
      <c r="G83">
        <v>2018</v>
      </c>
      <c r="H83">
        <v>336153</v>
      </c>
      <c r="I83">
        <v>341106</v>
      </c>
      <c r="J83">
        <v>2297557</v>
      </c>
      <c r="K83">
        <v>2262093</v>
      </c>
      <c r="L83">
        <v>610</v>
      </c>
      <c r="M83">
        <v>0.158</v>
      </c>
      <c r="N83">
        <v>90298</v>
      </c>
      <c r="O83">
        <v>23.396000000000001</v>
      </c>
      <c r="P83">
        <v>622774</v>
      </c>
      <c r="Q83">
        <v>14347</v>
      </c>
      <c r="R83">
        <v>608427</v>
      </c>
      <c r="S83">
        <v>0.63400000000000001</v>
      </c>
      <c r="T83">
        <v>27.530999999999999</v>
      </c>
      <c r="U83">
        <v>543579</v>
      </c>
      <c r="V83">
        <v>301497</v>
      </c>
      <c r="W83">
        <v>242082</v>
      </c>
      <c r="X83">
        <v>13.327999999999999</v>
      </c>
      <c r="Y83">
        <v>24.03</v>
      </c>
      <c r="Z83">
        <v>79195</v>
      </c>
      <c r="AA83">
        <v>3.5009999999999999</v>
      </c>
      <c r="AB83">
        <v>48.06</v>
      </c>
      <c r="AC83">
        <v>78724</v>
      </c>
      <c r="AD83">
        <v>78965</v>
      </c>
      <c r="AE83">
        <v>266202</v>
      </c>
    </row>
    <row r="84" spans="1:31" x14ac:dyDescent="0.35">
      <c r="A84" t="s">
        <v>62</v>
      </c>
      <c r="B84" t="s">
        <v>63</v>
      </c>
      <c r="C84">
        <v>0</v>
      </c>
      <c r="D84" t="s">
        <v>64</v>
      </c>
      <c r="E84">
        <v>30</v>
      </c>
      <c r="F84" t="s">
        <v>68</v>
      </c>
      <c r="G84">
        <v>1978</v>
      </c>
      <c r="H84" t="s">
        <v>69</v>
      </c>
      <c r="I84" t="s">
        <v>69</v>
      </c>
      <c r="J84" t="s">
        <v>69</v>
      </c>
      <c r="K84" t="s">
        <v>69</v>
      </c>
      <c r="L84" t="s">
        <v>69</v>
      </c>
      <c r="M84" t="s">
        <v>69</v>
      </c>
      <c r="N84" t="s">
        <v>69</v>
      </c>
      <c r="O84" t="s">
        <v>69</v>
      </c>
      <c r="P84" t="s">
        <v>69</v>
      </c>
      <c r="Q84">
        <v>0</v>
      </c>
      <c r="R84" t="s">
        <v>69</v>
      </c>
      <c r="S84" t="s">
        <v>70</v>
      </c>
      <c r="T84" t="s">
        <v>69</v>
      </c>
      <c r="U84" t="s">
        <v>69</v>
      </c>
      <c r="V84" t="s">
        <v>69</v>
      </c>
      <c r="W84" t="s">
        <v>69</v>
      </c>
      <c r="X84" t="s">
        <v>69</v>
      </c>
      <c r="Y84" t="s">
        <v>69</v>
      </c>
      <c r="Z84">
        <v>0</v>
      </c>
      <c r="AA84" t="s">
        <v>70</v>
      </c>
      <c r="AB84" t="s">
        <v>69</v>
      </c>
      <c r="AC84" t="s">
        <v>69</v>
      </c>
      <c r="AD84" t="s">
        <v>69</v>
      </c>
      <c r="AE84" t="s">
        <v>69</v>
      </c>
    </row>
    <row r="85" spans="1:31" x14ac:dyDescent="0.35">
      <c r="A85" t="s">
        <v>62</v>
      </c>
      <c r="B85" t="s">
        <v>63</v>
      </c>
      <c r="C85">
        <v>0</v>
      </c>
      <c r="D85" t="s">
        <v>64</v>
      </c>
      <c r="E85">
        <v>30</v>
      </c>
      <c r="F85" t="s">
        <v>68</v>
      </c>
      <c r="G85">
        <v>1979</v>
      </c>
      <c r="H85">
        <v>306628</v>
      </c>
      <c r="I85">
        <v>319399</v>
      </c>
      <c r="J85">
        <v>2357085</v>
      </c>
      <c r="K85">
        <v>2373507</v>
      </c>
      <c r="L85">
        <v>15412</v>
      </c>
      <c r="M85">
        <v>4.5190000000000001</v>
      </c>
      <c r="N85">
        <v>58746</v>
      </c>
      <c r="O85">
        <v>17.224</v>
      </c>
      <c r="P85">
        <v>606572</v>
      </c>
      <c r="Q85">
        <v>94106</v>
      </c>
      <c r="R85">
        <v>512466</v>
      </c>
      <c r="S85">
        <v>3.9649999999999999</v>
      </c>
      <c r="T85">
        <v>25.556000000000001</v>
      </c>
      <c r="U85">
        <v>638377</v>
      </c>
      <c r="V85">
        <v>305544</v>
      </c>
      <c r="W85">
        <v>332833</v>
      </c>
      <c r="X85">
        <v>12.872999999999999</v>
      </c>
      <c r="Y85">
        <v>26.896000000000001</v>
      </c>
      <c r="Z85">
        <v>-31805</v>
      </c>
      <c r="AA85">
        <v>-1.34</v>
      </c>
      <c r="AB85">
        <v>51.112000000000002</v>
      </c>
      <c r="AC85">
        <v>45534</v>
      </c>
      <c r="AD85">
        <v>45865</v>
      </c>
      <c r="AE85">
        <v>233850</v>
      </c>
    </row>
    <row r="86" spans="1:31" x14ac:dyDescent="0.35">
      <c r="A86" t="s">
        <v>62</v>
      </c>
      <c r="B86" t="s">
        <v>63</v>
      </c>
      <c r="C86">
        <v>0</v>
      </c>
      <c r="D86" t="s">
        <v>64</v>
      </c>
      <c r="E86">
        <v>30</v>
      </c>
      <c r="F86" t="s">
        <v>68</v>
      </c>
      <c r="G86">
        <v>1980</v>
      </c>
      <c r="H86">
        <v>296826</v>
      </c>
      <c r="I86">
        <v>307037</v>
      </c>
      <c r="J86">
        <v>2170388</v>
      </c>
      <c r="K86">
        <v>2305619</v>
      </c>
      <c r="L86">
        <v>13734</v>
      </c>
      <c r="M86">
        <v>4.1070000000000002</v>
      </c>
      <c r="N86">
        <v>68544</v>
      </c>
      <c r="O86">
        <v>20.495000000000001</v>
      </c>
      <c r="P86">
        <v>485166</v>
      </c>
      <c r="Q86">
        <v>77289</v>
      </c>
      <c r="R86">
        <v>407877</v>
      </c>
      <c r="S86">
        <v>3.3519999999999999</v>
      </c>
      <c r="T86">
        <v>21.042999999999999</v>
      </c>
      <c r="U86">
        <v>755434</v>
      </c>
      <c r="V86">
        <v>356069</v>
      </c>
      <c r="W86">
        <v>399365</v>
      </c>
      <c r="X86">
        <v>15.444000000000001</v>
      </c>
      <c r="Y86">
        <v>32.765000000000001</v>
      </c>
      <c r="Z86">
        <v>-270268</v>
      </c>
      <c r="AA86">
        <v>-11.722</v>
      </c>
      <c r="AB86">
        <v>42.085999999999999</v>
      </c>
      <c r="AC86">
        <v>53169</v>
      </c>
      <c r="AD86">
        <v>53499</v>
      </c>
      <c r="AE86">
        <v>271684</v>
      </c>
    </row>
    <row r="87" spans="1:31" x14ac:dyDescent="0.35">
      <c r="A87" t="s">
        <v>62</v>
      </c>
      <c r="B87" t="s">
        <v>63</v>
      </c>
      <c r="C87">
        <v>0</v>
      </c>
      <c r="D87" t="s">
        <v>64</v>
      </c>
      <c r="E87">
        <v>30</v>
      </c>
      <c r="F87" t="s">
        <v>68</v>
      </c>
      <c r="G87">
        <v>1981</v>
      </c>
      <c r="H87">
        <v>285894</v>
      </c>
      <c r="I87">
        <v>293029</v>
      </c>
      <c r="J87">
        <v>2049345</v>
      </c>
      <c r="K87">
        <v>2103531</v>
      </c>
      <c r="L87">
        <v>14622</v>
      </c>
      <c r="M87">
        <v>4.6420000000000003</v>
      </c>
      <c r="N87">
        <v>58560</v>
      </c>
      <c r="O87">
        <v>18.591000000000001</v>
      </c>
      <c r="P87">
        <v>508579</v>
      </c>
      <c r="Q87">
        <v>92280</v>
      </c>
      <c r="R87">
        <v>416299</v>
      </c>
      <c r="S87">
        <v>4.3869999999999996</v>
      </c>
      <c r="T87">
        <v>24.177</v>
      </c>
      <c r="U87">
        <v>614520</v>
      </c>
      <c r="V87">
        <v>277347</v>
      </c>
      <c r="W87">
        <v>337173</v>
      </c>
      <c r="X87">
        <v>13.185</v>
      </c>
      <c r="Y87">
        <v>29.213999999999999</v>
      </c>
      <c r="Z87">
        <v>-105941</v>
      </c>
      <c r="AA87">
        <v>-5.0359999999999996</v>
      </c>
      <c r="AB87">
        <v>48.354999999999997</v>
      </c>
      <c r="AC87">
        <v>43833</v>
      </c>
      <c r="AD87">
        <v>44061</v>
      </c>
      <c r="AE87">
        <v>208064</v>
      </c>
    </row>
    <row r="88" spans="1:31" x14ac:dyDescent="0.35">
      <c r="A88" t="s">
        <v>62</v>
      </c>
      <c r="B88" t="s">
        <v>63</v>
      </c>
      <c r="C88">
        <v>0</v>
      </c>
      <c r="D88" t="s">
        <v>64</v>
      </c>
      <c r="E88">
        <v>30</v>
      </c>
      <c r="F88" t="s">
        <v>68</v>
      </c>
      <c r="G88">
        <v>1982</v>
      </c>
      <c r="H88">
        <v>264521</v>
      </c>
      <c r="I88">
        <v>273729</v>
      </c>
      <c r="J88">
        <v>1992847</v>
      </c>
      <c r="K88">
        <v>2051407</v>
      </c>
      <c r="L88">
        <v>15690</v>
      </c>
      <c r="M88">
        <v>5.298</v>
      </c>
      <c r="N88">
        <v>60523</v>
      </c>
      <c r="O88">
        <v>20.437000000000001</v>
      </c>
      <c r="P88">
        <v>506569</v>
      </c>
      <c r="Q88">
        <v>113540</v>
      </c>
      <c r="R88">
        <v>393029</v>
      </c>
      <c r="S88">
        <v>5.5350000000000001</v>
      </c>
      <c r="T88">
        <v>24.693999999999999</v>
      </c>
      <c r="U88">
        <v>620926</v>
      </c>
      <c r="V88">
        <v>282343</v>
      </c>
      <c r="W88">
        <v>338583</v>
      </c>
      <c r="X88">
        <v>13.763</v>
      </c>
      <c r="Y88">
        <v>30.268000000000001</v>
      </c>
      <c r="Z88">
        <v>-114357</v>
      </c>
      <c r="AA88">
        <v>-5.5750000000000002</v>
      </c>
      <c r="AB88">
        <v>49.387</v>
      </c>
      <c r="AC88">
        <v>48534</v>
      </c>
      <c r="AD88">
        <v>48725</v>
      </c>
      <c r="AE88">
        <v>233647</v>
      </c>
    </row>
    <row r="89" spans="1:31" x14ac:dyDescent="0.35">
      <c r="A89" t="s">
        <v>62</v>
      </c>
      <c r="B89" t="s">
        <v>63</v>
      </c>
      <c r="C89">
        <v>0</v>
      </c>
      <c r="D89" t="s">
        <v>64</v>
      </c>
      <c r="E89">
        <v>30</v>
      </c>
      <c r="F89" t="s">
        <v>68</v>
      </c>
      <c r="G89">
        <v>1983</v>
      </c>
      <c r="H89">
        <v>250686</v>
      </c>
      <c r="I89">
        <v>259843</v>
      </c>
      <c r="J89">
        <v>1935009</v>
      </c>
      <c r="K89">
        <v>2004838</v>
      </c>
      <c r="L89">
        <v>12158</v>
      </c>
      <c r="M89">
        <v>4.3899999999999997</v>
      </c>
      <c r="N89">
        <v>46346</v>
      </c>
      <c r="O89">
        <v>16.734999999999999</v>
      </c>
      <c r="P89">
        <v>436116</v>
      </c>
      <c r="Q89">
        <v>76926</v>
      </c>
      <c r="R89">
        <v>359190</v>
      </c>
      <c r="S89">
        <v>3.8370000000000002</v>
      </c>
      <c r="T89">
        <v>21.753</v>
      </c>
      <c r="U89">
        <v>573994</v>
      </c>
      <c r="V89">
        <v>253745</v>
      </c>
      <c r="W89">
        <v>320249</v>
      </c>
      <c r="X89">
        <v>12.657</v>
      </c>
      <c r="Y89">
        <v>28.63</v>
      </c>
      <c r="Z89">
        <v>-137878</v>
      </c>
      <c r="AA89">
        <v>-6.8769999999999998</v>
      </c>
      <c r="AB89">
        <v>43.506</v>
      </c>
      <c r="AC89">
        <v>36769</v>
      </c>
      <c r="AD89">
        <v>37096</v>
      </c>
      <c r="AE89">
        <v>201503</v>
      </c>
    </row>
    <row r="90" spans="1:31" x14ac:dyDescent="0.35">
      <c r="A90" t="s">
        <v>62</v>
      </c>
      <c r="B90" t="s">
        <v>63</v>
      </c>
      <c r="C90">
        <v>0</v>
      </c>
      <c r="D90" t="s">
        <v>64</v>
      </c>
      <c r="E90">
        <v>30</v>
      </c>
      <c r="F90" t="s">
        <v>68</v>
      </c>
      <c r="G90">
        <v>1984</v>
      </c>
      <c r="H90">
        <v>259501</v>
      </c>
      <c r="I90">
        <v>271379</v>
      </c>
      <c r="J90">
        <v>2298203</v>
      </c>
      <c r="K90">
        <v>2260984</v>
      </c>
      <c r="L90">
        <v>10590</v>
      </c>
      <c r="M90">
        <v>3.6549999999999998</v>
      </c>
      <c r="N90">
        <v>47349</v>
      </c>
      <c r="O90">
        <v>16.341000000000001</v>
      </c>
      <c r="P90">
        <v>598364</v>
      </c>
      <c r="Q90">
        <v>124217</v>
      </c>
      <c r="R90">
        <v>474147</v>
      </c>
      <c r="S90">
        <v>5.4939999999999998</v>
      </c>
      <c r="T90">
        <v>26.465</v>
      </c>
      <c r="U90">
        <v>519595</v>
      </c>
      <c r="V90">
        <v>241553</v>
      </c>
      <c r="W90">
        <v>278042</v>
      </c>
      <c r="X90">
        <v>10.683999999999999</v>
      </c>
      <c r="Y90">
        <v>22.981000000000002</v>
      </c>
      <c r="Z90">
        <v>78769</v>
      </c>
      <c r="AA90">
        <v>3.484</v>
      </c>
      <c r="AB90">
        <v>45.962000000000003</v>
      </c>
      <c r="AC90">
        <v>38092</v>
      </c>
      <c r="AD90">
        <v>38480</v>
      </c>
      <c r="AE90">
        <v>195983</v>
      </c>
    </row>
    <row r="91" spans="1:31" x14ac:dyDescent="0.35">
      <c r="A91" t="s">
        <v>62</v>
      </c>
      <c r="B91" t="s">
        <v>63</v>
      </c>
      <c r="C91">
        <v>0</v>
      </c>
      <c r="D91" t="s">
        <v>64</v>
      </c>
      <c r="E91">
        <v>30</v>
      </c>
      <c r="F91" t="s">
        <v>68</v>
      </c>
      <c r="G91">
        <v>1985</v>
      </c>
      <c r="H91">
        <v>276106</v>
      </c>
      <c r="I91">
        <v>283446</v>
      </c>
      <c r="J91">
        <v>2556912</v>
      </c>
      <c r="K91">
        <v>2621322</v>
      </c>
      <c r="L91">
        <v>12256</v>
      </c>
      <c r="M91">
        <v>3.996</v>
      </c>
      <c r="N91">
        <v>58728</v>
      </c>
      <c r="O91">
        <v>19.149000000000001</v>
      </c>
      <c r="P91">
        <v>645372</v>
      </c>
      <c r="Q91">
        <v>92059</v>
      </c>
      <c r="R91">
        <v>553313</v>
      </c>
      <c r="S91">
        <v>3.512</v>
      </c>
      <c r="T91">
        <v>24.62</v>
      </c>
      <c r="U91">
        <v>767805</v>
      </c>
      <c r="V91">
        <v>372653</v>
      </c>
      <c r="W91">
        <v>395152</v>
      </c>
      <c r="X91">
        <v>14.215999999999999</v>
      </c>
      <c r="Y91">
        <v>29.291</v>
      </c>
      <c r="Z91">
        <v>-122433</v>
      </c>
      <c r="AA91">
        <v>-4.6710000000000003</v>
      </c>
      <c r="AB91">
        <v>49.24</v>
      </c>
      <c r="AC91">
        <v>48063</v>
      </c>
      <c r="AD91">
        <v>48251</v>
      </c>
      <c r="AE91">
        <v>267980</v>
      </c>
    </row>
    <row r="92" spans="1:31" x14ac:dyDescent="0.35">
      <c r="A92" t="s">
        <v>62</v>
      </c>
      <c r="B92" t="s">
        <v>63</v>
      </c>
      <c r="C92">
        <v>0</v>
      </c>
      <c r="D92" t="s">
        <v>64</v>
      </c>
      <c r="E92">
        <v>30</v>
      </c>
      <c r="F92" t="s">
        <v>68</v>
      </c>
      <c r="G92">
        <v>1986</v>
      </c>
      <c r="H92">
        <v>329365</v>
      </c>
      <c r="I92">
        <v>341207</v>
      </c>
      <c r="J92">
        <v>2796576</v>
      </c>
      <c r="K92">
        <v>2840138</v>
      </c>
      <c r="L92">
        <v>16272</v>
      </c>
      <c r="M92">
        <v>4.4610000000000003</v>
      </c>
      <c r="N92">
        <v>63371</v>
      </c>
      <c r="O92">
        <v>17.373999999999999</v>
      </c>
      <c r="P92">
        <v>690201</v>
      </c>
      <c r="Q92">
        <v>137746</v>
      </c>
      <c r="R92">
        <v>552455</v>
      </c>
      <c r="S92">
        <v>4.8499999999999996</v>
      </c>
      <c r="T92">
        <v>24.302</v>
      </c>
      <c r="U92">
        <v>777607</v>
      </c>
      <c r="V92">
        <v>361049</v>
      </c>
      <c r="W92">
        <v>416558</v>
      </c>
      <c r="X92">
        <v>12.712</v>
      </c>
      <c r="Y92">
        <v>27.379000000000001</v>
      </c>
      <c r="Z92">
        <v>-87406</v>
      </c>
      <c r="AA92">
        <v>-3.0779999999999998</v>
      </c>
      <c r="AB92">
        <v>48.603000000000002</v>
      </c>
      <c r="AC92">
        <v>50695</v>
      </c>
      <c r="AD92">
        <v>50928</v>
      </c>
      <c r="AE92">
        <v>289735</v>
      </c>
    </row>
    <row r="93" spans="1:31" x14ac:dyDescent="0.35">
      <c r="A93" t="s">
        <v>62</v>
      </c>
      <c r="B93" t="s">
        <v>63</v>
      </c>
      <c r="C93">
        <v>0</v>
      </c>
      <c r="D93" t="s">
        <v>64</v>
      </c>
      <c r="E93">
        <v>30</v>
      </c>
      <c r="F93" t="s">
        <v>68</v>
      </c>
      <c r="G93">
        <v>1987</v>
      </c>
      <c r="H93">
        <v>320055</v>
      </c>
      <c r="I93">
        <v>337614</v>
      </c>
      <c r="J93">
        <v>3016467</v>
      </c>
      <c r="K93">
        <v>3124559</v>
      </c>
      <c r="L93">
        <v>16992</v>
      </c>
      <c r="M93">
        <v>4.6989999999999998</v>
      </c>
      <c r="N93">
        <v>65038</v>
      </c>
      <c r="O93">
        <v>17.984000000000002</v>
      </c>
      <c r="P93">
        <v>733317</v>
      </c>
      <c r="Q93">
        <v>144746</v>
      </c>
      <c r="R93">
        <v>588571</v>
      </c>
      <c r="S93">
        <v>4.633</v>
      </c>
      <c r="T93">
        <v>23.469000000000001</v>
      </c>
      <c r="U93">
        <v>945996</v>
      </c>
      <c r="V93">
        <v>378119</v>
      </c>
      <c r="W93">
        <v>567877</v>
      </c>
      <c r="X93">
        <v>12.102</v>
      </c>
      <c r="Y93">
        <v>30.276</v>
      </c>
      <c r="Z93">
        <v>-212679</v>
      </c>
      <c r="AA93">
        <v>-6.8070000000000004</v>
      </c>
      <c r="AB93">
        <v>46.939</v>
      </c>
      <c r="AC93">
        <v>53028</v>
      </c>
      <c r="AD93">
        <v>53290</v>
      </c>
      <c r="AE93">
        <v>310752</v>
      </c>
    </row>
    <row r="94" spans="1:31" x14ac:dyDescent="0.35">
      <c r="A94" t="s">
        <v>62</v>
      </c>
      <c r="B94" t="s">
        <v>63</v>
      </c>
      <c r="C94">
        <v>0</v>
      </c>
      <c r="D94" t="s">
        <v>64</v>
      </c>
      <c r="E94">
        <v>30</v>
      </c>
      <c r="F94" t="s">
        <v>68</v>
      </c>
      <c r="G94">
        <v>1988</v>
      </c>
      <c r="H94">
        <v>332092</v>
      </c>
      <c r="I94">
        <v>347640</v>
      </c>
      <c r="J94">
        <v>3228827</v>
      </c>
      <c r="K94">
        <v>3273740</v>
      </c>
      <c r="L94">
        <v>16637</v>
      </c>
      <c r="M94">
        <v>4.4649999999999999</v>
      </c>
      <c r="N94">
        <v>66511</v>
      </c>
      <c r="O94">
        <v>17.852</v>
      </c>
      <c r="P94">
        <v>771562</v>
      </c>
      <c r="Q94">
        <v>168974</v>
      </c>
      <c r="R94">
        <v>602588</v>
      </c>
      <c r="S94">
        <v>5.1609999999999996</v>
      </c>
      <c r="T94">
        <v>23.568000000000001</v>
      </c>
      <c r="U94">
        <v>863086</v>
      </c>
      <c r="V94">
        <v>416398</v>
      </c>
      <c r="W94">
        <v>446688</v>
      </c>
      <c r="X94">
        <v>12.718999999999999</v>
      </c>
      <c r="Y94">
        <v>26.364000000000001</v>
      </c>
      <c r="Z94">
        <v>-91524</v>
      </c>
      <c r="AA94">
        <v>-2.7959999999999998</v>
      </c>
      <c r="AB94">
        <v>47.136000000000003</v>
      </c>
      <c r="AC94">
        <v>53626</v>
      </c>
      <c r="AD94">
        <v>54145</v>
      </c>
      <c r="AE94">
        <v>342718</v>
      </c>
    </row>
    <row r="95" spans="1:31" x14ac:dyDescent="0.35">
      <c r="A95" t="s">
        <v>62</v>
      </c>
      <c r="B95" t="s">
        <v>63</v>
      </c>
      <c r="C95">
        <v>0</v>
      </c>
      <c r="D95" t="s">
        <v>64</v>
      </c>
      <c r="E95">
        <v>30</v>
      </c>
      <c r="F95" t="s">
        <v>68</v>
      </c>
      <c r="G95">
        <v>1989</v>
      </c>
      <c r="H95">
        <v>323353</v>
      </c>
      <c r="I95">
        <v>338355</v>
      </c>
      <c r="J95">
        <v>3349906</v>
      </c>
      <c r="K95">
        <v>3362313</v>
      </c>
      <c r="L95">
        <v>14572</v>
      </c>
      <c r="M95">
        <v>4.0199999999999996</v>
      </c>
      <c r="N95">
        <v>62926</v>
      </c>
      <c r="O95">
        <v>17.356999999999999</v>
      </c>
      <c r="P95">
        <v>728348</v>
      </c>
      <c r="Q95">
        <v>137392</v>
      </c>
      <c r="R95">
        <v>590956</v>
      </c>
      <c r="S95">
        <v>4.0860000000000003</v>
      </c>
      <c r="T95">
        <v>21.661999999999999</v>
      </c>
      <c r="U95">
        <v>753142</v>
      </c>
      <c r="V95">
        <v>368996</v>
      </c>
      <c r="W95">
        <v>384146</v>
      </c>
      <c r="X95">
        <v>10.974</v>
      </c>
      <c r="Y95">
        <v>22.4</v>
      </c>
      <c r="Z95">
        <v>-24794</v>
      </c>
      <c r="AA95">
        <v>-0.73699999999999999</v>
      </c>
      <c r="AB95">
        <v>43.323999999999998</v>
      </c>
      <c r="AC95">
        <v>51459</v>
      </c>
      <c r="AD95">
        <v>52082</v>
      </c>
      <c r="AE95">
        <v>308306</v>
      </c>
    </row>
    <row r="96" spans="1:31" x14ac:dyDescent="0.35">
      <c r="A96" t="s">
        <v>62</v>
      </c>
      <c r="B96" t="s">
        <v>63</v>
      </c>
      <c r="C96">
        <v>0</v>
      </c>
      <c r="D96" t="s">
        <v>64</v>
      </c>
      <c r="E96">
        <v>30</v>
      </c>
      <c r="F96" t="s">
        <v>68</v>
      </c>
      <c r="G96">
        <v>1990</v>
      </c>
      <c r="H96">
        <v>320761</v>
      </c>
      <c r="I96">
        <v>335738</v>
      </c>
      <c r="J96">
        <v>3015523</v>
      </c>
      <c r="K96">
        <v>3084474</v>
      </c>
      <c r="L96">
        <v>14795</v>
      </c>
      <c r="M96">
        <v>4.0890000000000004</v>
      </c>
      <c r="N96">
        <v>66917</v>
      </c>
      <c r="O96">
        <v>18.495999999999999</v>
      </c>
      <c r="P96">
        <v>695429</v>
      </c>
      <c r="Q96">
        <v>129989</v>
      </c>
      <c r="R96">
        <v>565440</v>
      </c>
      <c r="S96">
        <v>4.2140000000000004</v>
      </c>
      <c r="T96">
        <v>22.545999999999999</v>
      </c>
      <c r="U96">
        <v>834183</v>
      </c>
      <c r="V96">
        <v>399637</v>
      </c>
      <c r="W96">
        <v>434546</v>
      </c>
      <c r="X96">
        <v>12.956</v>
      </c>
      <c r="Y96">
        <v>27.045000000000002</v>
      </c>
      <c r="Z96">
        <v>-138754</v>
      </c>
      <c r="AA96">
        <v>-4.4980000000000002</v>
      </c>
      <c r="AB96">
        <v>45.091999999999999</v>
      </c>
      <c r="AC96">
        <v>55346</v>
      </c>
      <c r="AD96">
        <v>55828</v>
      </c>
      <c r="AE96">
        <v>331260</v>
      </c>
    </row>
    <row r="97" spans="1:31" x14ac:dyDescent="0.35">
      <c r="A97" t="s">
        <v>62</v>
      </c>
      <c r="B97" t="s">
        <v>63</v>
      </c>
      <c r="C97">
        <v>0</v>
      </c>
      <c r="D97" t="s">
        <v>64</v>
      </c>
      <c r="E97">
        <v>30</v>
      </c>
      <c r="F97" t="s">
        <v>68</v>
      </c>
      <c r="G97">
        <v>1991</v>
      </c>
      <c r="H97">
        <v>313551</v>
      </c>
      <c r="I97">
        <v>326554</v>
      </c>
      <c r="J97">
        <v>2710248</v>
      </c>
      <c r="K97">
        <v>2880515</v>
      </c>
      <c r="L97">
        <v>14115</v>
      </c>
      <c r="M97">
        <v>3.9910000000000001</v>
      </c>
      <c r="N97">
        <v>68404</v>
      </c>
      <c r="O97">
        <v>19.34</v>
      </c>
      <c r="P97">
        <v>572012</v>
      </c>
      <c r="Q97">
        <v>101132</v>
      </c>
      <c r="R97">
        <v>470880</v>
      </c>
      <c r="S97">
        <v>3.5110000000000001</v>
      </c>
      <c r="T97">
        <v>19.858000000000001</v>
      </c>
      <c r="U97">
        <v>909894</v>
      </c>
      <c r="V97">
        <v>424918</v>
      </c>
      <c r="W97">
        <v>484976</v>
      </c>
      <c r="X97">
        <v>14.750999999999999</v>
      </c>
      <c r="Y97">
        <v>31.588000000000001</v>
      </c>
      <c r="Z97">
        <v>-337882</v>
      </c>
      <c r="AA97">
        <v>-11.73</v>
      </c>
      <c r="AB97">
        <v>39.716000000000001</v>
      </c>
      <c r="AC97">
        <v>55556</v>
      </c>
      <c r="AD97">
        <v>55958</v>
      </c>
      <c r="AE97">
        <v>349839</v>
      </c>
    </row>
    <row r="98" spans="1:31" x14ac:dyDescent="0.35">
      <c r="A98" t="s">
        <v>62</v>
      </c>
      <c r="B98" t="s">
        <v>63</v>
      </c>
      <c r="C98">
        <v>0</v>
      </c>
      <c r="D98" t="s">
        <v>64</v>
      </c>
      <c r="E98">
        <v>30</v>
      </c>
      <c r="F98" t="s">
        <v>68</v>
      </c>
      <c r="G98">
        <v>1992</v>
      </c>
      <c r="H98">
        <v>306859</v>
      </c>
      <c r="I98">
        <v>320629</v>
      </c>
      <c r="J98">
        <v>2457800</v>
      </c>
      <c r="K98">
        <v>2536433</v>
      </c>
      <c r="L98">
        <v>14903</v>
      </c>
      <c r="M98">
        <v>4.3280000000000003</v>
      </c>
      <c r="N98">
        <v>62355</v>
      </c>
      <c r="O98">
        <v>18.108000000000001</v>
      </c>
      <c r="P98">
        <v>578461</v>
      </c>
      <c r="Q98">
        <v>95730</v>
      </c>
      <c r="R98">
        <v>482731</v>
      </c>
      <c r="S98">
        <v>3.774</v>
      </c>
      <c r="T98">
        <v>22.806000000000001</v>
      </c>
      <c r="U98">
        <v>731576</v>
      </c>
      <c r="V98">
        <v>355848</v>
      </c>
      <c r="W98">
        <v>375728</v>
      </c>
      <c r="X98">
        <v>14.029</v>
      </c>
      <c r="Y98">
        <v>28.843</v>
      </c>
      <c r="Z98">
        <v>-153115</v>
      </c>
      <c r="AA98">
        <v>-6.0369999999999999</v>
      </c>
      <c r="AB98">
        <v>45.612000000000002</v>
      </c>
      <c r="AC98">
        <v>50175</v>
      </c>
      <c r="AD98">
        <v>50458</v>
      </c>
      <c r="AE98">
        <v>300270</v>
      </c>
    </row>
    <row r="99" spans="1:31" x14ac:dyDescent="0.35">
      <c r="A99" t="s">
        <v>62</v>
      </c>
      <c r="B99" t="s">
        <v>63</v>
      </c>
      <c r="C99">
        <v>0</v>
      </c>
      <c r="D99" t="s">
        <v>64</v>
      </c>
      <c r="E99">
        <v>30</v>
      </c>
      <c r="F99" t="s">
        <v>68</v>
      </c>
      <c r="G99">
        <v>1993</v>
      </c>
      <c r="H99">
        <v>291796</v>
      </c>
      <c r="I99">
        <v>302426</v>
      </c>
      <c r="J99">
        <v>2330308</v>
      </c>
      <c r="K99">
        <v>2393934</v>
      </c>
      <c r="L99">
        <v>12221</v>
      </c>
      <c r="M99">
        <v>3.758</v>
      </c>
      <c r="N99">
        <v>57790</v>
      </c>
      <c r="O99">
        <v>17.77</v>
      </c>
      <c r="P99">
        <v>535160</v>
      </c>
      <c r="Q99">
        <v>67855</v>
      </c>
      <c r="R99">
        <v>467305</v>
      </c>
      <c r="S99">
        <v>2.8340000000000001</v>
      </c>
      <c r="T99">
        <v>22.355</v>
      </c>
      <c r="U99">
        <v>659396</v>
      </c>
      <c r="V99">
        <v>320295</v>
      </c>
      <c r="W99">
        <v>339101</v>
      </c>
      <c r="X99">
        <v>13.379</v>
      </c>
      <c r="Y99">
        <v>27.544</v>
      </c>
      <c r="Z99">
        <v>-124236</v>
      </c>
      <c r="AA99">
        <v>-5.19</v>
      </c>
      <c r="AB99">
        <v>44.71</v>
      </c>
      <c r="AC99">
        <v>45422</v>
      </c>
      <c r="AD99">
        <v>47313</v>
      </c>
      <c r="AE99">
        <v>271884</v>
      </c>
    </row>
    <row r="100" spans="1:31" x14ac:dyDescent="0.35">
      <c r="A100" t="s">
        <v>62</v>
      </c>
      <c r="B100" t="s">
        <v>63</v>
      </c>
      <c r="C100">
        <v>0</v>
      </c>
      <c r="D100" t="s">
        <v>64</v>
      </c>
      <c r="E100">
        <v>30</v>
      </c>
      <c r="F100" t="s">
        <v>68</v>
      </c>
      <c r="G100">
        <v>1994</v>
      </c>
      <c r="H100">
        <v>289624</v>
      </c>
      <c r="I100">
        <v>301317</v>
      </c>
      <c r="J100">
        <v>2582500</v>
      </c>
      <c r="K100">
        <v>2644035</v>
      </c>
      <c r="L100">
        <v>11737</v>
      </c>
      <c r="M100">
        <v>3.6240000000000001</v>
      </c>
      <c r="N100">
        <v>56858</v>
      </c>
      <c r="O100">
        <v>17.555</v>
      </c>
      <c r="P100">
        <v>598313</v>
      </c>
      <c r="Q100">
        <v>112691</v>
      </c>
      <c r="R100">
        <v>485622</v>
      </c>
      <c r="S100">
        <v>4.2619999999999996</v>
      </c>
      <c r="T100">
        <v>22.629000000000001</v>
      </c>
      <c r="U100">
        <v>717914</v>
      </c>
      <c r="V100">
        <v>355411</v>
      </c>
      <c r="W100">
        <v>362503</v>
      </c>
      <c r="X100">
        <v>13.442</v>
      </c>
      <c r="Y100">
        <v>27.152000000000001</v>
      </c>
      <c r="Z100">
        <v>-119601</v>
      </c>
      <c r="AA100">
        <v>-4.5229999999999997</v>
      </c>
      <c r="AB100">
        <v>45.258000000000003</v>
      </c>
      <c r="AC100">
        <v>46160</v>
      </c>
      <c r="AD100">
        <v>46644</v>
      </c>
      <c r="AE100">
        <v>287483</v>
      </c>
    </row>
    <row r="101" spans="1:31" x14ac:dyDescent="0.35">
      <c r="A101" t="s">
        <v>62</v>
      </c>
      <c r="B101" t="s">
        <v>63</v>
      </c>
      <c r="C101">
        <v>0</v>
      </c>
      <c r="D101" t="s">
        <v>64</v>
      </c>
      <c r="E101">
        <v>30</v>
      </c>
      <c r="F101" t="s">
        <v>68</v>
      </c>
      <c r="G101">
        <v>1995</v>
      </c>
      <c r="H101">
        <v>300513</v>
      </c>
      <c r="I101">
        <v>311664</v>
      </c>
      <c r="J101">
        <v>2590441</v>
      </c>
      <c r="K101">
        <v>2606424</v>
      </c>
      <c r="L101">
        <v>11832</v>
      </c>
      <c r="M101">
        <v>3.532</v>
      </c>
      <c r="N101">
        <v>58551</v>
      </c>
      <c r="O101">
        <v>17.477</v>
      </c>
      <c r="P101">
        <v>614768</v>
      </c>
      <c r="Q101">
        <v>92550</v>
      </c>
      <c r="R101">
        <v>522218</v>
      </c>
      <c r="S101">
        <v>3.5510000000000002</v>
      </c>
      <c r="T101">
        <v>23.587</v>
      </c>
      <c r="U101">
        <v>643873</v>
      </c>
      <c r="V101">
        <v>329779</v>
      </c>
      <c r="W101">
        <v>314094</v>
      </c>
      <c r="X101">
        <v>12.653</v>
      </c>
      <c r="Y101">
        <v>24.702999999999999</v>
      </c>
      <c r="Z101">
        <v>-29105</v>
      </c>
      <c r="AA101">
        <v>-1.117</v>
      </c>
      <c r="AB101">
        <v>47.173000000000002</v>
      </c>
      <c r="AC101">
        <v>48110</v>
      </c>
      <c r="AD101">
        <v>48322</v>
      </c>
      <c r="AE101">
        <v>280712</v>
      </c>
    </row>
    <row r="102" spans="1:31" x14ac:dyDescent="0.35">
      <c r="A102" t="s">
        <v>62</v>
      </c>
      <c r="B102" t="s">
        <v>63</v>
      </c>
      <c r="C102">
        <v>0</v>
      </c>
      <c r="D102" t="s">
        <v>64</v>
      </c>
      <c r="E102">
        <v>30</v>
      </c>
      <c r="F102" t="s">
        <v>68</v>
      </c>
      <c r="G102">
        <v>1996</v>
      </c>
      <c r="H102">
        <v>313267</v>
      </c>
      <c r="I102">
        <v>325444</v>
      </c>
      <c r="J102">
        <v>2700641</v>
      </c>
      <c r="K102">
        <v>2744195</v>
      </c>
      <c r="L102">
        <v>12809</v>
      </c>
      <c r="M102">
        <v>3.665</v>
      </c>
      <c r="N102">
        <v>60940</v>
      </c>
      <c r="O102">
        <v>17.436</v>
      </c>
      <c r="P102">
        <v>616203</v>
      </c>
      <c r="Q102">
        <v>90151</v>
      </c>
      <c r="R102">
        <v>526052</v>
      </c>
      <c r="S102">
        <v>3.2850000000000001</v>
      </c>
      <c r="T102">
        <v>22.454999999999998</v>
      </c>
      <c r="U102">
        <v>703466</v>
      </c>
      <c r="V102">
        <v>337724</v>
      </c>
      <c r="W102">
        <v>365742</v>
      </c>
      <c r="X102">
        <v>12.307</v>
      </c>
      <c r="Y102">
        <v>25.635000000000002</v>
      </c>
      <c r="Z102">
        <v>-87263</v>
      </c>
      <c r="AA102">
        <v>-3.18</v>
      </c>
      <c r="AB102">
        <v>44.91</v>
      </c>
      <c r="AC102">
        <v>49876</v>
      </c>
      <c r="AD102">
        <v>50093</v>
      </c>
      <c r="AE102">
        <v>285479</v>
      </c>
    </row>
    <row r="103" spans="1:31" x14ac:dyDescent="0.35">
      <c r="A103" t="s">
        <v>62</v>
      </c>
      <c r="B103" t="s">
        <v>63</v>
      </c>
      <c r="C103">
        <v>0</v>
      </c>
      <c r="D103" t="s">
        <v>64</v>
      </c>
      <c r="E103">
        <v>30</v>
      </c>
      <c r="F103" t="s">
        <v>68</v>
      </c>
      <c r="G103">
        <v>1997</v>
      </c>
      <c r="H103">
        <v>322628</v>
      </c>
      <c r="I103">
        <v>344175</v>
      </c>
      <c r="J103">
        <v>2923561</v>
      </c>
      <c r="K103">
        <v>2952385</v>
      </c>
      <c r="L103">
        <v>14751</v>
      </c>
      <c r="M103">
        <v>3.9940000000000002</v>
      </c>
      <c r="N103">
        <v>65018</v>
      </c>
      <c r="O103">
        <v>17.605</v>
      </c>
      <c r="P103">
        <v>674464</v>
      </c>
      <c r="Q103">
        <v>110330</v>
      </c>
      <c r="R103">
        <v>564134</v>
      </c>
      <c r="S103">
        <v>3.7370000000000001</v>
      </c>
      <c r="T103">
        <v>22.844999999999999</v>
      </c>
      <c r="U103">
        <v>730925</v>
      </c>
      <c r="V103">
        <v>375601</v>
      </c>
      <c r="W103">
        <v>355324</v>
      </c>
      <c r="X103">
        <v>12.722</v>
      </c>
      <c r="Y103">
        <v>24.757000000000001</v>
      </c>
      <c r="Z103">
        <v>-56461</v>
      </c>
      <c r="AA103">
        <v>-1.9119999999999999</v>
      </c>
      <c r="AB103">
        <v>45.689</v>
      </c>
      <c r="AC103">
        <v>53565</v>
      </c>
      <c r="AD103">
        <v>53801</v>
      </c>
      <c r="AE103">
        <v>319604</v>
      </c>
    </row>
    <row r="104" spans="1:31" x14ac:dyDescent="0.35">
      <c r="A104" t="s">
        <v>62</v>
      </c>
      <c r="B104" t="s">
        <v>63</v>
      </c>
      <c r="C104">
        <v>0</v>
      </c>
      <c r="D104" t="s">
        <v>64</v>
      </c>
      <c r="E104">
        <v>30</v>
      </c>
      <c r="F104" t="s">
        <v>68</v>
      </c>
      <c r="G104">
        <v>1998</v>
      </c>
      <c r="H104">
        <v>323332</v>
      </c>
      <c r="I104">
        <v>334236</v>
      </c>
      <c r="J104">
        <v>2730925</v>
      </c>
      <c r="K104">
        <v>2756571</v>
      </c>
      <c r="L104">
        <v>11684</v>
      </c>
      <c r="M104">
        <v>3.254</v>
      </c>
      <c r="N104">
        <v>61342</v>
      </c>
      <c r="O104">
        <v>17.084</v>
      </c>
      <c r="P104">
        <v>620798</v>
      </c>
      <c r="Q104">
        <v>71685</v>
      </c>
      <c r="R104">
        <v>549113</v>
      </c>
      <c r="S104">
        <v>2.601</v>
      </c>
      <c r="T104">
        <v>22.521000000000001</v>
      </c>
      <c r="U104">
        <v>669900</v>
      </c>
      <c r="V104">
        <v>313717</v>
      </c>
      <c r="W104">
        <v>356183</v>
      </c>
      <c r="X104">
        <v>11.381</v>
      </c>
      <c r="Y104">
        <v>24.302</v>
      </c>
      <c r="Z104">
        <v>-49102</v>
      </c>
      <c r="AA104">
        <v>-1.7809999999999999</v>
      </c>
      <c r="AB104">
        <v>45.040999999999997</v>
      </c>
      <c r="AC104">
        <v>48580</v>
      </c>
      <c r="AD104">
        <v>48810</v>
      </c>
      <c r="AE104">
        <v>256324</v>
      </c>
    </row>
    <row r="105" spans="1:31" x14ac:dyDescent="0.35">
      <c r="A105" t="s">
        <v>62</v>
      </c>
      <c r="B105" t="s">
        <v>63</v>
      </c>
      <c r="C105">
        <v>0</v>
      </c>
      <c r="D105" t="s">
        <v>64</v>
      </c>
      <c r="E105">
        <v>30</v>
      </c>
      <c r="F105" t="s">
        <v>68</v>
      </c>
      <c r="G105">
        <v>1999</v>
      </c>
      <c r="H105">
        <v>330562</v>
      </c>
      <c r="I105">
        <v>344032</v>
      </c>
      <c r="J105">
        <v>3006599</v>
      </c>
      <c r="K105">
        <v>3025890</v>
      </c>
      <c r="L105">
        <v>13872</v>
      </c>
      <c r="M105">
        <v>3.7639999999999998</v>
      </c>
      <c r="N105">
        <v>62943</v>
      </c>
      <c r="O105">
        <v>17.077999999999999</v>
      </c>
      <c r="P105">
        <v>694010</v>
      </c>
      <c r="Q105">
        <v>115069</v>
      </c>
      <c r="R105">
        <v>578941</v>
      </c>
      <c r="S105">
        <v>3.8029999999999999</v>
      </c>
      <c r="T105">
        <v>22.936</v>
      </c>
      <c r="U105">
        <v>729839</v>
      </c>
      <c r="V105">
        <v>361255</v>
      </c>
      <c r="W105">
        <v>368584</v>
      </c>
      <c r="X105">
        <v>11.939</v>
      </c>
      <c r="Y105">
        <v>24.12</v>
      </c>
      <c r="Z105">
        <v>-35829</v>
      </c>
      <c r="AA105">
        <v>-1.1839999999999999</v>
      </c>
      <c r="AB105">
        <v>45.871000000000002</v>
      </c>
      <c r="AC105">
        <v>49207</v>
      </c>
      <c r="AD105">
        <v>49782</v>
      </c>
      <c r="AE105">
        <v>288035</v>
      </c>
    </row>
    <row r="106" spans="1:31" x14ac:dyDescent="0.35">
      <c r="A106" t="s">
        <v>62</v>
      </c>
      <c r="B106" t="s">
        <v>63</v>
      </c>
      <c r="C106">
        <v>0</v>
      </c>
      <c r="D106" t="s">
        <v>64</v>
      </c>
      <c r="E106">
        <v>30</v>
      </c>
      <c r="F106" t="s">
        <v>68</v>
      </c>
      <c r="G106">
        <v>2000</v>
      </c>
      <c r="H106">
        <v>319192</v>
      </c>
      <c r="I106">
        <v>325497</v>
      </c>
      <c r="J106">
        <v>2935877</v>
      </c>
      <c r="K106">
        <v>2899081</v>
      </c>
      <c r="L106">
        <v>13241</v>
      </c>
      <c r="M106">
        <v>3.7949999999999999</v>
      </c>
      <c r="N106">
        <v>60026</v>
      </c>
      <c r="O106">
        <v>17.204999999999998</v>
      </c>
      <c r="P106">
        <v>710465</v>
      </c>
      <c r="Q106">
        <v>100385</v>
      </c>
      <c r="R106">
        <v>610080</v>
      </c>
      <c r="S106">
        <v>3.4630000000000001</v>
      </c>
      <c r="T106">
        <v>24.507000000000001</v>
      </c>
      <c r="U106">
        <v>635879</v>
      </c>
      <c r="V106">
        <v>303022</v>
      </c>
      <c r="W106">
        <v>332857</v>
      </c>
      <c r="X106">
        <v>10.452</v>
      </c>
      <c r="Y106">
        <v>21.934000000000001</v>
      </c>
      <c r="Z106">
        <v>74586</v>
      </c>
      <c r="AA106">
        <v>2.573</v>
      </c>
      <c r="AB106">
        <v>43.868000000000002</v>
      </c>
      <c r="AC106">
        <v>47141</v>
      </c>
      <c r="AD106">
        <v>47266</v>
      </c>
      <c r="AE106">
        <v>246271</v>
      </c>
    </row>
    <row r="107" spans="1:31" x14ac:dyDescent="0.35">
      <c r="A107" t="s">
        <v>62</v>
      </c>
      <c r="B107" t="s">
        <v>63</v>
      </c>
      <c r="C107">
        <v>0</v>
      </c>
      <c r="D107" t="s">
        <v>64</v>
      </c>
      <c r="E107">
        <v>30</v>
      </c>
      <c r="F107" t="s">
        <v>68</v>
      </c>
      <c r="G107">
        <v>2001</v>
      </c>
      <c r="H107">
        <v>298353</v>
      </c>
      <c r="I107">
        <v>306105</v>
      </c>
      <c r="J107">
        <v>2648536</v>
      </c>
      <c r="K107">
        <v>2684004</v>
      </c>
      <c r="L107">
        <v>13038</v>
      </c>
      <c r="M107">
        <v>3.9660000000000002</v>
      </c>
      <c r="N107">
        <v>58360</v>
      </c>
      <c r="O107">
        <v>17.751000000000001</v>
      </c>
      <c r="P107">
        <v>606271</v>
      </c>
      <c r="Q107">
        <v>89011</v>
      </c>
      <c r="R107">
        <v>517260</v>
      </c>
      <c r="S107">
        <v>3.3159999999999998</v>
      </c>
      <c r="T107">
        <v>22.588000000000001</v>
      </c>
      <c r="U107">
        <v>675562</v>
      </c>
      <c r="V107">
        <v>321955</v>
      </c>
      <c r="W107">
        <v>353607</v>
      </c>
      <c r="X107">
        <v>11.994999999999999</v>
      </c>
      <c r="Y107">
        <v>25.17</v>
      </c>
      <c r="Z107">
        <v>-69291</v>
      </c>
      <c r="AA107">
        <v>-2.5819999999999999</v>
      </c>
      <c r="AB107">
        <v>45.177</v>
      </c>
      <c r="AC107">
        <v>45611</v>
      </c>
      <c r="AD107">
        <v>45763</v>
      </c>
      <c r="AE107">
        <v>250666</v>
      </c>
    </row>
    <row r="108" spans="1:31" x14ac:dyDescent="0.35">
      <c r="A108" t="s">
        <v>62</v>
      </c>
      <c r="B108" t="s">
        <v>63</v>
      </c>
      <c r="C108">
        <v>0</v>
      </c>
      <c r="D108" t="s">
        <v>64</v>
      </c>
      <c r="E108">
        <v>30</v>
      </c>
      <c r="F108" t="s">
        <v>68</v>
      </c>
      <c r="G108">
        <v>2002</v>
      </c>
      <c r="H108">
        <v>291754</v>
      </c>
      <c r="I108">
        <v>302233</v>
      </c>
      <c r="J108">
        <v>2488840</v>
      </c>
      <c r="K108">
        <v>2591027</v>
      </c>
      <c r="L108">
        <v>16146</v>
      </c>
      <c r="M108">
        <v>4.9740000000000002</v>
      </c>
      <c r="N108">
        <v>60897</v>
      </c>
      <c r="O108">
        <v>18.760000000000002</v>
      </c>
      <c r="P108">
        <v>557969</v>
      </c>
      <c r="Q108">
        <v>114679</v>
      </c>
      <c r="R108">
        <v>443290</v>
      </c>
      <c r="S108">
        <v>4.4260000000000002</v>
      </c>
      <c r="T108">
        <v>21.535</v>
      </c>
      <c r="U108">
        <v>762710</v>
      </c>
      <c r="V108">
        <v>345009</v>
      </c>
      <c r="W108">
        <v>417701</v>
      </c>
      <c r="X108">
        <v>13.316000000000001</v>
      </c>
      <c r="Y108">
        <v>29.437000000000001</v>
      </c>
      <c r="Z108">
        <v>-204741</v>
      </c>
      <c r="AA108">
        <v>-7.9020000000000001</v>
      </c>
      <c r="AB108">
        <v>43.069000000000003</v>
      </c>
      <c r="AC108">
        <v>46848</v>
      </c>
      <c r="AD108">
        <v>47327</v>
      </c>
      <c r="AE108">
        <v>277081</v>
      </c>
    </row>
    <row r="109" spans="1:31" x14ac:dyDescent="0.35">
      <c r="A109" t="s">
        <v>62</v>
      </c>
      <c r="B109" t="s">
        <v>63</v>
      </c>
      <c r="C109">
        <v>0</v>
      </c>
      <c r="D109" t="s">
        <v>64</v>
      </c>
      <c r="E109">
        <v>30</v>
      </c>
      <c r="F109" t="s">
        <v>68</v>
      </c>
      <c r="G109">
        <v>2003</v>
      </c>
      <c r="H109">
        <v>287392</v>
      </c>
      <c r="I109">
        <v>295484</v>
      </c>
      <c r="J109">
        <v>2266748</v>
      </c>
      <c r="K109">
        <v>2289496</v>
      </c>
      <c r="L109">
        <v>14047</v>
      </c>
      <c r="M109">
        <v>4.4370000000000003</v>
      </c>
      <c r="N109">
        <v>56190</v>
      </c>
      <c r="O109">
        <v>17.75</v>
      </c>
      <c r="P109">
        <v>508393</v>
      </c>
      <c r="Q109">
        <v>64932</v>
      </c>
      <c r="R109">
        <v>443461</v>
      </c>
      <c r="S109">
        <v>2.8359999999999999</v>
      </c>
      <c r="T109">
        <v>22.204999999999998</v>
      </c>
      <c r="U109">
        <v>550290</v>
      </c>
      <c r="V109">
        <v>269131</v>
      </c>
      <c r="W109">
        <v>281159</v>
      </c>
      <c r="X109">
        <v>11.755000000000001</v>
      </c>
      <c r="Y109">
        <v>24.035</v>
      </c>
      <c r="Z109">
        <v>-41897</v>
      </c>
      <c r="AA109">
        <v>-1.83</v>
      </c>
      <c r="AB109">
        <v>44.411000000000001</v>
      </c>
      <c r="AC109">
        <v>43687</v>
      </c>
      <c r="AD109">
        <v>43920</v>
      </c>
      <c r="AE109">
        <v>219414</v>
      </c>
    </row>
    <row r="110" spans="1:31" x14ac:dyDescent="0.35">
      <c r="A110" t="s">
        <v>62</v>
      </c>
      <c r="B110" t="s">
        <v>63</v>
      </c>
      <c r="C110">
        <v>0</v>
      </c>
      <c r="D110" t="s">
        <v>64</v>
      </c>
      <c r="E110">
        <v>30</v>
      </c>
      <c r="F110" t="s">
        <v>68</v>
      </c>
      <c r="G110">
        <v>2004</v>
      </c>
      <c r="H110">
        <v>305210</v>
      </c>
      <c r="I110">
        <v>312839</v>
      </c>
      <c r="J110">
        <v>2877782</v>
      </c>
      <c r="K110">
        <v>2921573</v>
      </c>
      <c r="L110">
        <v>13391</v>
      </c>
      <c r="M110">
        <v>4</v>
      </c>
      <c r="N110">
        <v>57345</v>
      </c>
      <c r="O110">
        <v>17.126999999999999</v>
      </c>
      <c r="P110">
        <v>545294</v>
      </c>
      <c r="Q110">
        <v>64900</v>
      </c>
      <c r="R110">
        <v>480394</v>
      </c>
      <c r="S110">
        <v>2.2210000000000001</v>
      </c>
      <c r="T110">
        <v>18.664000000000001</v>
      </c>
      <c r="U110">
        <v>631401</v>
      </c>
      <c r="V110">
        <v>301253</v>
      </c>
      <c r="W110">
        <v>330148</v>
      </c>
      <c r="X110">
        <v>10.311</v>
      </c>
      <c r="Y110">
        <v>21.611999999999998</v>
      </c>
      <c r="Z110">
        <v>-86107</v>
      </c>
      <c r="AA110">
        <v>-2.9470000000000001</v>
      </c>
      <c r="AB110">
        <v>37.329000000000001</v>
      </c>
      <c r="AC110">
        <v>44788</v>
      </c>
      <c r="AD110">
        <v>44984</v>
      </c>
      <c r="AE110">
        <v>247951</v>
      </c>
    </row>
    <row r="111" spans="1:31" x14ac:dyDescent="0.35">
      <c r="A111" t="s">
        <v>62</v>
      </c>
      <c r="B111" t="s">
        <v>63</v>
      </c>
      <c r="C111">
        <v>0</v>
      </c>
      <c r="D111" t="s">
        <v>64</v>
      </c>
      <c r="E111">
        <v>30</v>
      </c>
      <c r="F111" t="s">
        <v>68</v>
      </c>
      <c r="G111">
        <v>2005</v>
      </c>
      <c r="H111">
        <v>311672</v>
      </c>
      <c r="I111">
        <v>316392</v>
      </c>
      <c r="J111">
        <v>2490752</v>
      </c>
      <c r="K111">
        <v>2550578</v>
      </c>
      <c r="L111">
        <v>14222</v>
      </c>
      <c r="M111">
        <v>4.1820000000000004</v>
      </c>
      <c r="N111">
        <v>61671</v>
      </c>
      <c r="O111">
        <v>18.132000000000001</v>
      </c>
      <c r="P111">
        <v>550249</v>
      </c>
      <c r="Q111">
        <v>80482</v>
      </c>
      <c r="R111">
        <v>469767</v>
      </c>
      <c r="S111">
        <v>3.1549999999999998</v>
      </c>
      <c r="T111">
        <v>21.574000000000002</v>
      </c>
      <c r="U111">
        <v>668008</v>
      </c>
      <c r="V111">
        <v>322131</v>
      </c>
      <c r="W111">
        <v>345877</v>
      </c>
      <c r="X111">
        <v>12.63</v>
      </c>
      <c r="Y111">
        <v>26.19</v>
      </c>
      <c r="Z111">
        <v>-117759</v>
      </c>
      <c r="AA111">
        <v>-4.617</v>
      </c>
      <c r="AB111">
        <v>43.146999999999998</v>
      </c>
      <c r="AC111">
        <v>48622</v>
      </c>
      <c r="AD111">
        <v>48770</v>
      </c>
      <c r="AE111">
        <v>271566</v>
      </c>
    </row>
    <row r="112" spans="1:31" x14ac:dyDescent="0.35">
      <c r="A112" t="s">
        <v>62</v>
      </c>
      <c r="B112" t="s">
        <v>63</v>
      </c>
      <c r="C112">
        <v>0</v>
      </c>
      <c r="D112" t="s">
        <v>64</v>
      </c>
      <c r="E112">
        <v>30</v>
      </c>
      <c r="F112" t="s">
        <v>68</v>
      </c>
      <c r="G112">
        <v>2006</v>
      </c>
      <c r="H112">
        <v>327618</v>
      </c>
      <c r="I112">
        <v>333812</v>
      </c>
      <c r="J112">
        <v>2629254</v>
      </c>
      <c r="K112">
        <v>2647791</v>
      </c>
      <c r="L112">
        <v>18296</v>
      </c>
      <c r="M112">
        <v>5.109</v>
      </c>
      <c r="N112">
        <v>66915</v>
      </c>
      <c r="O112">
        <v>18.684999999999999</v>
      </c>
      <c r="P112">
        <v>593718</v>
      </c>
      <c r="Q112">
        <v>93455</v>
      </c>
      <c r="R112">
        <v>500263</v>
      </c>
      <c r="S112">
        <v>3.53</v>
      </c>
      <c r="T112">
        <v>22.422999999999998</v>
      </c>
      <c r="U112">
        <v>628523</v>
      </c>
      <c r="V112">
        <v>316340</v>
      </c>
      <c r="W112">
        <v>312183</v>
      </c>
      <c r="X112">
        <v>11.946999999999999</v>
      </c>
      <c r="Y112">
        <v>23.738</v>
      </c>
      <c r="Z112">
        <v>-34805</v>
      </c>
      <c r="AA112">
        <v>-1.3140000000000001</v>
      </c>
      <c r="AB112">
        <v>44.845999999999997</v>
      </c>
      <c r="AC112">
        <v>55035</v>
      </c>
      <c r="AD112">
        <v>55149</v>
      </c>
      <c r="AE112">
        <v>272462</v>
      </c>
    </row>
    <row r="113" spans="1:31" x14ac:dyDescent="0.35">
      <c r="A113" t="s">
        <v>62</v>
      </c>
      <c r="B113" t="s">
        <v>63</v>
      </c>
      <c r="C113">
        <v>0</v>
      </c>
      <c r="D113" t="s">
        <v>64</v>
      </c>
      <c r="E113">
        <v>30</v>
      </c>
      <c r="F113" t="s">
        <v>68</v>
      </c>
      <c r="G113">
        <v>2007</v>
      </c>
      <c r="H113">
        <v>341715</v>
      </c>
      <c r="I113">
        <v>351553</v>
      </c>
      <c r="J113">
        <v>2701476</v>
      </c>
      <c r="K113">
        <v>2802818</v>
      </c>
      <c r="L113">
        <v>15756</v>
      </c>
      <c r="M113">
        <v>4.181</v>
      </c>
      <c r="N113">
        <v>66411</v>
      </c>
      <c r="O113">
        <v>17.620999999999999</v>
      </c>
      <c r="P113">
        <v>543650</v>
      </c>
      <c r="Q113">
        <v>77096</v>
      </c>
      <c r="R113">
        <v>466554</v>
      </c>
      <c r="S113">
        <v>2.7509999999999999</v>
      </c>
      <c r="T113">
        <v>19.396999999999998</v>
      </c>
      <c r="U113">
        <v>745221</v>
      </c>
      <c r="V113">
        <v>335851</v>
      </c>
      <c r="W113">
        <v>409370</v>
      </c>
      <c r="X113">
        <v>11.983000000000001</v>
      </c>
      <c r="Y113">
        <v>26.588000000000001</v>
      </c>
      <c r="Z113">
        <v>-201571</v>
      </c>
      <c r="AA113">
        <v>-7.1920000000000002</v>
      </c>
      <c r="AB113">
        <v>38.792999999999999</v>
      </c>
      <c r="AC113">
        <v>53950</v>
      </c>
      <c r="AD113">
        <v>54063</v>
      </c>
      <c r="AE113">
        <v>286733</v>
      </c>
    </row>
    <row r="114" spans="1:31" x14ac:dyDescent="0.35">
      <c r="A114" t="s">
        <v>62</v>
      </c>
      <c r="B114" t="s">
        <v>63</v>
      </c>
      <c r="C114">
        <v>0</v>
      </c>
      <c r="D114" t="s">
        <v>64</v>
      </c>
      <c r="E114">
        <v>30</v>
      </c>
      <c r="F114" t="s">
        <v>68</v>
      </c>
      <c r="G114">
        <v>2008</v>
      </c>
      <c r="H114">
        <v>361999</v>
      </c>
      <c r="I114">
        <v>370072</v>
      </c>
      <c r="J114">
        <v>2693778</v>
      </c>
      <c r="K114">
        <v>2817980</v>
      </c>
      <c r="L114">
        <v>12813</v>
      </c>
      <c r="M114">
        <v>3.1669999999999998</v>
      </c>
      <c r="N114">
        <v>81735</v>
      </c>
      <c r="O114">
        <v>20.204999999999998</v>
      </c>
      <c r="P114">
        <v>525680</v>
      </c>
      <c r="Q114">
        <v>60092</v>
      </c>
      <c r="R114">
        <v>465588</v>
      </c>
      <c r="S114">
        <v>2.1320000000000001</v>
      </c>
      <c r="T114">
        <v>18.654</v>
      </c>
      <c r="U114">
        <v>774771</v>
      </c>
      <c r="V114">
        <v>364976</v>
      </c>
      <c r="W114">
        <v>409795</v>
      </c>
      <c r="X114">
        <v>12.952</v>
      </c>
      <c r="Y114">
        <v>27.494</v>
      </c>
      <c r="Z114">
        <v>-249091</v>
      </c>
      <c r="AA114">
        <v>-8.8390000000000004</v>
      </c>
      <c r="AB114">
        <v>37.308999999999997</v>
      </c>
      <c r="AC114">
        <v>65121</v>
      </c>
      <c r="AD114">
        <v>65254</v>
      </c>
      <c r="AE114">
        <v>305213</v>
      </c>
    </row>
    <row r="115" spans="1:31" x14ac:dyDescent="0.35">
      <c r="A115" t="s">
        <v>62</v>
      </c>
      <c r="B115" t="s">
        <v>63</v>
      </c>
      <c r="C115">
        <v>0</v>
      </c>
      <c r="D115" t="s">
        <v>64</v>
      </c>
      <c r="E115">
        <v>30</v>
      </c>
      <c r="F115" t="s">
        <v>68</v>
      </c>
      <c r="G115">
        <v>2009</v>
      </c>
      <c r="H115">
        <v>309831</v>
      </c>
      <c r="I115">
        <v>316670</v>
      </c>
      <c r="J115">
        <v>2189302</v>
      </c>
      <c r="K115">
        <v>2347686</v>
      </c>
      <c r="L115">
        <v>14057</v>
      </c>
      <c r="M115">
        <v>4.0170000000000003</v>
      </c>
      <c r="N115">
        <v>80518</v>
      </c>
      <c r="O115">
        <v>23.012</v>
      </c>
      <c r="P115">
        <v>403325</v>
      </c>
      <c r="Q115">
        <v>59672</v>
      </c>
      <c r="R115">
        <v>343653</v>
      </c>
      <c r="S115">
        <v>2.5419999999999998</v>
      </c>
      <c r="T115">
        <v>17.18</v>
      </c>
      <c r="U115">
        <v>717970</v>
      </c>
      <c r="V115">
        <v>333021</v>
      </c>
      <c r="W115">
        <v>384949</v>
      </c>
      <c r="X115">
        <v>14.185</v>
      </c>
      <c r="Y115">
        <v>30.582000000000001</v>
      </c>
      <c r="Z115">
        <v>-314645</v>
      </c>
      <c r="AA115">
        <v>-13.401999999999999</v>
      </c>
      <c r="AB115">
        <v>34.359000000000002</v>
      </c>
      <c r="AC115">
        <v>62519</v>
      </c>
      <c r="AD115">
        <v>62882</v>
      </c>
      <c r="AE115">
        <v>276756</v>
      </c>
    </row>
    <row r="116" spans="1:31" x14ac:dyDescent="0.35">
      <c r="A116" t="s">
        <v>62</v>
      </c>
      <c r="B116" t="s">
        <v>63</v>
      </c>
      <c r="C116">
        <v>0</v>
      </c>
      <c r="D116" t="s">
        <v>64</v>
      </c>
      <c r="E116">
        <v>30</v>
      </c>
      <c r="F116" t="s">
        <v>68</v>
      </c>
      <c r="G116">
        <v>2010</v>
      </c>
      <c r="H116">
        <v>291608</v>
      </c>
      <c r="I116">
        <v>298938</v>
      </c>
      <c r="J116">
        <v>2045876</v>
      </c>
      <c r="K116">
        <v>2112053</v>
      </c>
      <c r="L116">
        <v>15540</v>
      </c>
      <c r="M116">
        <v>4.7949999999999999</v>
      </c>
      <c r="N116">
        <v>65813</v>
      </c>
      <c r="O116">
        <v>20.308</v>
      </c>
      <c r="P116">
        <v>406925</v>
      </c>
      <c r="Q116">
        <v>71135</v>
      </c>
      <c r="R116">
        <v>335790</v>
      </c>
      <c r="S116">
        <v>3.3679999999999999</v>
      </c>
      <c r="T116">
        <v>19.266999999999999</v>
      </c>
      <c r="U116">
        <v>537943</v>
      </c>
      <c r="V116">
        <v>266467</v>
      </c>
      <c r="W116">
        <v>271476</v>
      </c>
      <c r="X116">
        <v>12.616</v>
      </c>
      <c r="Y116">
        <v>25.47</v>
      </c>
      <c r="Z116">
        <v>-131018</v>
      </c>
      <c r="AA116">
        <v>-6.2030000000000003</v>
      </c>
      <c r="AB116">
        <v>38.533999999999999</v>
      </c>
      <c r="AC116">
        <v>50331</v>
      </c>
      <c r="AD116">
        <v>50568</v>
      </c>
      <c r="AE116">
        <v>213347</v>
      </c>
    </row>
    <row r="117" spans="1:31" x14ac:dyDescent="0.35">
      <c r="A117" t="s">
        <v>62</v>
      </c>
      <c r="B117" t="s">
        <v>63</v>
      </c>
      <c r="C117">
        <v>0</v>
      </c>
      <c r="D117" t="s">
        <v>64</v>
      </c>
      <c r="E117">
        <v>30</v>
      </c>
      <c r="F117" t="s">
        <v>68</v>
      </c>
      <c r="G117">
        <v>2011</v>
      </c>
      <c r="H117">
        <v>253516</v>
      </c>
      <c r="I117">
        <v>261262</v>
      </c>
      <c r="J117">
        <v>1933176</v>
      </c>
      <c r="K117">
        <v>1949264</v>
      </c>
      <c r="L117">
        <v>13918</v>
      </c>
      <c r="M117">
        <v>4.9710000000000001</v>
      </c>
      <c r="N117">
        <v>51349</v>
      </c>
      <c r="O117">
        <v>18.34</v>
      </c>
      <c r="P117">
        <v>404561</v>
      </c>
      <c r="Q117">
        <v>67122</v>
      </c>
      <c r="R117">
        <v>337439</v>
      </c>
      <c r="S117">
        <v>3.4430000000000001</v>
      </c>
      <c r="T117">
        <v>20.754999999999999</v>
      </c>
      <c r="U117">
        <v>436929</v>
      </c>
      <c r="V117">
        <v>211012</v>
      </c>
      <c r="W117">
        <v>225917</v>
      </c>
      <c r="X117">
        <v>10.824999999999999</v>
      </c>
      <c r="Y117">
        <v>22.414999999999999</v>
      </c>
      <c r="Z117">
        <v>-32368</v>
      </c>
      <c r="AA117">
        <v>-1.661</v>
      </c>
      <c r="AB117">
        <v>41.509</v>
      </c>
      <c r="AC117">
        <v>39727</v>
      </c>
      <c r="AD117">
        <v>39943</v>
      </c>
      <c r="AE117">
        <v>172790</v>
      </c>
    </row>
    <row r="118" spans="1:31" x14ac:dyDescent="0.35">
      <c r="A118" t="s">
        <v>62</v>
      </c>
      <c r="B118" t="s">
        <v>63</v>
      </c>
      <c r="C118">
        <v>0</v>
      </c>
      <c r="D118" t="s">
        <v>64</v>
      </c>
      <c r="E118">
        <v>30</v>
      </c>
      <c r="F118" t="s">
        <v>68</v>
      </c>
      <c r="G118">
        <v>2012</v>
      </c>
      <c r="H118">
        <v>246821</v>
      </c>
      <c r="I118">
        <v>256995</v>
      </c>
      <c r="J118">
        <v>2116458</v>
      </c>
      <c r="K118">
        <v>2106246</v>
      </c>
      <c r="L118">
        <v>12820</v>
      </c>
      <c r="M118">
        <v>4.6890000000000001</v>
      </c>
      <c r="N118">
        <v>45640</v>
      </c>
      <c r="O118">
        <v>16.693000000000001</v>
      </c>
      <c r="P118">
        <v>438436</v>
      </c>
      <c r="Q118">
        <v>60811</v>
      </c>
      <c r="R118">
        <v>377625</v>
      </c>
      <c r="S118">
        <v>2.887</v>
      </c>
      <c r="T118">
        <v>20.815999999999999</v>
      </c>
      <c r="U118">
        <v>417696</v>
      </c>
      <c r="V118">
        <v>205864</v>
      </c>
      <c r="W118">
        <v>211832</v>
      </c>
      <c r="X118">
        <v>9.7739999999999991</v>
      </c>
      <c r="Y118">
        <v>19.831</v>
      </c>
      <c r="Z118">
        <v>20740</v>
      </c>
      <c r="AA118">
        <v>0.98499999999999999</v>
      </c>
      <c r="AB118">
        <v>39.662999999999997</v>
      </c>
      <c r="AC118">
        <v>35258</v>
      </c>
      <c r="AD118">
        <v>35406</v>
      </c>
      <c r="AE118">
        <v>164239</v>
      </c>
    </row>
    <row r="119" spans="1:31" x14ac:dyDescent="0.35">
      <c r="A119" t="s">
        <v>62</v>
      </c>
      <c r="B119" t="s">
        <v>63</v>
      </c>
      <c r="C119">
        <v>0</v>
      </c>
      <c r="D119" t="s">
        <v>64</v>
      </c>
      <c r="E119">
        <v>30</v>
      </c>
      <c r="F119" t="s">
        <v>68</v>
      </c>
      <c r="G119">
        <v>2013</v>
      </c>
      <c r="H119">
        <v>263700</v>
      </c>
      <c r="I119">
        <v>269128</v>
      </c>
      <c r="J119">
        <v>1998048</v>
      </c>
      <c r="K119">
        <v>1994520</v>
      </c>
      <c r="L119">
        <v>12222</v>
      </c>
      <c r="M119">
        <v>4.2549999999999999</v>
      </c>
      <c r="N119">
        <v>48448</v>
      </c>
      <c r="O119">
        <v>16.867000000000001</v>
      </c>
      <c r="P119">
        <v>431857</v>
      </c>
      <c r="Q119">
        <v>52418</v>
      </c>
      <c r="R119">
        <v>379439</v>
      </c>
      <c r="S119">
        <v>2.6280000000000001</v>
      </c>
      <c r="T119">
        <v>21.652000000000001</v>
      </c>
      <c r="U119">
        <v>422825</v>
      </c>
      <c r="V119">
        <v>211087</v>
      </c>
      <c r="W119">
        <v>211738</v>
      </c>
      <c r="X119">
        <v>10.583</v>
      </c>
      <c r="Y119">
        <v>21.199000000000002</v>
      </c>
      <c r="Z119">
        <v>9032</v>
      </c>
      <c r="AA119">
        <v>0.45300000000000001</v>
      </c>
      <c r="AB119">
        <v>42.399000000000001</v>
      </c>
      <c r="AC119">
        <v>37908</v>
      </c>
      <c r="AD119">
        <v>38050</v>
      </c>
      <c r="AE119">
        <v>173800</v>
      </c>
    </row>
    <row r="120" spans="1:31" x14ac:dyDescent="0.35">
      <c r="A120" t="s">
        <v>62</v>
      </c>
      <c r="B120" t="s">
        <v>63</v>
      </c>
      <c r="C120">
        <v>0</v>
      </c>
      <c r="D120" t="s">
        <v>64</v>
      </c>
      <c r="E120">
        <v>30</v>
      </c>
      <c r="F120" t="s">
        <v>68</v>
      </c>
      <c r="G120">
        <v>2014</v>
      </c>
      <c r="H120">
        <v>272728</v>
      </c>
      <c r="I120">
        <v>279426</v>
      </c>
      <c r="J120">
        <v>2202497</v>
      </c>
      <c r="K120">
        <v>2187200</v>
      </c>
      <c r="L120">
        <v>12759</v>
      </c>
      <c r="M120">
        <v>4.2770000000000001</v>
      </c>
      <c r="N120">
        <v>50489</v>
      </c>
      <c r="O120">
        <v>16.925999999999998</v>
      </c>
      <c r="P120">
        <v>454636</v>
      </c>
      <c r="Q120">
        <v>56970</v>
      </c>
      <c r="R120">
        <v>397666</v>
      </c>
      <c r="S120">
        <v>2.605</v>
      </c>
      <c r="T120">
        <v>20.786000000000001</v>
      </c>
      <c r="U120">
        <v>422920</v>
      </c>
      <c r="V120">
        <v>212038</v>
      </c>
      <c r="W120">
        <v>210882</v>
      </c>
      <c r="X120">
        <v>9.6940000000000008</v>
      </c>
      <c r="Y120">
        <v>19.335999999999999</v>
      </c>
      <c r="Z120">
        <v>31716</v>
      </c>
      <c r="AA120">
        <v>1.45</v>
      </c>
      <c r="AB120">
        <v>38.671999999999997</v>
      </c>
      <c r="AC120">
        <v>39765</v>
      </c>
      <c r="AD120">
        <v>39993</v>
      </c>
      <c r="AE120">
        <v>174440</v>
      </c>
    </row>
    <row r="121" spans="1:31" x14ac:dyDescent="0.35">
      <c r="A121" t="s">
        <v>62</v>
      </c>
      <c r="B121" t="s">
        <v>63</v>
      </c>
      <c r="C121">
        <v>0</v>
      </c>
      <c r="D121" t="s">
        <v>64</v>
      </c>
      <c r="E121">
        <v>30</v>
      </c>
      <c r="F121" t="s">
        <v>68</v>
      </c>
      <c r="G121">
        <v>2015</v>
      </c>
      <c r="H121">
        <v>273641</v>
      </c>
      <c r="I121">
        <v>279139</v>
      </c>
      <c r="J121">
        <v>2106549</v>
      </c>
      <c r="K121">
        <v>2098238</v>
      </c>
      <c r="L121">
        <v>13257</v>
      </c>
      <c r="M121">
        <v>4.4640000000000004</v>
      </c>
      <c r="N121">
        <v>48980</v>
      </c>
      <c r="O121">
        <v>16.492000000000001</v>
      </c>
      <c r="P121">
        <v>438828</v>
      </c>
      <c r="Q121">
        <v>60389</v>
      </c>
      <c r="R121">
        <v>378439</v>
      </c>
      <c r="S121">
        <v>2.8780000000000001</v>
      </c>
      <c r="T121">
        <v>20.914000000000001</v>
      </c>
      <c r="U121">
        <v>422380</v>
      </c>
      <c r="V121">
        <v>213050</v>
      </c>
      <c r="W121">
        <v>209330</v>
      </c>
      <c r="X121">
        <v>10.154</v>
      </c>
      <c r="Y121">
        <v>20.13</v>
      </c>
      <c r="Z121">
        <v>16448</v>
      </c>
      <c r="AA121">
        <v>0.78400000000000003</v>
      </c>
      <c r="AB121">
        <v>40.26</v>
      </c>
      <c r="AC121">
        <v>38845</v>
      </c>
      <c r="AD121">
        <v>38908</v>
      </c>
      <c r="AE121">
        <v>177333</v>
      </c>
    </row>
    <row r="122" spans="1:31" x14ac:dyDescent="0.35">
      <c r="A122" t="s">
        <v>62</v>
      </c>
      <c r="B122" t="s">
        <v>63</v>
      </c>
      <c r="C122">
        <v>0</v>
      </c>
      <c r="D122" t="s">
        <v>64</v>
      </c>
      <c r="E122">
        <v>30</v>
      </c>
      <c r="F122" t="s">
        <v>68</v>
      </c>
      <c r="G122">
        <v>2016</v>
      </c>
      <c r="H122">
        <v>282317</v>
      </c>
      <c r="I122">
        <v>290648</v>
      </c>
      <c r="J122">
        <v>2269215</v>
      </c>
      <c r="K122">
        <v>2263878</v>
      </c>
      <c r="L122">
        <v>14102</v>
      </c>
      <c r="M122">
        <v>4.5759999999999996</v>
      </c>
      <c r="N122">
        <v>49207</v>
      </c>
      <c r="O122">
        <v>15.965999999999999</v>
      </c>
      <c r="P122">
        <v>469395</v>
      </c>
      <c r="Q122">
        <v>71881</v>
      </c>
      <c r="R122">
        <v>397514</v>
      </c>
      <c r="S122">
        <v>3.1749999999999998</v>
      </c>
      <c r="T122">
        <v>20.734000000000002</v>
      </c>
      <c r="U122">
        <v>456652</v>
      </c>
      <c r="V122">
        <v>212289</v>
      </c>
      <c r="W122">
        <v>244363</v>
      </c>
      <c r="X122">
        <v>9.3770000000000007</v>
      </c>
      <c r="Y122">
        <v>20.170999999999999</v>
      </c>
      <c r="Z122">
        <v>12743</v>
      </c>
      <c r="AA122">
        <v>0.56299999999999994</v>
      </c>
      <c r="AB122">
        <v>40.341999999999999</v>
      </c>
      <c r="AC122">
        <v>39706</v>
      </c>
      <c r="AD122">
        <v>39824</v>
      </c>
      <c r="AE122">
        <v>178807</v>
      </c>
    </row>
    <row r="123" spans="1:31" x14ac:dyDescent="0.35">
      <c r="A123" t="s">
        <v>62</v>
      </c>
      <c r="B123" t="s">
        <v>63</v>
      </c>
      <c r="C123">
        <v>0</v>
      </c>
      <c r="D123" t="s">
        <v>64</v>
      </c>
      <c r="E123">
        <v>30</v>
      </c>
      <c r="F123" t="s">
        <v>68</v>
      </c>
      <c r="G123">
        <v>2017</v>
      </c>
      <c r="H123">
        <v>284818</v>
      </c>
      <c r="I123">
        <v>291924</v>
      </c>
      <c r="J123">
        <v>2276326</v>
      </c>
      <c r="K123">
        <v>2260563</v>
      </c>
      <c r="L123">
        <v>13169</v>
      </c>
      <c r="M123">
        <v>4.2430000000000003</v>
      </c>
      <c r="N123">
        <v>50121</v>
      </c>
      <c r="O123">
        <v>16.146999999999998</v>
      </c>
      <c r="P123">
        <v>480670</v>
      </c>
      <c r="Q123">
        <v>63246</v>
      </c>
      <c r="R123">
        <v>417424</v>
      </c>
      <c r="S123">
        <v>2.798</v>
      </c>
      <c r="T123">
        <v>21.263000000000002</v>
      </c>
      <c r="U123">
        <v>447011</v>
      </c>
      <c r="V123">
        <v>223072</v>
      </c>
      <c r="W123">
        <v>223939</v>
      </c>
      <c r="X123">
        <v>9.8680000000000003</v>
      </c>
      <c r="Y123">
        <v>19.774000000000001</v>
      </c>
      <c r="Z123">
        <v>33659</v>
      </c>
      <c r="AA123">
        <v>1.4890000000000001</v>
      </c>
      <c r="AB123">
        <v>39.548999999999999</v>
      </c>
      <c r="AC123">
        <v>41324</v>
      </c>
      <c r="AD123">
        <v>41453</v>
      </c>
      <c r="AE123">
        <v>191781</v>
      </c>
    </row>
    <row r="124" spans="1:31" x14ac:dyDescent="0.35">
      <c r="A124" t="s">
        <v>62</v>
      </c>
      <c r="B124" t="s">
        <v>63</v>
      </c>
      <c r="C124">
        <v>0</v>
      </c>
      <c r="D124" t="s">
        <v>64</v>
      </c>
      <c r="E124">
        <v>30</v>
      </c>
      <c r="F124" t="s">
        <v>68</v>
      </c>
      <c r="G124">
        <v>2018</v>
      </c>
      <c r="H124">
        <v>297733</v>
      </c>
      <c r="I124">
        <v>303762</v>
      </c>
      <c r="J124">
        <v>2253570</v>
      </c>
      <c r="K124">
        <v>2256256</v>
      </c>
      <c r="L124">
        <v>13051</v>
      </c>
      <c r="M124">
        <v>4.04</v>
      </c>
      <c r="N124">
        <v>51621</v>
      </c>
      <c r="O124">
        <v>15.978999999999999</v>
      </c>
      <c r="P124">
        <v>456053</v>
      </c>
      <c r="Q124">
        <v>50118</v>
      </c>
      <c r="R124">
        <v>405935</v>
      </c>
      <c r="S124">
        <v>2.2210000000000001</v>
      </c>
      <c r="T124">
        <v>20.213000000000001</v>
      </c>
      <c r="U124">
        <v>458994</v>
      </c>
      <c r="V124">
        <v>226677</v>
      </c>
      <c r="W124">
        <v>232317</v>
      </c>
      <c r="X124">
        <v>10.047000000000001</v>
      </c>
      <c r="Y124">
        <v>20.343</v>
      </c>
      <c r="Z124">
        <v>-2941</v>
      </c>
      <c r="AA124">
        <v>-0.13</v>
      </c>
      <c r="AB124">
        <v>40.426000000000002</v>
      </c>
      <c r="AC124">
        <v>44995</v>
      </c>
      <c r="AD124">
        <v>45357</v>
      </c>
      <c r="AE124">
        <v>203143</v>
      </c>
    </row>
    <row r="125" spans="1:31" x14ac:dyDescent="0.35">
      <c r="A125" t="s">
        <v>62</v>
      </c>
      <c r="B125" t="s">
        <v>63</v>
      </c>
      <c r="C125">
        <v>0</v>
      </c>
      <c r="D125" t="s">
        <v>64</v>
      </c>
      <c r="E125">
        <v>40</v>
      </c>
      <c r="F125" t="s">
        <v>71</v>
      </c>
      <c r="G125">
        <v>1978</v>
      </c>
      <c r="H125">
        <v>0</v>
      </c>
      <c r="I125">
        <v>0</v>
      </c>
      <c r="J125">
        <v>0</v>
      </c>
      <c r="K125">
        <v>0</v>
      </c>
      <c r="L125">
        <v>0</v>
      </c>
      <c r="M125" t="s">
        <v>70</v>
      </c>
      <c r="N125">
        <v>0</v>
      </c>
      <c r="O125" t="s">
        <v>70</v>
      </c>
      <c r="P125">
        <v>0</v>
      </c>
      <c r="Q125">
        <v>0</v>
      </c>
      <c r="R125">
        <v>0</v>
      </c>
      <c r="S125" t="s">
        <v>70</v>
      </c>
      <c r="T125" t="s">
        <v>70</v>
      </c>
      <c r="U125">
        <v>0</v>
      </c>
      <c r="V125">
        <v>0</v>
      </c>
      <c r="W125">
        <v>0</v>
      </c>
      <c r="X125" t="s">
        <v>70</v>
      </c>
      <c r="Y125" t="s">
        <v>70</v>
      </c>
      <c r="Z125">
        <v>0</v>
      </c>
      <c r="AA125" t="s">
        <v>70</v>
      </c>
      <c r="AB125" t="s">
        <v>70</v>
      </c>
      <c r="AC125">
        <v>0</v>
      </c>
      <c r="AD125">
        <v>0</v>
      </c>
      <c r="AE125">
        <v>0</v>
      </c>
    </row>
    <row r="126" spans="1:31" x14ac:dyDescent="0.35">
      <c r="A126" t="s">
        <v>62</v>
      </c>
      <c r="B126" t="s">
        <v>63</v>
      </c>
      <c r="C126">
        <v>0</v>
      </c>
      <c r="D126" t="s">
        <v>64</v>
      </c>
      <c r="E126">
        <v>40</v>
      </c>
      <c r="F126" t="s">
        <v>71</v>
      </c>
      <c r="G126">
        <v>1979</v>
      </c>
      <c r="H126">
        <v>0</v>
      </c>
      <c r="I126">
        <v>0</v>
      </c>
      <c r="J126">
        <v>0</v>
      </c>
      <c r="K126">
        <v>0</v>
      </c>
      <c r="L126">
        <v>0</v>
      </c>
      <c r="M126" t="s">
        <v>70</v>
      </c>
      <c r="N126">
        <v>0</v>
      </c>
      <c r="O126" t="s">
        <v>70</v>
      </c>
      <c r="P126">
        <v>0</v>
      </c>
      <c r="Q126">
        <v>0</v>
      </c>
      <c r="R126">
        <v>0</v>
      </c>
      <c r="S126" t="s">
        <v>70</v>
      </c>
      <c r="T126" t="s">
        <v>70</v>
      </c>
      <c r="U126">
        <v>0</v>
      </c>
      <c r="V126">
        <v>0</v>
      </c>
      <c r="W126">
        <v>0</v>
      </c>
      <c r="X126" t="s">
        <v>70</v>
      </c>
      <c r="Y126" t="s">
        <v>70</v>
      </c>
      <c r="Z126">
        <v>0</v>
      </c>
      <c r="AA126" t="s">
        <v>70</v>
      </c>
      <c r="AB126" t="s">
        <v>70</v>
      </c>
      <c r="AC126">
        <v>0</v>
      </c>
      <c r="AD126">
        <v>0</v>
      </c>
      <c r="AE126">
        <v>0</v>
      </c>
    </row>
    <row r="127" spans="1:31" x14ac:dyDescent="0.35">
      <c r="A127" t="s">
        <v>62</v>
      </c>
      <c r="B127" t="s">
        <v>63</v>
      </c>
      <c r="C127">
        <v>0</v>
      </c>
      <c r="D127" t="s">
        <v>64</v>
      </c>
      <c r="E127">
        <v>40</v>
      </c>
      <c r="F127" t="s">
        <v>71</v>
      </c>
      <c r="G127">
        <v>1980</v>
      </c>
      <c r="H127">
        <v>266094</v>
      </c>
      <c r="I127">
        <v>279828</v>
      </c>
      <c r="J127">
        <v>2161050</v>
      </c>
      <c r="K127">
        <v>2251391</v>
      </c>
      <c r="L127">
        <v>13047</v>
      </c>
      <c r="M127">
        <v>4.3879999999999999</v>
      </c>
      <c r="N127">
        <v>48068</v>
      </c>
      <c r="O127">
        <v>16.166</v>
      </c>
      <c r="P127">
        <v>438487</v>
      </c>
      <c r="Q127">
        <v>76235</v>
      </c>
      <c r="R127">
        <v>362252</v>
      </c>
      <c r="S127">
        <v>3.3860000000000001</v>
      </c>
      <c r="T127">
        <v>19.475999999999999</v>
      </c>
      <c r="U127">
        <v>620007</v>
      </c>
      <c r="V127">
        <v>255223</v>
      </c>
      <c r="W127">
        <v>364784</v>
      </c>
      <c r="X127">
        <v>11.336</v>
      </c>
      <c r="Y127">
        <v>27.539000000000001</v>
      </c>
      <c r="Z127">
        <v>-181520</v>
      </c>
      <c r="AA127">
        <v>-8.0630000000000006</v>
      </c>
      <c r="AB127">
        <v>38.953000000000003</v>
      </c>
      <c r="AC127">
        <v>36596</v>
      </c>
      <c r="AD127">
        <v>37042</v>
      </c>
      <c r="AE127">
        <v>189274</v>
      </c>
    </row>
    <row r="128" spans="1:31" x14ac:dyDescent="0.35">
      <c r="A128" t="s">
        <v>62</v>
      </c>
      <c r="B128" t="s">
        <v>63</v>
      </c>
      <c r="C128">
        <v>0</v>
      </c>
      <c r="D128" t="s">
        <v>64</v>
      </c>
      <c r="E128">
        <v>40</v>
      </c>
      <c r="F128" t="s">
        <v>71</v>
      </c>
      <c r="G128">
        <v>1981</v>
      </c>
      <c r="H128">
        <v>262875</v>
      </c>
      <c r="I128">
        <v>274393</v>
      </c>
      <c r="J128">
        <v>2073550</v>
      </c>
      <c r="K128">
        <v>2113649</v>
      </c>
      <c r="L128">
        <v>15725</v>
      </c>
      <c r="M128">
        <v>5.4459999999999997</v>
      </c>
      <c r="N128">
        <v>44399</v>
      </c>
      <c r="O128">
        <v>15.377000000000001</v>
      </c>
      <c r="P128">
        <v>471151</v>
      </c>
      <c r="Q128">
        <v>116219</v>
      </c>
      <c r="R128">
        <v>354932</v>
      </c>
      <c r="S128">
        <v>5.4989999999999997</v>
      </c>
      <c r="T128">
        <v>22.291</v>
      </c>
      <c r="U128">
        <v>549805</v>
      </c>
      <c r="V128">
        <v>218594</v>
      </c>
      <c r="W128">
        <v>331211</v>
      </c>
      <c r="X128">
        <v>10.342000000000001</v>
      </c>
      <c r="Y128">
        <v>26.012</v>
      </c>
      <c r="Z128">
        <v>-78654</v>
      </c>
      <c r="AA128">
        <v>-3.7210000000000001</v>
      </c>
      <c r="AB128">
        <v>44.582000000000001</v>
      </c>
      <c r="AC128">
        <v>32119</v>
      </c>
      <c r="AD128">
        <v>32414</v>
      </c>
      <c r="AE128">
        <v>155799</v>
      </c>
    </row>
    <row r="129" spans="1:31" x14ac:dyDescent="0.35">
      <c r="A129" t="s">
        <v>62</v>
      </c>
      <c r="B129" t="s">
        <v>63</v>
      </c>
      <c r="C129">
        <v>0</v>
      </c>
      <c r="D129" t="s">
        <v>64</v>
      </c>
      <c r="E129">
        <v>40</v>
      </c>
      <c r="F129" t="s">
        <v>71</v>
      </c>
      <c r="G129">
        <v>1982</v>
      </c>
      <c r="H129">
        <v>244954</v>
      </c>
      <c r="I129">
        <v>253981</v>
      </c>
      <c r="J129">
        <v>1918810</v>
      </c>
      <c r="K129">
        <v>1962773</v>
      </c>
      <c r="L129">
        <v>15341</v>
      </c>
      <c r="M129">
        <v>5.67</v>
      </c>
      <c r="N129">
        <v>48542</v>
      </c>
      <c r="O129">
        <v>17.940000000000001</v>
      </c>
      <c r="P129">
        <v>452068</v>
      </c>
      <c r="Q129">
        <v>109815</v>
      </c>
      <c r="R129">
        <v>342253</v>
      </c>
      <c r="S129">
        <v>5.5949999999999998</v>
      </c>
      <c r="T129">
        <v>23.032</v>
      </c>
      <c r="U129">
        <v>538718</v>
      </c>
      <c r="V129">
        <v>223864</v>
      </c>
      <c r="W129">
        <v>314854</v>
      </c>
      <c r="X129">
        <v>11.404999999999999</v>
      </c>
      <c r="Y129">
        <v>27.446999999999999</v>
      </c>
      <c r="Z129">
        <v>-86650</v>
      </c>
      <c r="AA129">
        <v>-4.415</v>
      </c>
      <c r="AB129">
        <v>46.064</v>
      </c>
      <c r="AC129">
        <v>37809</v>
      </c>
      <c r="AD129">
        <v>37974</v>
      </c>
      <c r="AE129">
        <v>180913</v>
      </c>
    </row>
    <row r="130" spans="1:31" x14ac:dyDescent="0.35">
      <c r="A130" t="s">
        <v>62</v>
      </c>
      <c r="B130" t="s">
        <v>63</v>
      </c>
      <c r="C130">
        <v>0</v>
      </c>
      <c r="D130" t="s">
        <v>64</v>
      </c>
      <c r="E130">
        <v>40</v>
      </c>
      <c r="F130" t="s">
        <v>71</v>
      </c>
      <c r="G130">
        <v>1983</v>
      </c>
      <c r="H130">
        <v>233837</v>
      </c>
      <c r="I130">
        <v>243916</v>
      </c>
      <c r="J130">
        <v>1851431</v>
      </c>
      <c r="K130">
        <v>1912225</v>
      </c>
      <c r="L130">
        <v>12639</v>
      </c>
      <c r="M130">
        <v>4.9370000000000003</v>
      </c>
      <c r="N130">
        <v>36869</v>
      </c>
      <c r="O130">
        <v>14.4</v>
      </c>
      <c r="P130">
        <v>380294</v>
      </c>
      <c r="Q130">
        <v>60210</v>
      </c>
      <c r="R130">
        <v>320084</v>
      </c>
      <c r="S130">
        <v>3.149</v>
      </c>
      <c r="T130">
        <v>19.888000000000002</v>
      </c>
      <c r="U130">
        <v>501234</v>
      </c>
      <c r="V130">
        <v>204948</v>
      </c>
      <c r="W130">
        <v>296286</v>
      </c>
      <c r="X130">
        <v>10.718</v>
      </c>
      <c r="Y130">
        <v>26.212</v>
      </c>
      <c r="Z130">
        <v>-120940</v>
      </c>
      <c r="AA130">
        <v>-6.3250000000000002</v>
      </c>
      <c r="AB130">
        <v>39.774999999999999</v>
      </c>
      <c r="AC130">
        <v>28673</v>
      </c>
      <c r="AD130">
        <v>28931</v>
      </c>
      <c r="AE130">
        <v>163009</v>
      </c>
    </row>
    <row r="131" spans="1:31" x14ac:dyDescent="0.35">
      <c r="A131" t="s">
        <v>62</v>
      </c>
      <c r="B131" t="s">
        <v>63</v>
      </c>
      <c r="C131">
        <v>0</v>
      </c>
      <c r="D131" t="s">
        <v>64</v>
      </c>
      <c r="E131">
        <v>40</v>
      </c>
      <c r="F131" t="s">
        <v>71</v>
      </c>
      <c r="G131">
        <v>1984</v>
      </c>
      <c r="H131">
        <v>222398</v>
      </c>
      <c r="I131">
        <v>231457</v>
      </c>
      <c r="J131">
        <v>1997643</v>
      </c>
      <c r="K131">
        <v>1948477</v>
      </c>
      <c r="L131">
        <v>10128</v>
      </c>
      <c r="M131">
        <v>4.1609999999999996</v>
      </c>
      <c r="N131">
        <v>33989</v>
      </c>
      <c r="O131">
        <v>13.965</v>
      </c>
      <c r="P131">
        <v>487201</v>
      </c>
      <c r="Q131">
        <v>60306</v>
      </c>
      <c r="R131">
        <v>426895</v>
      </c>
      <c r="S131">
        <v>3.0950000000000002</v>
      </c>
      <c r="T131">
        <v>25.004000000000001</v>
      </c>
      <c r="U131">
        <v>388703</v>
      </c>
      <c r="V131">
        <v>180191</v>
      </c>
      <c r="W131">
        <v>208512</v>
      </c>
      <c r="X131">
        <v>9.2479999999999993</v>
      </c>
      <c r="Y131">
        <v>19.949000000000002</v>
      </c>
      <c r="Z131">
        <v>98498</v>
      </c>
      <c r="AA131">
        <v>5.0549999999999997</v>
      </c>
      <c r="AB131">
        <v>39.898000000000003</v>
      </c>
      <c r="AC131">
        <v>26997</v>
      </c>
      <c r="AD131">
        <v>27340</v>
      </c>
      <c r="AE131">
        <v>148030</v>
      </c>
    </row>
    <row r="132" spans="1:31" x14ac:dyDescent="0.35">
      <c r="A132" t="s">
        <v>62</v>
      </c>
      <c r="B132" t="s">
        <v>63</v>
      </c>
      <c r="C132">
        <v>0</v>
      </c>
      <c r="D132" t="s">
        <v>64</v>
      </c>
      <c r="E132">
        <v>40</v>
      </c>
      <c r="F132" t="s">
        <v>71</v>
      </c>
      <c r="G132">
        <v>1985</v>
      </c>
      <c r="H132">
        <v>228525</v>
      </c>
      <c r="I132">
        <v>240278</v>
      </c>
      <c r="J132">
        <v>2216850</v>
      </c>
      <c r="K132">
        <v>2228050</v>
      </c>
      <c r="L132">
        <v>11110</v>
      </c>
      <c r="M132">
        <v>4.3929999999999998</v>
      </c>
      <c r="N132">
        <v>36398</v>
      </c>
      <c r="O132">
        <v>14.391</v>
      </c>
      <c r="P132">
        <v>480983</v>
      </c>
      <c r="Q132">
        <v>72684</v>
      </c>
      <c r="R132">
        <v>408299</v>
      </c>
      <c r="S132">
        <v>3.262</v>
      </c>
      <c r="T132">
        <v>21.588000000000001</v>
      </c>
      <c r="U132">
        <v>503504</v>
      </c>
      <c r="V132">
        <v>221573</v>
      </c>
      <c r="W132">
        <v>281931</v>
      </c>
      <c r="X132">
        <v>9.9450000000000003</v>
      </c>
      <c r="Y132">
        <v>22.597999999999999</v>
      </c>
      <c r="Z132">
        <v>-22521</v>
      </c>
      <c r="AA132">
        <v>-1.0109999999999999</v>
      </c>
      <c r="AB132">
        <v>43.174999999999997</v>
      </c>
      <c r="AC132">
        <v>29012</v>
      </c>
      <c r="AD132">
        <v>29531</v>
      </c>
      <c r="AE132">
        <v>179000</v>
      </c>
    </row>
    <row r="133" spans="1:31" x14ac:dyDescent="0.35">
      <c r="A133" t="s">
        <v>62</v>
      </c>
      <c r="B133" t="s">
        <v>63</v>
      </c>
      <c r="C133">
        <v>0</v>
      </c>
      <c r="D133" t="s">
        <v>64</v>
      </c>
      <c r="E133">
        <v>40</v>
      </c>
      <c r="F133" t="s">
        <v>71</v>
      </c>
      <c r="G133">
        <v>1986</v>
      </c>
      <c r="H133">
        <v>240422</v>
      </c>
      <c r="I133">
        <v>250611</v>
      </c>
      <c r="J133">
        <v>2435514</v>
      </c>
      <c r="K133">
        <v>2467548</v>
      </c>
      <c r="L133">
        <v>12624</v>
      </c>
      <c r="M133">
        <v>4.78</v>
      </c>
      <c r="N133">
        <v>39643</v>
      </c>
      <c r="O133">
        <v>15.009</v>
      </c>
      <c r="P133">
        <v>506647</v>
      </c>
      <c r="Q133">
        <v>91986</v>
      </c>
      <c r="R133">
        <v>414661</v>
      </c>
      <c r="S133">
        <v>3.7280000000000002</v>
      </c>
      <c r="T133">
        <v>20.532</v>
      </c>
      <c r="U133">
        <v>570771</v>
      </c>
      <c r="V133">
        <v>247346</v>
      </c>
      <c r="W133">
        <v>323425</v>
      </c>
      <c r="X133">
        <v>10.023999999999999</v>
      </c>
      <c r="Y133">
        <v>23.131</v>
      </c>
      <c r="Z133">
        <v>-64124</v>
      </c>
      <c r="AA133">
        <v>-2.5990000000000002</v>
      </c>
      <c r="AB133">
        <v>41.064999999999998</v>
      </c>
      <c r="AC133">
        <v>31534</v>
      </c>
      <c r="AD133">
        <v>31773</v>
      </c>
      <c r="AE133">
        <v>197662</v>
      </c>
    </row>
    <row r="134" spans="1:31" x14ac:dyDescent="0.35">
      <c r="A134" t="s">
        <v>62</v>
      </c>
      <c r="B134" t="s">
        <v>63</v>
      </c>
      <c r="C134">
        <v>0</v>
      </c>
      <c r="D134" t="s">
        <v>64</v>
      </c>
      <c r="E134">
        <v>40</v>
      </c>
      <c r="F134" t="s">
        <v>71</v>
      </c>
      <c r="G134">
        <v>1987</v>
      </c>
      <c r="H134">
        <v>286082</v>
      </c>
      <c r="I134">
        <v>300342</v>
      </c>
      <c r="J134">
        <v>2624114</v>
      </c>
      <c r="K134">
        <v>2680443</v>
      </c>
      <c r="L134">
        <v>14749</v>
      </c>
      <c r="M134">
        <v>4.681</v>
      </c>
      <c r="N134">
        <v>44164</v>
      </c>
      <c r="O134">
        <v>14.018000000000001</v>
      </c>
      <c r="P134">
        <v>593300</v>
      </c>
      <c r="Q134">
        <v>111208</v>
      </c>
      <c r="R134">
        <v>482092</v>
      </c>
      <c r="S134">
        <v>4.149</v>
      </c>
      <c r="T134">
        <v>22.134</v>
      </c>
      <c r="U134">
        <v>705323</v>
      </c>
      <c r="V134">
        <v>282931</v>
      </c>
      <c r="W134">
        <v>422392</v>
      </c>
      <c r="X134">
        <v>10.555</v>
      </c>
      <c r="Y134">
        <v>26.314</v>
      </c>
      <c r="Z134">
        <v>-112023</v>
      </c>
      <c r="AA134">
        <v>-4.1790000000000003</v>
      </c>
      <c r="AB134">
        <v>44.268999999999998</v>
      </c>
      <c r="AC134">
        <v>35482</v>
      </c>
      <c r="AD134">
        <v>35653</v>
      </c>
      <c r="AE134">
        <v>223939</v>
      </c>
    </row>
    <row r="135" spans="1:31" x14ac:dyDescent="0.35">
      <c r="A135" t="s">
        <v>62</v>
      </c>
      <c r="B135" t="s">
        <v>63</v>
      </c>
      <c r="C135">
        <v>0</v>
      </c>
      <c r="D135" t="s">
        <v>64</v>
      </c>
      <c r="E135">
        <v>40</v>
      </c>
      <c r="F135" t="s">
        <v>71</v>
      </c>
      <c r="G135">
        <v>1988</v>
      </c>
      <c r="H135">
        <v>283378</v>
      </c>
      <c r="I135">
        <v>302481</v>
      </c>
      <c r="J135">
        <v>2899552</v>
      </c>
      <c r="K135">
        <v>2948043</v>
      </c>
      <c r="L135">
        <v>14582</v>
      </c>
      <c r="M135">
        <v>4.5730000000000004</v>
      </c>
      <c r="N135">
        <v>47389</v>
      </c>
      <c r="O135">
        <v>14.861000000000001</v>
      </c>
      <c r="P135">
        <v>607712</v>
      </c>
      <c r="Q135">
        <v>103015</v>
      </c>
      <c r="R135">
        <v>504697</v>
      </c>
      <c r="S135">
        <v>3.4940000000000002</v>
      </c>
      <c r="T135">
        <v>20.614000000000001</v>
      </c>
      <c r="U135">
        <v>703413</v>
      </c>
      <c r="V135">
        <v>306190</v>
      </c>
      <c r="W135">
        <v>397223</v>
      </c>
      <c r="X135">
        <v>10.385999999999999</v>
      </c>
      <c r="Y135">
        <v>23.86</v>
      </c>
      <c r="Z135">
        <v>-95701</v>
      </c>
      <c r="AA135">
        <v>-3.246</v>
      </c>
      <c r="AB135">
        <v>41.228000000000002</v>
      </c>
      <c r="AC135">
        <v>37654</v>
      </c>
      <c r="AD135">
        <v>38161</v>
      </c>
      <c r="AE135">
        <v>237230</v>
      </c>
    </row>
    <row r="136" spans="1:31" x14ac:dyDescent="0.35">
      <c r="A136" t="s">
        <v>62</v>
      </c>
      <c r="B136" t="s">
        <v>63</v>
      </c>
      <c r="C136">
        <v>0</v>
      </c>
      <c r="D136" t="s">
        <v>64</v>
      </c>
      <c r="E136">
        <v>40</v>
      </c>
      <c r="F136" t="s">
        <v>71</v>
      </c>
      <c r="G136">
        <v>1989</v>
      </c>
      <c r="H136">
        <v>292559</v>
      </c>
      <c r="I136">
        <v>309101</v>
      </c>
      <c r="J136">
        <v>3125598</v>
      </c>
      <c r="K136">
        <v>3161092</v>
      </c>
      <c r="L136">
        <v>13680</v>
      </c>
      <c r="M136">
        <v>4.2</v>
      </c>
      <c r="N136">
        <v>46903</v>
      </c>
      <c r="O136">
        <v>14.4</v>
      </c>
      <c r="P136">
        <v>626660</v>
      </c>
      <c r="Q136">
        <v>108269</v>
      </c>
      <c r="R136">
        <v>518391</v>
      </c>
      <c r="S136">
        <v>3.4249999999999998</v>
      </c>
      <c r="T136">
        <v>19.824000000000002</v>
      </c>
      <c r="U136">
        <v>696390</v>
      </c>
      <c r="V136">
        <v>314191</v>
      </c>
      <c r="W136">
        <v>382199</v>
      </c>
      <c r="X136">
        <v>9.9390000000000001</v>
      </c>
      <c r="Y136">
        <v>22.03</v>
      </c>
      <c r="Z136">
        <v>-69730</v>
      </c>
      <c r="AA136">
        <v>-2.206</v>
      </c>
      <c r="AB136">
        <v>39.648000000000003</v>
      </c>
      <c r="AC136">
        <v>37538</v>
      </c>
      <c r="AD136">
        <v>38254</v>
      </c>
      <c r="AE136">
        <v>251515</v>
      </c>
    </row>
    <row r="137" spans="1:31" x14ac:dyDescent="0.35">
      <c r="A137" t="s">
        <v>62</v>
      </c>
      <c r="B137" t="s">
        <v>63</v>
      </c>
      <c r="C137">
        <v>0</v>
      </c>
      <c r="D137" t="s">
        <v>64</v>
      </c>
      <c r="E137">
        <v>40</v>
      </c>
      <c r="F137" t="s">
        <v>71</v>
      </c>
      <c r="G137">
        <v>1990</v>
      </c>
      <c r="H137">
        <v>284003</v>
      </c>
      <c r="I137">
        <v>300229</v>
      </c>
      <c r="J137">
        <v>3248891</v>
      </c>
      <c r="K137">
        <v>3279968</v>
      </c>
      <c r="L137">
        <v>13642</v>
      </c>
      <c r="M137">
        <v>4.3079999999999998</v>
      </c>
      <c r="N137">
        <v>46546</v>
      </c>
      <c r="O137">
        <v>14.698</v>
      </c>
      <c r="P137">
        <v>583449</v>
      </c>
      <c r="Q137">
        <v>87680</v>
      </c>
      <c r="R137">
        <v>495769</v>
      </c>
      <c r="S137">
        <v>2.673</v>
      </c>
      <c r="T137">
        <v>17.788</v>
      </c>
      <c r="U137">
        <v>647734</v>
      </c>
      <c r="V137">
        <v>281682</v>
      </c>
      <c r="W137">
        <v>366052</v>
      </c>
      <c r="X137">
        <v>8.5879999999999992</v>
      </c>
      <c r="Y137">
        <v>19.748000000000001</v>
      </c>
      <c r="Z137">
        <v>-64285</v>
      </c>
      <c r="AA137">
        <v>-1.96</v>
      </c>
      <c r="AB137">
        <v>35.576999999999998</v>
      </c>
      <c r="AC137">
        <v>38091</v>
      </c>
      <c r="AD137">
        <v>38735</v>
      </c>
      <c r="AE137">
        <v>238554</v>
      </c>
    </row>
    <row r="138" spans="1:31" x14ac:dyDescent="0.35">
      <c r="A138" t="s">
        <v>62</v>
      </c>
      <c r="B138" t="s">
        <v>63</v>
      </c>
      <c r="C138">
        <v>0</v>
      </c>
      <c r="D138" t="s">
        <v>64</v>
      </c>
      <c r="E138">
        <v>40</v>
      </c>
      <c r="F138" t="s">
        <v>71</v>
      </c>
      <c r="G138">
        <v>1991</v>
      </c>
      <c r="H138">
        <v>275916</v>
      </c>
      <c r="I138">
        <v>293199</v>
      </c>
      <c r="J138">
        <v>2652938</v>
      </c>
      <c r="K138">
        <v>2806355</v>
      </c>
      <c r="L138">
        <v>13964</v>
      </c>
      <c r="M138">
        <v>4.4779999999999998</v>
      </c>
      <c r="N138">
        <v>51240</v>
      </c>
      <c r="O138">
        <v>16.431999999999999</v>
      </c>
      <c r="P138">
        <v>489775</v>
      </c>
      <c r="Q138">
        <v>99257</v>
      </c>
      <c r="R138">
        <v>390518</v>
      </c>
      <c r="S138">
        <v>3.5369999999999999</v>
      </c>
      <c r="T138">
        <v>17.452000000000002</v>
      </c>
      <c r="U138">
        <v>795376</v>
      </c>
      <c r="V138">
        <v>353683</v>
      </c>
      <c r="W138">
        <v>441693</v>
      </c>
      <c r="X138">
        <v>12.603</v>
      </c>
      <c r="Y138">
        <v>28.341999999999999</v>
      </c>
      <c r="Z138">
        <v>-305601</v>
      </c>
      <c r="AA138">
        <v>-10.89</v>
      </c>
      <c r="AB138">
        <v>34.905000000000001</v>
      </c>
      <c r="AC138">
        <v>40360</v>
      </c>
      <c r="AD138">
        <v>40904</v>
      </c>
      <c r="AE138">
        <v>274061</v>
      </c>
    </row>
    <row r="139" spans="1:31" x14ac:dyDescent="0.35">
      <c r="A139" t="s">
        <v>62</v>
      </c>
      <c r="B139" t="s">
        <v>63</v>
      </c>
      <c r="C139">
        <v>0</v>
      </c>
      <c r="D139" t="s">
        <v>64</v>
      </c>
      <c r="E139">
        <v>40</v>
      </c>
      <c r="F139" t="s">
        <v>71</v>
      </c>
      <c r="G139">
        <v>1992</v>
      </c>
      <c r="H139">
        <v>272694</v>
      </c>
      <c r="I139">
        <v>287699</v>
      </c>
      <c r="J139">
        <v>2557270</v>
      </c>
      <c r="K139">
        <v>2613448</v>
      </c>
      <c r="L139">
        <v>13196</v>
      </c>
      <c r="M139">
        <v>4.3360000000000003</v>
      </c>
      <c r="N139">
        <v>46476</v>
      </c>
      <c r="O139">
        <v>15.271000000000001</v>
      </c>
      <c r="P139">
        <v>537730</v>
      </c>
      <c r="Q139">
        <v>97604</v>
      </c>
      <c r="R139">
        <v>440126</v>
      </c>
      <c r="S139">
        <v>3.7349999999999999</v>
      </c>
      <c r="T139">
        <v>20.576000000000001</v>
      </c>
      <c r="U139">
        <v>647640</v>
      </c>
      <c r="V139">
        <v>294593</v>
      </c>
      <c r="W139">
        <v>353047</v>
      </c>
      <c r="X139">
        <v>11.272</v>
      </c>
      <c r="Y139">
        <v>24.780999999999999</v>
      </c>
      <c r="Z139">
        <v>-109910</v>
      </c>
      <c r="AA139">
        <v>-4.2060000000000004</v>
      </c>
      <c r="AB139">
        <v>41.151000000000003</v>
      </c>
      <c r="AC139">
        <v>36935</v>
      </c>
      <c r="AD139">
        <v>37330</v>
      </c>
      <c r="AE139">
        <v>240065</v>
      </c>
    </row>
    <row r="140" spans="1:31" x14ac:dyDescent="0.35">
      <c r="A140" t="s">
        <v>62</v>
      </c>
      <c r="B140" t="s">
        <v>63</v>
      </c>
      <c r="C140">
        <v>0</v>
      </c>
      <c r="D140" t="s">
        <v>64</v>
      </c>
      <c r="E140">
        <v>40</v>
      </c>
      <c r="F140" t="s">
        <v>71</v>
      </c>
      <c r="G140">
        <v>1993</v>
      </c>
      <c r="H140">
        <v>272368</v>
      </c>
      <c r="I140">
        <v>285749</v>
      </c>
      <c r="J140">
        <v>2369545</v>
      </c>
      <c r="K140">
        <v>2401345</v>
      </c>
      <c r="L140">
        <v>12575</v>
      </c>
      <c r="M140">
        <v>4.1609999999999996</v>
      </c>
      <c r="N140">
        <v>45562</v>
      </c>
      <c r="O140">
        <v>15.074999999999999</v>
      </c>
      <c r="P140">
        <v>508220</v>
      </c>
      <c r="Q140">
        <v>66478</v>
      </c>
      <c r="R140">
        <v>441742</v>
      </c>
      <c r="S140">
        <v>2.7679999999999998</v>
      </c>
      <c r="T140">
        <v>21.164000000000001</v>
      </c>
      <c r="U140">
        <v>571355</v>
      </c>
      <c r="V140">
        <v>260675</v>
      </c>
      <c r="W140">
        <v>310680</v>
      </c>
      <c r="X140">
        <v>10.855</v>
      </c>
      <c r="Y140">
        <v>23.792999999999999</v>
      </c>
      <c r="Z140">
        <v>-63135</v>
      </c>
      <c r="AA140">
        <v>-2.629</v>
      </c>
      <c r="AB140">
        <v>42.328000000000003</v>
      </c>
      <c r="AC140">
        <v>35643</v>
      </c>
      <c r="AD140">
        <v>36274</v>
      </c>
      <c r="AE140">
        <v>211269</v>
      </c>
    </row>
    <row r="141" spans="1:31" x14ac:dyDescent="0.35">
      <c r="A141" t="s">
        <v>62</v>
      </c>
      <c r="B141" t="s">
        <v>63</v>
      </c>
      <c r="C141">
        <v>0</v>
      </c>
      <c r="D141" t="s">
        <v>64</v>
      </c>
      <c r="E141">
        <v>40</v>
      </c>
      <c r="F141" t="s">
        <v>71</v>
      </c>
      <c r="G141">
        <v>1994</v>
      </c>
      <c r="H141">
        <v>258729</v>
      </c>
      <c r="I141">
        <v>270342</v>
      </c>
      <c r="J141">
        <v>2248314</v>
      </c>
      <c r="K141">
        <v>2297192</v>
      </c>
      <c r="L141">
        <v>10693</v>
      </c>
      <c r="M141">
        <v>3.7389999999999999</v>
      </c>
      <c r="N141">
        <v>41965</v>
      </c>
      <c r="O141">
        <v>14.673999999999999</v>
      </c>
      <c r="P141">
        <v>457925</v>
      </c>
      <c r="Q141">
        <v>61357</v>
      </c>
      <c r="R141">
        <v>396568</v>
      </c>
      <c r="S141">
        <v>2.6709999999999998</v>
      </c>
      <c r="T141">
        <v>19.934000000000001</v>
      </c>
      <c r="U141">
        <v>556359</v>
      </c>
      <c r="V141">
        <v>255459</v>
      </c>
      <c r="W141">
        <v>300900</v>
      </c>
      <c r="X141">
        <v>11.12</v>
      </c>
      <c r="Y141">
        <v>24.219000000000001</v>
      </c>
      <c r="Z141">
        <v>-98434</v>
      </c>
      <c r="AA141">
        <v>-4.2850000000000001</v>
      </c>
      <c r="AB141">
        <v>39.868000000000002</v>
      </c>
      <c r="AC141">
        <v>33644</v>
      </c>
      <c r="AD141">
        <v>34158</v>
      </c>
      <c r="AE141">
        <v>215385</v>
      </c>
    </row>
    <row r="142" spans="1:31" x14ac:dyDescent="0.35">
      <c r="A142" t="s">
        <v>62</v>
      </c>
      <c r="B142" t="s">
        <v>63</v>
      </c>
      <c r="C142">
        <v>0</v>
      </c>
      <c r="D142" t="s">
        <v>64</v>
      </c>
      <c r="E142">
        <v>40</v>
      </c>
      <c r="F142" t="s">
        <v>71</v>
      </c>
      <c r="G142">
        <v>1995</v>
      </c>
      <c r="H142">
        <v>257395</v>
      </c>
      <c r="I142">
        <v>270067</v>
      </c>
      <c r="J142">
        <v>2513014</v>
      </c>
      <c r="K142">
        <v>2532052</v>
      </c>
      <c r="L142">
        <v>11049</v>
      </c>
      <c r="M142">
        <v>3.8769999999999998</v>
      </c>
      <c r="N142">
        <v>40964</v>
      </c>
      <c r="O142">
        <v>14.372</v>
      </c>
      <c r="P142">
        <v>502204</v>
      </c>
      <c r="Q142">
        <v>77811</v>
      </c>
      <c r="R142">
        <v>424393</v>
      </c>
      <c r="S142">
        <v>3.073</v>
      </c>
      <c r="T142">
        <v>19.834</v>
      </c>
      <c r="U142">
        <v>538267</v>
      </c>
      <c r="V142">
        <v>246714</v>
      </c>
      <c r="W142">
        <v>291553</v>
      </c>
      <c r="X142">
        <v>9.7439999999999998</v>
      </c>
      <c r="Y142">
        <v>21.257999999999999</v>
      </c>
      <c r="Z142">
        <v>-36063</v>
      </c>
      <c r="AA142">
        <v>-1.4239999999999999</v>
      </c>
      <c r="AB142">
        <v>39.667999999999999</v>
      </c>
      <c r="AC142">
        <v>32981</v>
      </c>
      <c r="AD142">
        <v>33503</v>
      </c>
      <c r="AE142">
        <v>208133</v>
      </c>
    </row>
    <row r="143" spans="1:31" x14ac:dyDescent="0.35">
      <c r="A143" t="s">
        <v>62</v>
      </c>
      <c r="B143" t="s">
        <v>63</v>
      </c>
      <c r="C143">
        <v>0</v>
      </c>
      <c r="D143" t="s">
        <v>64</v>
      </c>
      <c r="E143">
        <v>40</v>
      </c>
      <c r="F143" t="s">
        <v>71</v>
      </c>
      <c r="G143">
        <v>1996</v>
      </c>
      <c r="H143">
        <v>265377</v>
      </c>
      <c r="I143">
        <v>279009</v>
      </c>
      <c r="J143">
        <v>2466659</v>
      </c>
      <c r="K143">
        <v>2506079</v>
      </c>
      <c r="L143">
        <v>11860</v>
      </c>
      <c r="M143">
        <v>4.0259999999999998</v>
      </c>
      <c r="N143">
        <v>43028</v>
      </c>
      <c r="O143">
        <v>14.606</v>
      </c>
      <c r="P143">
        <v>496820</v>
      </c>
      <c r="Q143">
        <v>76445</v>
      </c>
      <c r="R143">
        <v>420375</v>
      </c>
      <c r="S143">
        <v>3.05</v>
      </c>
      <c r="T143">
        <v>19.824999999999999</v>
      </c>
      <c r="U143">
        <v>573696</v>
      </c>
      <c r="V143">
        <v>257630</v>
      </c>
      <c r="W143">
        <v>316066</v>
      </c>
      <c r="X143">
        <v>10.28</v>
      </c>
      <c r="Y143">
        <v>22.891999999999999</v>
      </c>
      <c r="Z143">
        <v>-76876</v>
      </c>
      <c r="AA143">
        <v>-3.0680000000000001</v>
      </c>
      <c r="AB143">
        <v>39.649000000000001</v>
      </c>
      <c r="AC143">
        <v>35289</v>
      </c>
      <c r="AD143">
        <v>35459</v>
      </c>
      <c r="AE143">
        <v>217549</v>
      </c>
    </row>
    <row r="144" spans="1:31" x14ac:dyDescent="0.35">
      <c r="A144" t="s">
        <v>62</v>
      </c>
      <c r="B144" t="s">
        <v>63</v>
      </c>
      <c r="C144">
        <v>0</v>
      </c>
      <c r="D144" t="s">
        <v>64</v>
      </c>
      <c r="E144">
        <v>40</v>
      </c>
      <c r="F144" t="s">
        <v>71</v>
      </c>
      <c r="G144">
        <v>1997</v>
      </c>
      <c r="H144">
        <v>275367</v>
      </c>
      <c r="I144">
        <v>289964</v>
      </c>
      <c r="J144">
        <v>2628282</v>
      </c>
      <c r="K144">
        <v>2667823</v>
      </c>
      <c r="L144">
        <v>12634</v>
      </c>
      <c r="M144">
        <v>4.1159999999999997</v>
      </c>
      <c r="N144">
        <v>46602</v>
      </c>
      <c r="O144">
        <v>15.182</v>
      </c>
      <c r="P144">
        <v>574675</v>
      </c>
      <c r="Q144">
        <v>102952</v>
      </c>
      <c r="R144">
        <v>471723</v>
      </c>
      <c r="S144">
        <v>3.859</v>
      </c>
      <c r="T144">
        <v>21.541</v>
      </c>
      <c r="U144">
        <v>652514</v>
      </c>
      <c r="V144">
        <v>301824</v>
      </c>
      <c r="W144">
        <v>350690</v>
      </c>
      <c r="X144">
        <v>11.313000000000001</v>
      </c>
      <c r="Y144">
        <v>24.459</v>
      </c>
      <c r="Z144">
        <v>-77839</v>
      </c>
      <c r="AA144">
        <v>-2.9180000000000001</v>
      </c>
      <c r="AB144">
        <v>43.082000000000001</v>
      </c>
      <c r="AC144">
        <v>38026</v>
      </c>
      <c r="AD144">
        <v>38221</v>
      </c>
      <c r="AE144">
        <v>254152</v>
      </c>
    </row>
    <row r="145" spans="1:31" x14ac:dyDescent="0.35">
      <c r="A145" t="s">
        <v>62</v>
      </c>
      <c r="B145" t="s">
        <v>63</v>
      </c>
      <c r="C145">
        <v>0</v>
      </c>
      <c r="D145" t="s">
        <v>64</v>
      </c>
      <c r="E145">
        <v>40</v>
      </c>
      <c r="F145" t="s">
        <v>71</v>
      </c>
      <c r="G145">
        <v>1998</v>
      </c>
      <c r="H145">
        <v>286145</v>
      </c>
      <c r="I145">
        <v>309244</v>
      </c>
      <c r="J145">
        <v>2899242</v>
      </c>
      <c r="K145">
        <v>2911284</v>
      </c>
      <c r="L145">
        <v>12244</v>
      </c>
      <c r="M145">
        <v>3.754</v>
      </c>
      <c r="N145">
        <v>46061</v>
      </c>
      <c r="O145">
        <v>14.122999999999999</v>
      </c>
      <c r="P145">
        <v>623684</v>
      </c>
      <c r="Q145">
        <v>102936</v>
      </c>
      <c r="R145">
        <v>520748</v>
      </c>
      <c r="S145">
        <v>3.536</v>
      </c>
      <c r="T145">
        <v>21.422999999999998</v>
      </c>
      <c r="U145">
        <v>643968</v>
      </c>
      <c r="V145">
        <v>265494</v>
      </c>
      <c r="W145">
        <v>378474</v>
      </c>
      <c r="X145">
        <v>9.1189999999999998</v>
      </c>
      <c r="Y145">
        <v>22.12</v>
      </c>
      <c r="Z145">
        <v>-20284</v>
      </c>
      <c r="AA145">
        <v>-0.69699999999999995</v>
      </c>
      <c r="AB145">
        <v>42.845999999999997</v>
      </c>
      <c r="AC145">
        <v>35330</v>
      </c>
      <c r="AD145">
        <v>35583</v>
      </c>
      <c r="AE145">
        <v>198591</v>
      </c>
    </row>
    <row r="146" spans="1:31" x14ac:dyDescent="0.35">
      <c r="A146" t="s">
        <v>62</v>
      </c>
      <c r="B146" t="s">
        <v>63</v>
      </c>
      <c r="C146">
        <v>0</v>
      </c>
      <c r="D146" t="s">
        <v>64</v>
      </c>
      <c r="E146">
        <v>40</v>
      </c>
      <c r="F146" t="s">
        <v>71</v>
      </c>
      <c r="G146">
        <v>1999</v>
      </c>
      <c r="H146">
        <v>286965</v>
      </c>
      <c r="I146">
        <v>298801</v>
      </c>
      <c r="J146">
        <v>2669930</v>
      </c>
      <c r="K146">
        <v>2692539</v>
      </c>
      <c r="L146">
        <v>12554</v>
      </c>
      <c r="M146">
        <v>3.9780000000000002</v>
      </c>
      <c r="N146">
        <v>46172</v>
      </c>
      <c r="O146">
        <v>14.629</v>
      </c>
      <c r="P146">
        <v>554582</v>
      </c>
      <c r="Q146">
        <v>90806</v>
      </c>
      <c r="R146">
        <v>463776</v>
      </c>
      <c r="S146">
        <v>3.3730000000000002</v>
      </c>
      <c r="T146">
        <v>20.597000000000001</v>
      </c>
      <c r="U146">
        <v>598024</v>
      </c>
      <c r="V146">
        <v>277932</v>
      </c>
      <c r="W146">
        <v>320092</v>
      </c>
      <c r="X146">
        <v>10.321999999999999</v>
      </c>
      <c r="Y146">
        <v>22.21</v>
      </c>
      <c r="Z146">
        <v>-43442</v>
      </c>
      <c r="AA146">
        <v>-1.613</v>
      </c>
      <c r="AB146">
        <v>41.194000000000003</v>
      </c>
      <c r="AC146">
        <v>35844</v>
      </c>
      <c r="AD146">
        <v>36359</v>
      </c>
      <c r="AE146">
        <v>216225</v>
      </c>
    </row>
    <row r="147" spans="1:31" x14ac:dyDescent="0.35">
      <c r="A147" t="s">
        <v>62</v>
      </c>
      <c r="B147" t="s">
        <v>63</v>
      </c>
      <c r="C147">
        <v>0</v>
      </c>
      <c r="D147" t="s">
        <v>64</v>
      </c>
      <c r="E147">
        <v>40</v>
      </c>
      <c r="F147" t="s">
        <v>71</v>
      </c>
      <c r="G147">
        <v>2000</v>
      </c>
      <c r="H147">
        <v>293329</v>
      </c>
      <c r="I147">
        <v>307473</v>
      </c>
      <c r="J147">
        <v>3028002</v>
      </c>
      <c r="K147">
        <v>3012952</v>
      </c>
      <c r="L147">
        <v>12380</v>
      </c>
      <c r="M147">
        <v>3.81</v>
      </c>
      <c r="N147">
        <v>47304</v>
      </c>
      <c r="O147">
        <v>14.558</v>
      </c>
      <c r="P147">
        <v>641975</v>
      </c>
      <c r="Q147">
        <v>90331</v>
      </c>
      <c r="R147">
        <v>551644</v>
      </c>
      <c r="S147">
        <v>2.9980000000000002</v>
      </c>
      <c r="T147">
        <v>21.306999999999999</v>
      </c>
      <c r="U147">
        <v>610753</v>
      </c>
      <c r="V147">
        <v>283130</v>
      </c>
      <c r="W147">
        <v>327623</v>
      </c>
      <c r="X147">
        <v>9.3970000000000002</v>
      </c>
      <c r="Y147">
        <v>20.271000000000001</v>
      </c>
      <c r="Z147">
        <v>31222</v>
      </c>
      <c r="AA147">
        <v>1.036</v>
      </c>
      <c r="AB147">
        <v>40.542000000000002</v>
      </c>
      <c r="AC147">
        <v>36187</v>
      </c>
      <c r="AD147">
        <v>36754</v>
      </c>
      <c r="AE147">
        <v>219984</v>
      </c>
    </row>
    <row r="148" spans="1:31" x14ac:dyDescent="0.35">
      <c r="A148" t="s">
        <v>62</v>
      </c>
      <c r="B148" t="s">
        <v>63</v>
      </c>
      <c r="C148">
        <v>0</v>
      </c>
      <c r="D148" t="s">
        <v>64</v>
      </c>
      <c r="E148">
        <v>40</v>
      </c>
      <c r="F148" t="s">
        <v>71</v>
      </c>
      <c r="G148">
        <v>2001</v>
      </c>
      <c r="H148">
        <v>282517</v>
      </c>
      <c r="I148">
        <v>290054</v>
      </c>
      <c r="J148">
        <v>2855034</v>
      </c>
      <c r="K148">
        <v>2889786</v>
      </c>
      <c r="L148">
        <v>12822</v>
      </c>
      <c r="M148">
        <v>4.181</v>
      </c>
      <c r="N148">
        <v>46012</v>
      </c>
      <c r="O148">
        <v>15.005000000000001</v>
      </c>
      <c r="P148">
        <v>575111</v>
      </c>
      <c r="Q148">
        <v>94020</v>
      </c>
      <c r="R148">
        <v>481091</v>
      </c>
      <c r="S148">
        <v>3.254</v>
      </c>
      <c r="T148">
        <v>19.902000000000001</v>
      </c>
      <c r="U148">
        <v>645891</v>
      </c>
      <c r="V148">
        <v>286263</v>
      </c>
      <c r="W148">
        <v>359628</v>
      </c>
      <c r="X148">
        <v>9.9060000000000006</v>
      </c>
      <c r="Y148">
        <v>22.350999999999999</v>
      </c>
      <c r="Z148">
        <v>-70780</v>
      </c>
      <c r="AA148">
        <v>-2.4489999999999998</v>
      </c>
      <c r="AB148">
        <v>39.802999999999997</v>
      </c>
      <c r="AC148">
        <v>35539</v>
      </c>
      <c r="AD148">
        <v>35688</v>
      </c>
      <c r="AE148">
        <v>222883</v>
      </c>
    </row>
    <row r="149" spans="1:31" x14ac:dyDescent="0.35">
      <c r="A149" t="s">
        <v>62</v>
      </c>
      <c r="B149" t="s">
        <v>63</v>
      </c>
      <c r="C149">
        <v>0</v>
      </c>
      <c r="D149" t="s">
        <v>64</v>
      </c>
      <c r="E149">
        <v>40</v>
      </c>
      <c r="F149" t="s">
        <v>71</v>
      </c>
      <c r="G149">
        <v>2002</v>
      </c>
      <c r="H149">
        <v>263188</v>
      </c>
      <c r="I149">
        <v>274289</v>
      </c>
      <c r="J149">
        <v>2409258</v>
      </c>
      <c r="K149">
        <v>2525383</v>
      </c>
      <c r="L149">
        <v>15250</v>
      </c>
      <c r="M149">
        <v>5.27</v>
      </c>
      <c r="N149">
        <v>45470</v>
      </c>
      <c r="O149">
        <v>15.712</v>
      </c>
      <c r="P149">
        <v>474105</v>
      </c>
      <c r="Q149">
        <v>113710</v>
      </c>
      <c r="R149">
        <v>360395</v>
      </c>
      <c r="S149">
        <v>4.5030000000000001</v>
      </c>
      <c r="T149">
        <v>18.774000000000001</v>
      </c>
      <c r="U149">
        <v>707146</v>
      </c>
      <c r="V149">
        <v>272924</v>
      </c>
      <c r="W149">
        <v>434222</v>
      </c>
      <c r="X149">
        <v>10.807</v>
      </c>
      <c r="Y149">
        <v>28.001999999999999</v>
      </c>
      <c r="Z149">
        <v>-233041</v>
      </c>
      <c r="AA149">
        <v>-9.2279999999999998</v>
      </c>
      <c r="AB149">
        <v>37.546999999999997</v>
      </c>
      <c r="AC149">
        <v>34681</v>
      </c>
      <c r="AD149">
        <v>34924</v>
      </c>
      <c r="AE149">
        <v>217974</v>
      </c>
    </row>
    <row r="150" spans="1:31" x14ac:dyDescent="0.35">
      <c r="A150" t="s">
        <v>62</v>
      </c>
      <c r="B150" t="s">
        <v>63</v>
      </c>
      <c r="C150">
        <v>0</v>
      </c>
      <c r="D150" t="s">
        <v>64</v>
      </c>
      <c r="E150">
        <v>40</v>
      </c>
      <c r="F150" t="s">
        <v>71</v>
      </c>
      <c r="G150">
        <v>2003</v>
      </c>
      <c r="H150">
        <v>259138</v>
      </c>
      <c r="I150">
        <v>270597</v>
      </c>
      <c r="J150">
        <v>2397796</v>
      </c>
      <c r="K150">
        <v>2443088</v>
      </c>
      <c r="L150">
        <v>13458</v>
      </c>
      <c r="M150">
        <v>4.7080000000000002</v>
      </c>
      <c r="N150">
        <v>44010</v>
      </c>
      <c r="O150">
        <v>15.395</v>
      </c>
      <c r="P150">
        <v>486188</v>
      </c>
      <c r="Q150">
        <v>75098</v>
      </c>
      <c r="R150">
        <v>411090</v>
      </c>
      <c r="S150">
        <v>3.0739999999999998</v>
      </c>
      <c r="T150">
        <v>19.901</v>
      </c>
      <c r="U150">
        <v>574875</v>
      </c>
      <c r="V150">
        <v>251804</v>
      </c>
      <c r="W150">
        <v>323071</v>
      </c>
      <c r="X150">
        <v>10.307</v>
      </c>
      <c r="Y150">
        <v>23.530999999999999</v>
      </c>
      <c r="Z150">
        <v>-88687</v>
      </c>
      <c r="AA150">
        <v>-3.63</v>
      </c>
      <c r="AB150">
        <v>39.801000000000002</v>
      </c>
      <c r="AC150">
        <v>33692</v>
      </c>
      <c r="AD150">
        <v>33976</v>
      </c>
      <c r="AE150">
        <v>196284</v>
      </c>
    </row>
    <row r="151" spans="1:31" x14ac:dyDescent="0.35">
      <c r="A151" t="s">
        <v>62</v>
      </c>
      <c r="B151" t="s">
        <v>63</v>
      </c>
      <c r="C151">
        <v>0</v>
      </c>
      <c r="D151" t="s">
        <v>64</v>
      </c>
      <c r="E151">
        <v>40</v>
      </c>
      <c r="F151" t="s">
        <v>71</v>
      </c>
      <c r="G151">
        <v>2004</v>
      </c>
      <c r="H151">
        <v>256732</v>
      </c>
      <c r="I151">
        <v>265411</v>
      </c>
      <c r="J151">
        <v>2233386</v>
      </c>
      <c r="K151">
        <v>2249834</v>
      </c>
      <c r="L151">
        <v>11585</v>
      </c>
      <c r="M151">
        <v>4.133</v>
      </c>
      <c r="N151">
        <v>41310</v>
      </c>
      <c r="O151">
        <v>14.739000000000001</v>
      </c>
      <c r="P151">
        <v>435482</v>
      </c>
      <c r="Q151">
        <v>53004</v>
      </c>
      <c r="R151">
        <v>382478</v>
      </c>
      <c r="S151">
        <v>2.3559999999999999</v>
      </c>
      <c r="T151">
        <v>19.356000000000002</v>
      </c>
      <c r="U151">
        <v>465907</v>
      </c>
      <c r="V151">
        <v>210837</v>
      </c>
      <c r="W151">
        <v>255070</v>
      </c>
      <c r="X151">
        <v>9.3710000000000004</v>
      </c>
      <c r="Y151">
        <v>20.709</v>
      </c>
      <c r="Z151">
        <v>-30425</v>
      </c>
      <c r="AA151">
        <v>-1.3520000000000001</v>
      </c>
      <c r="AB151">
        <v>38.712000000000003</v>
      </c>
      <c r="AC151">
        <v>31692</v>
      </c>
      <c r="AD151">
        <v>32156</v>
      </c>
      <c r="AE151">
        <v>174667</v>
      </c>
    </row>
    <row r="152" spans="1:31" x14ac:dyDescent="0.35">
      <c r="A152" t="s">
        <v>62</v>
      </c>
      <c r="B152" t="s">
        <v>63</v>
      </c>
      <c r="C152">
        <v>0</v>
      </c>
      <c r="D152" t="s">
        <v>64</v>
      </c>
      <c r="E152">
        <v>40</v>
      </c>
      <c r="F152" t="s">
        <v>71</v>
      </c>
      <c r="G152">
        <v>2005</v>
      </c>
      <c r="H152">
        <v>272341</v>
      </c>
      <c r="I152">
        <v>280788</v>
      </c>
      <c r="J152">
        <v>2740828</v>
      </c>
      <c r="K152">
        <v>2793919</v>
      </c>
      <c r="L152">
        <v>12591</v>
      </c>
      <c r="M152">
        <v>4.2480000000000002</v>
      </c>
      <c r="N152">
        <v>43851</v>
      </c>
      <c r="O152">
        <v>14.794</v>
      </c>
      <c r="P152">
        <v>470160</v>
      </c>
      <c r="Q152">
        <v>80556</v>
      </c>
      <c r="R152">
        <v>389604</v>
      </c>
      <c r="S152">
        <v>2.883</v>
      </c>
      <c r="T152">
        <v>16.827999999999999</v>
      </c>
      <c r="U152">
        <v>576390</v>
      </c>
      <c r="V152">
        <v>240467</v>
      </c>
      <c r="W152">
        <v>335923</v>
      </c>
      <c r="X152">
        <v>8.6069999999999993</v>
      </c>
      <c r="Y152">
        <v>20.63</v>
      </c>
      <c r="Z152">
        <v>-106230</v>
      </c>
      <c r="AA152">
        <v>-3.802</v>
      </c>
      <c r="AB152">
        <v>33.655999999999999</v>
      </c>
      <c r="AC152">
        <v>33859</v>
      </c>
      <c r="AD152">
        <v>34086</v>
      </c>
      <c r="AE152">
        <v>200300</v>
      </c>
    </row>
    <row r="153" spans="1:31" x14ac:dyDescent="0.35">
      <c r="A153" t="s">
        <v>62</v>
      </c>
      <c r="B153" t="s">
        <v>63</v>
      </c>
      <c r="C153">
        <v>0</v>
      </c>
      <c r="D153" t="s">
        <v>64</v>
      </c>
      <c r="E153">
        <v>40</v>
      </c>
      <c r="F153" t="s">
        <v>71</v>
      </c>
      <c r="G153">
        <v>2006</v>
      </c>
      <c r="H153">
        <v>274566</v>
      </c>
      <c r="I153">
        <v>281314</v>
      </c>
      <c r="J153">
        <v>2442661</v>
      </c>
      <c r="K153">
        <v>2449716</v>
      </c>
      <c r="L153">
        <v>14852</v>
      </c>
      <c r="M153">
        <v>4.9809999999999999</v>
      </c>
      <c r="N153">
        <v>48527</v>
      </c>
      <c r="O153">
        <v>16.276</v>
      </c>
      <c r="P153">
        <v>517506</v>
      </c>
      <c r="Q153">
        <v>98360</v>
      </c>
      <c r="R153">
        <v>419146</v>
      </c>
      <c r="S153">
        <v>4.0149999999999997</v>
      </c>
      <c r="T153">
        <v>21.125</v>
      </c>
      <c r="U153">
        <v>529578</v>
      </c>
      <c r="V153">
        <v>245731</v>
      </c>
      <c r="W153">
        <v>283847</v>
      </c>
      <c r="X153">
        <v>10.031000000000001</v>
      </c>
      <c r="Y153">
        <v>21.617999999999999</v>
      </c>
      <c r="Z153">
        <v>-12072</v>
      </c>
      <c r="AA153">
        <v>-0.49299999999999999</v>
      </c>
      <c r="AB153">
        <v>42.25</v>
      </c>
      <c r="AC153">
        <v>39658</v>
      </c>
      <c r="AD153">
        <v>39740</v>
      </c>
      <c r="AE153">
        <v>208632</v>
      </c>
    </row>
    <row r="154" spans="1:31" x14ac:dyDescent="0.35">
      <c r="A154" t="s">
        <v>62</v>
      </c>
      <c r="B154" t="s">
        <v>63</v>
      </c>
      <c r="C154">
        <v>0</v>
      </c>
      <c r="D154" t="s">
        <v>64</v>
      </c>
      <c r="E154">
        <v>40</v>
      </c>
      <c r="F154" t="s">
        <v>71</v>
      </c>
      <c r="G154">
        <v>2007</v>
      </c>
      <c r="H154">
        <v>289163</v>
      </c>
      <c r="I154">
        <v>297401</v>
      </c>
      <c r="J154">
        <v>2460020</v>
      </c>
      <c r="K154">
        <v>2530533</v>
      </c>
      <c r="L154">
        <v>13917</v>
      </c>
      <c r="M154">
        <v>4.4240000000000004</v>
      </c>
      <c r="N154">
        <v>48267</v>
      </c>
      <c r="O154">
        <v>15.343999999999999</v>
      </c>
      <c r="P154">
        <v>464643</v>
      </c>
      <c r="Q154">
        <v>78915</v>
      </c>
      <c r="R154">
        <v>385728</v>
      </c>
      <c r="S154">
        <v>3.1190000000000002</v>
      </c>
      <c r="T154">
        <v>18.361000000000001</v>
      </c>
      <c r="U154">
        <v>605618</v>
      </c>
      <c r="V154">
        <v>271049</v>
      </c>
      <c r="W154">
        <v>334569</v>
      </c>
      <c r="X154">
        <v>10.711</v>
      </c>
      <c r="Y154">
        <v>23.931999999999999</v>
      </c>
      <c r="Z154">
        <v>-140975</v>
      </c>
      <c r="AA154">
        <v>-5.5709999999999997</v>
      </c>
      <c r="AB154">
        <v>36.722999999999999</v>
      </c>
      <c r="AC154">
        <v>38894</v>
      </c>
      <c r="AD154">
        <v>39005</v>
      </c>
      <c r="AE154">
        <v>229000</v>
      </c>
    </row>
    <row r="155" spans="1:31" x14ac:dyDescent="0.35">
      <c r="A155" t="s">
        <v>62</v>
      </c>
      <c r="B155" t="s">
        <v>63</v>
      </c>
      <c r="C155">
        <v>0</v>
      </c>
      <c r="D155" t="s">
        <v>64</v>
      </c>
      <c r="E155">
        <v>40</v>
      </c>
      <c r="F155" t="s">
        <v>71</v>
      </c>
      <c r="G155">
        <v>2008</v>
      </c>
      <c r="H155">
        <v>294279</v>
      </c>
      <c r="I155">
        <v>305126</v>
      </c>
      <c r="J155">
        <v>2515537</v>
      </c>
      <c r="K155">
        <v>2599197</v>
      </c>
      <c r="L155">
        <v>9994</v>
      </c>
      <c r="M155">
        <v>3.0489999999999999</v>
      </c>
      <c r="N155">
        <v>55231</v>
      </c>
      <c r="O155">
        <v>16.852</v>
      </c>
      <c r="P155">
        <v>440971</v>
      </c>
      <c r="Q155">
        <v>60923</v>
      </c>
      <c r="R155">
        <v>380048</v>
      </c>
      <c r="S155">
        <v>2.3439999999999999</v>
      </c>
      <c r="T155">
        <v>16.966000000000001</v>
      </c>
      <c r="U155">
        <v>607664</v>
      </c>
      <c r="V155">
        <v>270338</v>
      </c>
      <c r="W155">
        <v>337326</v>
      </c>
      <c r="X155">
        <v>10.401</v>
      </c>
      <c r="Y155">
        <v>23.379000000000001</v>
      </c>
      <c r="Z155">
        <v>-166693</v>
      </c>
      <c r="AA155">
        <v>-6.4130000000000003</v>
      </c>
      <c r="AB155">
        <v>33.930999999999997</v>
      </c>
      <c r="AC155">
        <v>44233</v>
      </c>
      <c r="AD155">
        <v>44327</v>
      </c>
      <c r="AE155">
        <v>224381</v>
      </c>
    </row>
    <row r="156" spans="1:31" x14ac:dyDescent="0.35">
      <c r="A156" t="s">
        <v>62</v>
      </c>
      <c r="B156" t="s">
        <v>63</v>
      </c>
      <c r="C156">
        <v>0</v>
      </c>
      <c r="D156" t="s">
        <v>64</v>
      </c>
      <c r="E156">
        <v>40</v>
      </c>
      <c r="F156" t="s">
        <v>71</v>
      </c>
      <c r="G156">
        <v>2009</v>
      </c>
      <c r="H156">
        <v>311848</v>
      </c>
      <c r="I156">
        <v>320569</v>
      </c>
      <c r="J156">
        <v>2383849</v>
      </c>
      <c r="K156">
        <v>2543108</v>
      </c>
      <c r="L156">
        <v>13877</v>
      </c>
      <c r="M156">
        <v>4.0090000000000003</v>
      </c>
      <c r="N156">
        <v>64962</v>
      </c>
      <c r="O156">
        <v>18.768999999999998</v>
      </c>
      <c r="P156">
        <v>379858</v>
      </c>
      <c r="Q156">
        <v>64142</v>
      </c>
      <c r="R156">
        <v>315716</v>
      </c>
      <c r="S156">
        <v>2.5219999999999998</v>
      </c>
      <c r="T156">
        <v>14.936999999999999</v>
      </c>
      <c r="U156">
        <v>697685</v>
      </c>
      <c r="V156">
        <v>292180</v>
      </c>
      <c r="W156">
        <v>405505</v>
      </c>
      <c r="X156">
        <v>11.489000000000001</v>
      </c>
      <c r="Y156">
        <v>27.434000000000001</v>
      </c>
      <c r="Z156">
        <v>-317827</v>
      </c>
      <c r="AA156">
        <v>-12.497999999999999</v>
      </c>
      <c r="AB156">
        <v>29.873999999999999</v>
      </c>
      <c r="AC156">
        <v>49704</v>
      </c>
      <c r="AD156">
        <v>50062</v>
      </c>
      <c r="AE156">
        <v>240070</v>
      </c>
    </row>
    <row r="157" spans="1:31" x14ac:dyDescent="0.35">
      <c r="A157" t="s">
        <v>62</v>
      </c>
      <c r="B157" t="s">
        <v>63</v>
      </c>
      <c r="C157">
        <v>0</v>
      </c>
      <c r="D157" t="s">
        <v>64</v>
      </c>
      <c r="E157">
        <v>40</v>
      </c>
      <c r="F157" t="s">
        <v>71</v>
      </c>
      <c r="G157">
        <v>2010</v>
      </c>
      <c r="H157">
        <v>270580</v>
      </c>
      <c r="I157">
        <v>278172</v>
      </c>
      <c r="J157">
        <v>2043500</v>
      </c>
      <c r="K157">
        <v>2116368</v>
      </c>
      <c r="L157">
        <v>15390</v>
      </c>
      <c r="M157">
        <v>5.1879999999999997</v>
      </c>
      <c r="N157">
        <v>52376</v>
      </c>
      <c r="O157">
        <v>17.655000000000001</v>
      </c>
      <c r="P157">
        <v>341347</v>
      </c>
      <c r="Q157">
        <v>65380</v>
      </c>
      <c r="R157">
        <v>275967</v>
      </c>
      <c r="S157">
        <v>3.089</v>
      </c>
      <c r="T157">
        <v>16.129000000000001</v>
      </c>
      <c r="U157">
        <v>486590</v>
      </c>
      <c r="V157">
        <v>222754</v>
      </c>
      <c r="W157">
        <v>263836</v>
      </c>
      <c r="X157">
        <v>10.525</v>
      </c>
      <c r="Y157">
        <v>22.992000000000001</v>
      </c>
      <c r="Z157">
        <v>-145243</v>
      </c>
      <c r="AA157">
        <v>-6.8630000000000004</v>
      </c>
      <c r="AB157">
        <v>32.258000000000003</v>
      </c>
      <c r="AC157">
        <v>39373</v>
      </c>
      <c r="AD157">
        <v>39706</v>
      </c>
      <c r="AE157">
        <v>183673</v>
      </c>
    </row>
    <row r="158" spans="1:31" x14ac:dyDescent="0.35">
      <c r="A158" t="s">
        <v>62</v>
      </c>
      <c r="B158" t="s">
        <v>63</v>
      </c>
      <c r="C158">
        <v>0</v>
      </c>
      <c r="D158" t="s">
        <v>64</v>
      </c>
      <c r="E158">
        <v>40</v>
      </c>
      <c r="F158" t="s">
        <v>71</v>
      </c>
      <c r="G158">
        <v>2011</v>
      </c>
      <c r="H158">
        <v>258563</v>
      </c>
      <c r="I158">
        <v>266934</v>
      </c>
      <c r="J158">
        <v>2003021</v>
      </c>
      <c r="K158">
        <v>2017972</v>
      </c>
      <c r="L158">
        <v>15004</v>
      </c>
      <c r="M158">
        <v>5.3140000000000001</v>
      </c>
      <c r="N158">
        <v>45877</v>
      </c>
      <c r="O158">
        <v>16.247</v>
      </c>
      <c r="P158">
        <v>378102</v>
      </c>
      <c r="Q158">
        <v>65512</v>
      </c>
      <c r="R158">
        <v>312590</v>
      </c>
      <c r="S158">
        <v>3.246</v>
      </c>
      <c r="T158">
        <v>18.736999999999998</v>
      </c>
      <c r="U158">
        <v>407583</v>
      </c>
      <c r="V158">
        <v>193101</v>
      </c>
      <c r="W158">
        <v>214482</v>
      </c>
      <c r="X158">
        <v>9.5690000000000008</v>
      </c>
      <c r="Y158">
        <v>20.198</v>
      </c>
      <c r="Z158">
        <v>-29481</v>
      </c>
      <c r="AA158">
        <v>-1.4610000000000001</v>
      </c>
      <c r="AB158">
        <v>37.472999999999999</v>
      </c>
      <c r="AC158">
        <v>35060</v>
      </c>
      <c r="AD158">
        <v>35255</v>
      </c>
      <c r="AE158">
        <v>156531</v>
      </c>
    </row>
    <row r="159" spans="1:31" x14ac:dyDescent="0.35">
      <c r="A159" t="s">
        <v>62</v>
      </c>
      <c r="B159" t="s">
        <v>63</v>
      </c>
      <c r="C159">
        <v>0</v>
      </c>
      <c r="D159" t="s">
        <v>64</v>
      </c>
      <c r="E159">
        <v>40</v>
      </c>
      <c r="F159" t="s">
        <v>71</v>
      </c>
      <c r="G159">
        <v>2012</v>
      </c>
      <c r="H159">
        <v>228284</v>
      </c>
      <c r="I159">
        <v>236703</v>
      </c>
      <c r="J159">
        <v>1919289</v>
      </c>
      <c r="K159">
        <v>1913792</v>
      </c>
      <c r="L159">
        <v>12177</v>
      </c>
      <c r="M159">
        <v>4.9089999999999998</v>
      </c>
      <c r="N159">
        <v>34830</v>
      </c>
      <c r="O159">
        <v>14.042999999999999</v>
      </c>
      <c r="P159">
        <v>373630</v>
      </c>
      <c r="Q159">
        <v>55086</v>
      </c>
      <c r="R159">
        <v>318544</v>
      </c>
      <c r="S159">
        <v>2.8780000000000001</v>
      </c>
      <c r="T159">
        <v>19.523</v>
      </c>
      <c r="U159">
        <v>362685</v>
      </c>
      <c r="V159">
        <v>176283</v>
      </c>
      <c r="W159">
        <v>186402</v>
      </c>
      <c r="X159">
        <v>9.2110000000000003</v>
      </c>
      <c r="Y159">
        <v>18.951000000000001</v>
      </c>
      <c r="Z159">
        <v>10945</v>
      </c>
      <c r="AA159">
        <v>0.57199999999999995</v>
      </c>
      <c r="AB159">
        <v>37.902000000000001</v>
      </c>
      <c r="AC159">
        <v>27017</v>
      </c>
      <c r="AD159">
        <v>27131</v>
      </c>
      <c r="AE159">
        <v>140214</v>
      </c>
    </row>
    <row r="160" spans="1:31" x14ac:dyDescent="0.35">
      <c r="A160" t="s">
        <v>62</v>
      </c>
      <c r="B160" t="s">
        <v>63</v>
      </c>
      <c r="C160">
        <v>0</v>
      </c>
      <c r="D160" t="s">
        <v>64</v>
      </c>
      <c r="E160">
        <v>40</v>
      </c>
      <c r="F160" t="s">
        <v>71</v>
      </c>
      <c r="G160">
        <v>2013</v>
      </c>
      <c r="H160">
        <v>221419</v>
      </c>
      <c r="I160">
        <v>232249</v>
      </c>
      <c r="J160">
        <v>2097040</v>
      </c>
      <c r="K160">
        <v>2102046</v>
      </c>
      <c r="L160">
        <v>10840</v>
      </c>
      <c r="M160">
        <v>4.4429999999999996</v>
      </c>
      <c r="N160">
        <v>34270</v>
      </c>
      <c r="O160">
        <v>14.047000000000001</v>
      </c>
      <c r="P160">
        <v>371030</v>
      </c>
      <c r="Q160">
        <v>54352</v>
      </c>
      <c r="R160">
        <v>316678</v>
      </c>
      <c r="S160">
        <v>2.5859999999999999</v>
      </c>
      <c r="T160">
        <v>17.651</v>
      </c>
      <c r="U160">
        <v>381170</v>
      </c>
      <c r="V160">
        <v>169492</v>
      </c>
      <c r="W160">
        <v>211678</v>
      </c>
      <c r="X160">
        <v>8.0630000000000006</v>
      </c>
      <c r="Y160">
        <v>18.132999999999999</v>
      </c>
      <c r="Z160">
        <v>-10140</v>
      </c>
      <c r="AA160">
        <v>-0.48199999999999998</v>
      </c>
      <c r="AB160">
        <v>35.302</v>
      </c>
      <c r="AC160">
        <v>26458</v>
      </c>
      <c r="AD160">
        <v>26610</v>
      </c>
      <c r="AE160">
        <v>137044</v>
      </c>
    </row>
    <row r="161" spans="1:31" x14ac:dyDescent="0.35">
      <c r="A161" t="s">
        <v>62</v>
      </c>
      <c r="B161" t="s">
        <v>63</v>
      </c>
      <c r="C161">
        <v>0</v>
      </c>
      <c r="D161" t="s">
        <v>64</v>
      </c>
      <c r="E161">
        <v>40</v>
      </c>
      <c r="F161" t="s">
        <v>71</v>
      </c>
      <c r="G161">
        <v>2014</v>
      </c>
      <c r="H161">
        <v>236235</v>
      </c>
      <c r="I161">
        <v>242399</v>
      </c>
      <c r="J161">
        <v>1988590</v>
      </c>
      <c r="K161">
        <v>1992297</v>
      </c>
      <c r="L161">
        <v>10682</v>
      </c>
      <c r="M161">
        <v>4.1829999999999998</v>
      </c>
      <c r="N161">
        <v>36608</v>
      </c>
      <c r="O161">
        <v>14.336</v>
      </c>
      <c r="P161">
        <v>361958</v>
      </c>
      <c r="Q161">
        <v>47715</v>
      </c>
      <c r="R161">
        <v>314243</v>
      </c>
      <c r="S161">
        <v>2.395</v>
      </c>
      <c r="T161">
        <v>18.167999999999999</v>
      </c>
      <c r="U161">
        <v>369390</v>
      </c>
      <c r="V161">
        <v>172862</v>
      </c>
      <c r="W161">
        <v>196528</v>
      </c>
      <c r="X161">
        <v>8.6769999999999996</v>
      </c>
      <c r="Y161">
        <v>18.541</v>
      </c>
      <c r="Z161">
        <v>-7432</v>
      </c>
      <c r="AA161">
        <v>-0.373</v>
      </c>
      <c r="AB161">
        <v>36.335999999999999</v>
      </c>
      <c r="AC161">
        <v>28735</v>
      </c>
      <c r="AD161">
        <v>28988</v>
      </c>
      <c r="AE161">
        <v>145013</v>
      </c>
    </row>
    <row r="162" spans="1:31" x14ac:dyDescent="0.35">
      <c r="A162" t="s">
        <v>62</v>
      </c>
      <c r="B162" t="s">
        <v>63</v>
      </c>
      <c r="C162">
        <v>0</v>
      </c>
      <c r="D162" t="s">
        <v>64</v>
      </c>
      <c r="E162">
        <v>40</v>
      </c>
      <c r="F162" t="s">
        <v>71</v>
      </c>
      <c r="G162">
        <v>2015</v>
      </c>
      <c r="H162">
        <v>245810</v>
      </c>
      <c r="I162">
        <v>253439</v>
      </c>
      <c r="J162">
        <v>2208435</v>
      </c>
      <c r="K162">
        <v>2203431</v>
      </c>
      <c r="L162">
        <v>11928</v>
      </c>
      <c r="M162">
        <v>4.484</v>
      </c>
      <c r="N162">
        <v>37043</v>
      </c>
      <c r="O162">
        <v>13.926</v>
      </c>
      <c r="P162">
        <v>410662</v>
      </c>
      <c r="Q162">
        <v>65895</v>
      </c>
      <c r="R162">
        <v>344767</v>
      </c>
      <c r="S162">
        <v>2.9910000000000001</v>
      </c>
      <c r="T162">
        <v>18.637</v>
      </c>
      <c r="U162">
        <v>401187</v>
      </c>
      <c r="V162">
        <v>196053</v>
      </c>
      <c r="W162">
        <v>205134</v>
      </c>
      <c r="X162">
        <v>8.8979999999999997</v>
      </c>
      <c r="Y162">
        <v>18.207000000000001</v>
      </c>
      <c r="Z162">
        <v>9475</v>
      </c>
      <c r="AA162">
        <v>0.43</v>
      </c>
      <c r="AB162">
        <v>36.414999999999999</v>
      </c>
      <c r="AC162">
        <v>29106</v>
      </c>
      <c r="AD162">
        <v>29339</v>
      </c>
      <c r="AE162">
        <v>163675</v>
      </c>
    </row>
    <row r="163" spans="1:31" x14ac:dyDescent="0.35">
      <c r="A163" t="s">
        <v>62</v>
      </c>
      <c r="B163" t="s">
        <v>63</v>
      </c>
      <c r="C163">
        <v>0</v>
      </c>
      <c r="D163" t="s">
        <v>64</v>
      </c>
      <c r="E163">
        <v>40</v>
      </c>
      <c r="F163" t="s">
        <v>71</v>
      </c>
      <c r="G163">
        <v>2016</v>
      </c>
      <c r="H163">
        <v>246996</v>
      </c>
      <c r="I163">
        <v>253688</v>
      </c>
      <c r="J163">
        <v>2083909</v>
      </c>
      <c r="K163">
        <v>2088708</v>
      </c>
      <c r="L163">
        <v>11826</v>
      </c>
      <c r="M163">
        <v>4.444</v>
      </c>
      <c r="N163">
        <v>36697</v>
      </c>
      <c r="O163">
        <v>13.789</v>
      </c>
      <c r="P163">
        <v>378788</v>
      </c>
      <c r="Q163">
        <v>60066</v>
      </c>
      <c r="R163">
        <v>318722</v>
      </c>
      <c r="S163">
        <v>2.8759999999999999</v>
      </c>
      <c r="T163">
        <v>18.135000000000002</v>
      </c>
      <c r="U163">
        <v>388226</v>
      </c>
      <c r="V163">
        <v>180383</v>
      </c>
      <c r="W163">
        <v>207843</v>
      </c>
      <c r="X163">
        <v>8.6359999999999992</v>
      </c>
      <c r="Y163">
        <v>18.587</v>
      </c>
      <c r="Z163">
        <v>-9438</v>
      </c>
      <c r="AA163">
        <v>-0.45200000000000001</v>
      </c>
      <c r="AB163">
        <v>36.270000000000003</v>
      </c>
      <c r="AC163">
        <v>29793</v>
      </c>
      <c r="AD163">
        <v>29849</v>
      </c>
      <c r="AE163">
        <v>155549</v>
      </c>
    </row>
    <row r="164" spans="1:31" x14ac:dyDescent="0.35">
      <c r="A164" t="s">
        <v>62</v>
      </c>
      <c r="B164" t="s">
        <v>63</v>
      </c>
      <c r="C164">
        <v>0</v>
      </c>
      <c r="D164" t="s">
        <v>64</v>
      </c>
      <c r="E164">
        <v>40</v>
      </c>
      <c r="F164" t="s">
        <v>71</v>
      </c>
      <c r="G164">
        <v>2017</v>
      </c>
      <c r="H164">
        <v>253914</v>
      </c>
      <c r="I164">
        <v>263206</v>
      </c>
      <c r="J164">
        <v>2244044</v>
      </c>
      <c r="K164">
        <v>2239940</v>
      </c>
      <c r="L164">
        <v>11814</v>
      </c>
      <c r="M164">
        <v>4.2759999999999998</v>
      </c>
      <c r="N164">
        <v>37948</v>
      </c>
      <c r="O164">
        <v>13.736000000000001</v>
      </c>
      <c r="P164">
        <v>429662</v>
      </c>
      <c r="Q164">
        <v>60677</v>
      </c>
      <c r="R164">
        <v>368985</v>
      </c>
      <c r="S164">
        <v>2.7090000000000001</v>
      </c>
      <c r="T164">
        <v>19.181999999999999</v>
      </c>
      <c r="U164">
        <v>419111</v>
      </c>
      <c r="V164">
        <v>195903</v>
      </c>
      <c r="W164">
        <v>223208</v>
      </c>
      <c r="X164">
        <v>8.7460000000000004</v>
      </c>
      <c r="Y164">
        <v>18.710999999999999</v>
      </c>
      <c r="Z164">
        <v>10551</v>
      </c>
      <c r="AA164">
        <v>0.47099999999999997</v>
      </c>
      <c r="AB164">
        <v>37.421999999999997</v>
      </c>
      <c r="AC164">
        <v>31079</v>
      </c>
      <c r="AD164">
        <v>31224</v>
      </c>
      <c r="AE164">
        <v>164501</v>
      </c>
    </row>
    <row r="165" spans="1:31" x14ac:dyDescent="0.35">
      <c r="A165" t="s">
        <v>62</v>
      </c>
      <c r="B165" t="s">
        <v>63</v>
      </c>
      <c r="C165">
        <v>0</v>
      </c>
      <c r="D165" t="s">
        <v>64</v>
      </c>
      <c r="E165">
        <v>40</v>
      </c>
      <c r="F165" t="s">
        <v>71</v>
      </c>
      <c r="G165">
        <v>2018</v>
      </c>
      <c r="H165">
        <v>256471</v>
      </c>
      <c r="I165">
        <v>263908</v>
      </c>
      <c r="J165">
        <v>2257686</v>
      </c>
      <c r="K165">
        <v>2262818</v>
      </c>
      <c r="L165">
        <v>11463</v>
      </c>
      <c r="M165">
        <v>4.141</v>
      </c>
      <c r="N165">
        <v>37254</v>
      </c>
      <c r="O165">
        <v>13.459</v>
      </c>
      <c r="P165">
        <v>395341</v>
      </c>
      <c r="Q165">
        <v>48878</v>
      </c>
      <c r="R165">
        <v>346463</v>
      </c>
      <c r="S165">
        <v>2.16</v>
      </c>
      <c r="T165">
        <v>17.471</v>
      </c>
      <c r="U165">
        <v>405033</v>
      </c>
      <c r="V165">
        <v>178510</v>
      </c>
      <c r="W165">
        <v>226523</v>
      </c>
      <c r="X165">
        <v>7.8890000000000002</v>
      </c>
      <c r="Y165">
        <v>17.899000000000001</v>
      </c>
      <c r="Z165">
        <v>-9692</v>
      </c>
      <c r="AA165">
        <v>-0.42799999999999999</v>
      </c>
      <c r="AB165">
        <v>34.942</v>
      </c>
      <c r="AC165">
        <v>32200</v>
      </c>
      <c r="AD165">
        <v>32524</v>
      </c>
      <c r="AE165">
        <v>158762</v>
      </c>
    </row>
    <row r="166" spans="1:31" x14ac:dyDescent="0.35">
      <c r="A166" t="s">
        <v>62</v>
      </c>
      <c r="B166" t="s">
        <v>63</v>
      </c>
      <c r="C166">
        <v>0</v>
      </c>
      <c r="D166" t="s">
        <v>64</v>
      </c>
      <c r="E166">
        <v>50</v>
      </c>
      <c r="F166" t="s">
        <v>72</v>
      </c>
      <c r="G166">
        <v>1978</v>
      </c>
      <c r="H166">
        <v>0</v>
      </c>
      <c r="I166">
        <v>0</v>
      </c>
      <c r="J166">
        <v>0</v>
      </c>
      <c r="K166">
        <v>0</v>
      </c>
      <c r="L166">
        <v>0</v>
      </c>
      <c r="M166" t="s">
        <v>70</v>
      </c>
      <c r="N166">
        <v>0</v>
      </c>
      <c r="O166" t="s">
        <v>70</v>
      </c>
      <c r="P166">
        <v>0</v>
      </c>
      <c r="Q166">
        <v>0</v>
      </c>
      <c r="R166">
        <v>0</v>
      </c>
      <c r="S166" t="s">
        <v>70</v>
      </c>
      <c r="T166" t="s">
        <v>70</v>
      </c>
      <c r="U166">
        <v>0</v>
      </c>
      <c r="V166">
        <v>0</v>
      </c>
      <c r="W166">
        <v>0</v>
      </c>
      <c r="X166" t="s">
        <v>70</v>
      </c>
      <c r="Y166" t="s">
        <v>70</v>
      </c>
      <c r="Z166">
        <v>0</v>
      </c>
      <c r="AA166" t="s">
        <v>70</v>
      </c>
      <c r="AB166" t="s">
        <v>70</v>
      </c>
      <c r="AC166">
        <v>0</v>
      </c>
      <c r="AD166">
        <v>0</v>
      </c>
      <c r="AE166">
        <v>0</v>
      </c>
    </row>
    <row r="167" spans="1:31" x14ac:dyDescent="0.35">
      <c r="A167" t="s">
        <v>62</v>
      </c>
      <c r="B167" t="s">
        <v>63</v>
      </c>
      <c r="C167">
        <v>0</v>
      </c>
      <c r="D167" t="s">
        <v>64</v>
      </c>
      <c r="E167">
        <v>50</v>
      </c>
      <c r="F167" t="s">
        <v>72</v>
      </c>
      <c r="G167">
        <v>1979</v>
      </c>
      <c r="H167">
        <v>0</v>
      </c>
      <c r="I167">
        <v>0</v>
      </c>
      <c r="J167">
        <v>0</v>
      </c>
      <c r="K167">
        <v>0</v>
      </c>
      <c r="L167">
        <v>0</v>
      </c>
      <c r="M167" t="s">
        <v>70</v>
      </c>
      <c r="N167">
        <v>0</v>
      </c>
      <c r="O167" t="s">
        <v>70</v>
      </c>
      <c r="P167">
        <v>0</v>
      </c>
      <c r="Q167">
        <v>0</v>
      </c>
      <c r="R167">
        <v>0</v>
      </c>
      <c r="S167" t="s">
        <v>70</v>
      </c>
      <c r="T167" t="s">
        <v>70</v>
      </c>
      <c r="U167">
        <v>0</v>
      </c>
      <c r="V167">
        <v>0</v>
      </c>
      <c r="W167">
        <v>0</v>
      </c>
      <c r="X167" t="s">
        <v>70</v>
      </c>
      <c r="Y167" t="s">
        <v>70</v>
      </c>
      <c r="Z167">
        <v>0</v>
      </c>
      <c r="AA167" t="s">
        <v>70</v>
      </c>
      <c r="AB167" t="s">
        <v>70</v>
      </c>
      <c r="AC167">
        <v>0</v>
      </c>
      <c r="AD167">
        <v>0</v>
      </c>
      <c r="AE167">
        <v>0</v>
      </c>
    </row>
    <row r="168" spans="1:31" x14ac:dyDescent="0.35">
      <c r="A168" t="s">
        <v>62</v>
      </c>
      <c r="B168" t="s">
        <v>63</v>
      </c>
      <c r="C168">
        <v>0</v>
      </c>
      <c r="D168" t="s">
        <v>64</v>
      </c>
      <c r="E168">
        <v>50</v>
      </c>
      <c r="F168" t="s">
        <v>72</v>
      </c>
      <c r="G168">
        <v>1980</v>
      </c>
      <c r="H168">
        <v>0</v>
      </c>
      <c r="I168">
        <v>0</v>
      </c>
      <c r="J168">
        <v>0</v>
      </c>
      <c r="K168">
        <v>0</v>
      </c>
      <c r="L168">
        <v>0</v>
      </c>
      <c r="M168" t="s">
        <v>70</v>
      </c>
      <c r="N168">
        <v>0</v>
      </c>
      <c r="O168" t="s">
        <v>70</v>
      </c>
      <c r="P168">
        <v>0</v>
      </c>
      <c r="Q168">
        <v>0</v>
      </c>
      <c r="R168">
        <v>0</v>
      </c>
      <c r="S168" t="s">
        <v>70</v>
      </c>
      <c r="T168" t="s">
        <v>70</v>
      </c>
      <c r="U168">
        <v>0</v>
      </c>
      <c r="V168">
        <v>0</v>
      </c>
      <c r="W168">
        <v>0</v>
      </c>
      <c r="X168" t="s">
        <v>70</v>
      </c>
      <c r="Y168" t="s">
        <v>70</v>
      </c>
      <c r="Z168">
        <v>0</v>
      </c>
      <c r="AA168" t="s">
        <v>70</v>
      </c>
      <c r="AB168" t="s">
        <v>70</v>
      </c>
      <c r="AC168">
        <v>0</v>
      </c>
      <c r="AD168">
        <v>0</v>
      </c>
      <c r="AE168">
        <v>0</v>
      </c>
    </row>
    <row r="169" spans="1:31" x14ac:dyDescent="0.35">
      <c r="A169" t="s">
        <v>62</v>
      </c>
      <c r="B169" t="s">
        <v>63</v>
      </c>
      <c r="C169">
        <v>0</v>
      </c>
      <c r="D169" t="s">
        <v>64</v>
      </c>
      <c r="E169">
        <v>50</v>
      </c>
      <c r="F169" t="s">
        <v>72</v>
      </c>
      <c r="G169">
        <v>1981</v>
      </c>
      <c r="H169">
        <v>239100</v>
      </c>
      <c r="I169">
        <v>254114</v>
      </c>
      <c r="J169">
        <v>2092967</v>
      </c>
      <c r="K169">
        <v>2126882</v>
      </c>
      <c r="L169">
        <v>12272</v>
      </c>
      <c r="M169">
        <v>4.6260000000000003</v>
      </c>
      <c r="N169">
        <v>34584</v>
      </c>
      <c r="O169">
        <v>13.037000000000001</v>
      </c>
      <c r="P169">
        <v>428829</v>
      </c>
      <c r="Q169">
        <v>95605</v>
      </c>
      <c r="R169">
        <v>333224</v>
      </c>
      <c r="S169">
        <v>4.4950000000000001</v>
      </c>
      <c r="T169">
        <v>20.161999999999999</v>
      </c>
      <c r="U169">
        <v>495583</v>
      </c>
      <c r="V169">
        <v>171017</v>
      </c>
      <c r="W169">
        <v>324566</v>
      </c>
      <c r="X169">
        <v>8.0410000000000004</v>
      </c>
      <c r="Y169">
        <v>23.300999999999998</v>
      </c>
      <c r="Z169">
        <v>-66754</v>
      </c>
      <c r="AA169">
        <v>-3.1389999999999998</v>
      </c>
      <c r="AB169">
        <v>40.325000000000003</v>
      </c>
      <c r="AC169">
        <v>24102</v>
      </c>
      <c r="AD169">
        <v>24475</v>
      </c>
      <c r="AE169">
        <v>116620</v>
      </c>
    </row>
    <row r="170" spans="1:31" x14ac:dyDescent="0.35">
      <c r="A170" t="s">
        <v>62</v>
      </c>
      <c r="B170" t="s">
        <v>63</v>
      </c>
      <c r="C170">
        <v>0</v>
      </c>
      <c r="D170" t="s">
        <v>64</v>
      </c>
      <c r="E170">
        <v>50</v>
      </c>
      <c r="F170" t="s">
        <v>72</v>
      </c>
      <c r="G170">
        <v>1982</v>
      </c>
      <c r="H170">
        <v>232163</v>
      </c>
      <c r="I170">
        <v>245474</v>
      </c>
      <c r="J170">
        <v>1981629</v>
      </c>
      <c r="K170">
        <v>2015481</v>
      </c>
      <c r="L170">
        <v>15489</v>
      </c>
      <c r="M170">
        <v>6.0119999999999996</v>
      </c>
      <c r="N170">
        <v>39846</v>
      </c>
      <c r="O170">
        <v>15.465</v>
      </c>
      <c r="P170">
        <v>440662</v>
      </c>
      <c r="Q170">
        <v>122428</v>
      </c>
      <c r="R170">
        <v>318234</v>
      </c>
      <c r="S170">
        <v>6.0739999999999998</v>
      </c>
      <c r="T170">
        <v>21.864000000000001</v>
      </c>
      <c r="U170">
        <v>507542</v>
      </c>
      <c r="V170">
        <v>194005</v>
      </c>
      <c r="W170">
        <v>313537</v>
      </c>
      <c r="X170">
        <v>9.6259999999999994</v>
      </c>
      <c r="Y170">
        <v>25.181999999999999</v>
      </c>
      <c r="Z170">
        <v>-66880</v>
      </c>
      <c r="AA170">
        <v>-3.3180000000000001</v>
      </c>
      <c r="AB170">
        <v>43.728000000000002</v>
      </c>
      <c r="AC170">
        <v>29859</v>
      </c>
      <c r="AD170">
        <v>30153</v>
      </c>
      <c r="AE170">
        <v>150763</v>
      </c>
    </row>
    <row r="171" spans="1:31" x14ac:dyDescent="0.35">
      <c r="A171" t="s">
        <v>62</v>
      </c>
      <c r="B171" t="s">
        <v>63</v>
      </c>
      <c r="C171">
        <v>0</v>
      </c>
      <c r="D171" t="s">
        <v>64</v>
      </c>
      <c r="E171">
        <v>50</v>
      </c>
      <c r="F171" t="s">
        <v>72</v>
      </c>
      <c r="G171">
        <v>1983</v>
      </c>
      <c r="H171">
        <v>221242</v>
      </c>
      <c r="I171">
        <v>230990</v>
      </c>
      <c r="J171">
        <v>1779970</v>
      </c>
      <c r="K171">
        <v>1827733</v>
      </c>
      <c r="L171">
        <v>12433</v>
      </c>
      <c r="M171">
        <v>5.18</v>
      </c>
      <c r="N171">
        <v>30514</v>
      </c>
      <c r="O171">
        <v>12.712999999999999</v>
      </c>
      <c r="P171">
        <v>351393</v>
      </c>
      <c r="Q171">
        <v>64423</v>
      </c>
      <c r="R171">
        <v>286970</v>
      </c>
      <c r="S171">
        <v>3.5249999999999999</v>
      </c>
      <c r="T171">
        <v>19.225999999999999</v>
      </c>
      <c r="U171">
        <v>447040</v>
      </c>
      <c r="V171">
        <v>166864</v>
      </c>
      <c r="W171">
        <v>280176</v>
      </c>
      <c r="X171">
        <v>9.1300000000000008</v>
      </c>
      <c r="Y171">
        <v>24.459</v>
      </c>
      <c r="Z171">
        <v>-95647</v>
      </c>
      <c r="AA171">
        <v>-5.2329999999999997</v>
      </c>
      <c r="AB171">
        <v>38.451000000000001</v>
      </c>
      <c r="AC171">
        <v>23311</v>
      </c>
      <c r="AD171">
        <v>23530</v>
      </c>
      <c r="AE171">
        <v>132164</v>
      </c>
    </row>
    <row r="172" spans="1:31" x14ac:dyDescent="0.35">
      <c r="A172" t="s">
        <v>62</v>
      </c>
      <c r="B172" t="s">
        <v>63</v>
      </c>
      <c r="C172">
        <v>0</v>
      </c>
      <c r="D172" t="s">
        <v>64</v>
      </c>
      <c r="E172">
        <v>50</v>
      </c>
      <c r="F172" t="s">
        <v>72</v>
      </c>
      <c r="G172">
        <v>1984</v>
      </c>
      <c r="H172">
        <v>212023</v>
      </c>
      <c r="I172">
        <v>221958</v>
      </c>
      <c r="J172">
        <v>1906335</v>
      </c>
      <c r="K172">
        <v>1868182</v>
      </c>
      <c r="L172">
        <v>9989</v>
      </c>
      <c r="M172">
        <v>4.3179999999999996</v>
      </c>
      <c r="N172">
        <v>28691</v>
      </c>
      <c r="O172">
        <v>12.404</v>
      </c>
      <c r="P172">
        <v>423231</v>
      </c>
      <c r="Q172">
        <v>55781</v>
      </c>
      <c r="R172">
        <v>367450</v>
      </c>
      <c r="S172">
        <v>2.9860000000000002</v>
      </c>
      <c r="T172">
        <v>22.655000000000001</v>
      </c>
      <c r="U172">
        <v>347377</v>
      </c>
      <c r="V172">
        <v>150458</v>
      </c>
      <c r="W172">
        <v>196919</v>
      </c>
      <c r="X172">
        <v>8.0540000000000003</v>
      </c>
      <c r="Y172">
        <v>18.594000000000001</v>
      </c>
      <c r="Z172">
        <v>75854</v>
      </c>
      <c r="AA172">
        <v>4.0599999999999996</v>
      </c>
      <c r="AB172">
        <v>37.189</v>
      </c>
      <c r="AC172">
        <v>22372</v>
      </c>
      <c r="AD172">
        <v>22747</v>
      </c>
      <c r="AE172">
        <v>119931</v>
      </c>
    </row>
    <row r="173" spans="1:31" x14ac:dyDescent="0.35">
      <c r="A173" t="s">
        <v>62</v>
      </c>
      <c r="B173" t="s">
        <v>63</v>
      </c>
      <c r="C173">
        <v>0</v>
      </c>
      <c r="D173" t="s">
        <v>64</v>
      </c>
      <c r="E173">
        <v>50</v>
      </c>
      <c r="F173" t="s">
        <v>72</v>
      </c>
      <c r="G173">
        <v>1985</v>
      </c>
      <c r="H173">
        <v>199278</v>
      </c>
      <c r="I173">
        <v>208389</v>
      </c>
      <c r="J173">
        <v>1946103</v>
      </c>
      <c r="K173">
        <v>1947673</v>
      </c>
      <c r="L173">
        <v>9393</v>
      </c>
      <c r="M173">
        <v>4.3099999999999996</v>
      </c>
      <c r="N173">
        <v>28522</v>
      </c>
      <c r="O173">
        <v>13.086</v>
      </c>
      <c r="P173">
        <v>407973</v>
      </c>
      <c r="Q173">
        <v>56982</v>
      </c>
      <c r="R173">
        <v>350991</v>
      </c>
      <c r="S173">
        <v>2.9260000000000002</v>
      </c>
      <c r="T173">
        <v>20.946999999999999</v>
      </c>
      <c r="U173">
        <v>410134</v>
      </c>
      <c r="V173">
        <v>177086</v>
      </c>
      <c r="W173">
        <v>233048</v>
      </c>
      <c r="X173">
        <v>9.0920000000000005</v>
      </c>
      <c r="Y173">
        <v>21.058</v>
      </c>
      <c r="Z173">
        <v>-2161</v>
      </c>
      <c r="AA173">
        <v>-0.111</v>
      </c>
      <c r="AB173">
        <v>41.893000000000001</v>
      </c>
      <c r="AC173">
        <v>22267</v>
      </c>
      <c r="AD173">
        <v>22676</v>
      </c>
      <c r="AE173">
        <v>137631</v>
      </c>
    </row>
    <row r="174" spans="1:31" x14ac:dyDescent="0.35">
      <c r="A174" t="s">
        <v>62</v>
      </c>
      <c r="B174" t="s">
        <v>63</v>
      </c>
      <c r="C174">
        <v>0</v>
      </c>
      <c r="D174" t="s">
        <v>64</v>
      </c>
      <c r="E174">
        <v>50</v>
      </c>
      <c r="F174" t="s">
        <v>72</v>
      </c>
      <c r="G174">
        <v>1986</v>
      </c>
      <c r="H174">
        <v>204915</v>
      </c>
      <c r="I174">
        <v>218131</v>
      </c>
      <c r="J174">
        <v>2144408</v>
      </c>
      <c r="K174">
        <v>2161832</v>
      </c>
      <c r="L174">
        <v>9617</v>
      </c>
      <c r="M174">
        <v>4.2359999999999998</v>
      </c>
      <c r="N174">
        <v>27453</v>
      </c>
      <c r="O174">
        <v>12.090999999999999</v>
      </c>
      <c r="P174">
        <v>419810</v>
      </c>
      <c r="Q174">
        <v>68902</v>
      </c>
      <c r="R174">
        <v>350908</v>
      </c>
      <c r="S174">
        <v>3.1869999999999998</v>
      </c>
      <c r="T174">
        <v>19.419</v>
      </c>
      <c r="U174">
        <v>453273</v>
      </c>
      <c r="V174">
        <v>172026</v>
      </c>
      <c r="W174">
        <v>281247</v>
      </c>
      <c r="X174">
        <v>7.9569999999999999</v>
      </c>
      <c r="Y174">
        <v>20.966999999999999</v>
      </c>
      <c r="Z174">
        <v>-33463</v>
      </c>
      <c r="AA174">
        <v>-1.548</v>
      </c>
      <c r="AB174">
        <v>38.838000000000001</v>
      </c>
      <c r="AC174">
        <v>21282</v>
      </c>
      <c r="AD174">
        <v>21642</v>
      </c>
      <c r="AE174">
        <v>132483</v>
      </c>
    </row>
    <row r="175" spans="1:31" x14ac:dyDescent="0.35">
      <c r="A175" t="s">
        <v>62</v>
      </c>
      <c r="B175" t="s">
        <v>63</v>
      </c>
      <c r="C175">
        <v>0</v>
      </c>
      <c r="D175" t="s">
        <v>64</v>
      </c>
      <c r="E175">
        <v>50</v>
      </c>
      <c r="F175" t="s">
        <v>72</v>
      </c>
      <c r="G175">
        <v>1987</v>
      </c>
      <c r="H175">
        <v>211260</v>
      </c>
      <c r="I175">
        <v>224242</v>
      </c>
      <c r="J175">
        <v>2240244</v>
      </c>
      <c r="K175">
        <v>2308900</v>
      </c>
      <c r="L175">
        <v>11483</v>
      </c>
      <c r="M175">
        <v>4.9080000000000004</v>
      </c>
      <c r="N175">
        <v>30890</v>
      </c>
      <c r="O175">
        <v>13.204000000000001</v>
      </c>
      <c r="P175">
        <v>500103</v>
      </c>
      <c r="Q175">
        <v>120108</v>
      </c>
      <c r="R175">
        <v>379995</v>
      </c>
      <c r="S175">
        <v>5.202</v>
      </c>
      <c r="T175">
        <v>21.66</v>
      </c>
      <c r="U175">
        <v>641099</v>
      </c>
      <c r="V175">
        <v>203874</v>
      </c>
      <c r="W175">
        <v>437225</v>
      </c>
      <c r="X175">
        <v>8.83</v>
      </c>
      <c r="Y175">
        <v>27.765999999999998</v>
      </c>
      <c r="Z175">
        <v>-140996</v>
      </c>
      <c r="AA175">
        <v>-6.1070000000000002</v>
      </c>
      <c r="AB175">
        <v>43.32</v>
      </c>
      <c r="AC175">
        <v>24585</v>
      </c>
      <c r="AD175">
        <v>24788</v>
      </c>
      <c r="AE175">
        <v>165342</v>
      </c>
    </row>
    <row r="176" spans="1:31" x14ac:dyDescent="0.35">
      <c r="A176" t="s">
        <v>62</v>
      </c>
      <c r="B176" t="s">
        <v>63</v>
      </c>
      <c r="C176">
        <v>0</v>
      </c>
      <c r="D176" t="s">
        <v>64</v>
      </c>
      <c r="E176">
        <v>50</v>
      </c>
      <c r="F176" t="s">
        <v>72</v>
      </c>
      <c r="G176">
        <v>1988</v>
      </c>
      <c r="H176">
        <v>260943</v>
      </c>
      <c r="I176">
        <v>276810</v>
      </c>
      <c r="J176">
        <v>2508451</v>
      </c>
      <c r="K176">
        <v>2558514</v>
      </c>
      <c r="L176">
        <v>12868</v>
      </c>
      <c r="M176">
        <v>4.4720000000000004</v>
      </c>
      <c r="N176">
        <v>34764</v>
      </c>
      <c r="O176">
        <v>12.081</v>
      </c>
      <c r="P176">
        <v>487178</v>
      </c>
      <c r="Q176">
        <v>86863</v>
      </c>
      <c r="R176">
        <v>400315</v>
      </c>
      <c r="S176">
        <v>3.395</v>
      </c>
      <c r="T176">
        <v>19.041</v>
      </c>
      <c r="U176">
        <v>585429</v>
      </c>
      <c r="V176">
        <v>238020</v>
      </c>
      <c r="W176">
        <v>347409</v>
      </c>
      <c r="X176">
        <v>9.3030000000000008</v>
      </c>
      <c r="Y176">
        <v>22.882000000000001</v>
      </c>
      <c r="Z176">
        <v>-98251</v>
      </c>
      <c r="AA176">
        <v>-3.84</v>
      </c>
      <c r="AB176">
        <v>38.082999999999998</v>
      </c>
      <c r="AC176">
        <v>27056</v>
      </c>
      <c r="AD176">
        <v>27424</v>
      </c>
      <c r="AE176">
        <v>176101</v>
      </c>
    </row>
    <row r="177" spans="1:31" x14ac:dyDescent="0.35">
      <c r="A177" t="s">
        <v>62</v>
      </c>
      <c r="B177" t="s">
        <v>63</v>
      </c>
      <c r="C177">
        <v>0</v>
      </c>
      <c r="D177" t="s">
        <v>64</v>
      </c>
      <c r="E177">
        <v>50</v>
      </c>
      <c r="F177" t="s">
        <v>72</v>
      </c>
      <c r="G177">
        <v>1989</v>
      </c>
      <c r="H177">
        <v>254085</v>
      </c>
      <c r="I177">
        <v>275334</v>
      </c>
      <c r="J177">
        <v>2830964</v>
      </c>
      <c r="K177">
        <v>2845870</v>
      </c>
      <c r="L177">
        <v>12657</v>
      </c>
      <c r="M177">
        <v>4.4109999999999996</v>
      </c>
      <c r="N177">
        <v>35881</v>
      </c>
      <c r="O177">
        <v>12.504</v>
      </c>
      <c r="P177">
        <v>536702</v>
      </c>
      <c r="Q177">
        <v>92166</v>
      </c>
      <c r="R177">
        <v>444536</v>
      </c>
      <c r="S177">
        <v>3.2389999999999999</v>
      </c>
      <c r="T177">
        <v>18.859000000000002</v>
      </c>
      <c r="U177">
        <v>565128</v>
      </c>
      <c r="V177">
        <v>233953</v>
      </c>
      <c r="W177">
        <v>331175</v>
      </c>
      <c r="X177">
        <v>8.2210000000000001</v>
      </c>
      <c r="Y177">
        <v>19.858000000000001</v>
      </c>
      <c r="Z177">
        <v>-28426</v>
      </c>
      <c r="AA177">
        <v>-0.999</v>
      </c>
      <c r="AB177">
        <v>37.718000000000004</v>
      </c>
      <c r="AC177">
        <v>28153</v>
      </c>
      <c r="AD177">
        <v>28716</v>
      </c>
      <c r="AE177">
        <v>180177</v>
      </c>
    </row>
    <row r="178" spans="1:31" x14ac:dyDescent="0.35">
      <c r="A178" t="s">
        <v>62</v>
      </c>
      <c r="B178" t="s">
        <v>63</v>
      </c>
      <c r="C178">
        <v>0</v>
      </c>
      <c r="D178" t="s">
        <v>64</v>
      </c>
      <c r="E178">
        <v>50</v>
      </c>
      <c r="F178" t="s">
        <v>72</v>
      </c>
      <c r="G178">
        <v>1990</v>
      </c>
      <c r="H178">
        <v>262856</v>
      </c>
      <c r="I178">
        <v>280627</v>
      </c>
      <c r="J178">
        <v>3022459</v>
      </c>
      <c r="K178">
        <v>3073191</v>
      </c>
      <c r="L178">
        <v>12176</v>
      </c>
      <c r="M178">
        <v>4.1550000000000002</v>
      </c>
      <c r="N178">
        <v>36945</v>
      </c>
      <c r="O178">
        <v>12.609</v>
      </c>
      <c r="P178">
        <v>517096</v>
      </c>
      <c r="Q178">
        <v>86882</v>
      </c>
      <c r="R178">
        <v>430214</v>
      </c>
      <c r="S178">
        <v>2.827</v>
      </c>
      <c r="T178">
        <v>16.826000000000001</v>
      </c>
      <c r="U178">
        <v>619371</v>
      </c>
      <c r="V178">
        <v>244660</v>
      </c>
      <c r="W178">
        <v>374711</v>
      </c>
      <c r="X178">
        <v>7.9610000000000003</v>
      </c>
      <c r="Y178">
        <v>20.154</v>
      </c>
      <c r="Z178">
        <v>-102275</v>
      </c>
      <c r="AA178">
        <v>-3.3279999999999998</v>
      </c>
      <c r="AB178">
        <v>33.652000000000001</v>
      </c>
      <c r="AC178">
        <v>29678</v>
      </c>
      <c r="AD178">
        <v>30281</v>
      </c>
      <c r="AE178">
        <v>200249</v>
      </c>
    </row>
    <row r="179" spans="1:31" x14ac:dyDescent="0.35">
      <c r="A179" t="s">
        <v>62</v>
      </c>
      <c r="B179" t="s">
        <v>63</v>
      </c>
      <c r="C179">
        <v>0</v>
      </c>
      <c r="D179" t="s">
        <v>64</v>
      </c>
      <c r="E179">
        <v>50</v>
      </c>
      <c r="F179" t="s">
        <v>72</v>
      </c>
      <c r="G179">
        <v>1991</v>
      </c>
      <c r="H179">
        <v>250924</v>
      </c>
      <c r="I179">
        <v>270035</v>
      </c>
      <c r="J179">
        <v>2972528</v>
      </c>
      <c r="K179">
        <v>3087454</v>
      </c>
      <c r="L179">
        <v>12746</v>
      </c>
      <c r="M179">
        <v>4.5060000000000002</v>
      </c>
      <c r="N179">
        <v>38385</v>
      </c>
      <c r="O179">
        <v>13.571</v>
      </c>
      <c r="P179">
        <v>459879</v>
      </c>
      <c r="Q179">
        <v>98566</v>
      </c>
      <c r="R179">
        <v>361313</v>
      </c>
      <c r="S179">
        <v>3.1920000000000002</v>
      </c>
      <c r="T179">
        <v>14.895</v>
      </c>
      <c r="U179">
        <v>688564</v>
      </c>
      <c r="V179">
        <v>281803</v>
      </c>
      <c r="W179">
        <v>406761</v>
      </c>
      <c r="X179">
        <v>9.1270000000000007</v>
      </c>
      <c r="Y179">
        <v>22.302</v>
      </c>
      <c r="Z179">
        <v>-228685</v>
      </c>
      <c r="AA179">
        <v>-7.407</v>
      </c>
      <c r="AB179">
        <v>29.79</v>
      </c>
      <c r="AC179">
        <v>30266</v>
      </c>
      <c r="AD179">
        <v>30844</v>
      </c>
      <c r="AE179">
        <v>233300</v>
      </c>
    </row>
    <row r="180" spans="1:31" x14ac:dyDescent="0.35">
      <c r="A180" t="s">
        <v>62</v>
      </c>
      <c r="B180" t="s">
        <v>63</v>
      </c>
      <c r="C180">
        <v>0</v>
      </c>
      <c r="D180" t="s">
        <v>64</v>
      </c>
      <c r="E180">
        <v>50</v>
      </c>
      <c r="F180" t="s">
        <v>72</v>
      </c>
      <c r="G180">
        <v>1992</v>
      </c>
      <c r="H180">
        <v>245160</v>
      </c>
      <c r="I180">
        <v>264148</v>
      </c>
      <c r="J180">
        <v>2512125</v>
      </c>
      <c r="K180">
        <v>2558654</v>
      </c>
      <c r="L180">
        <v>12609</v>
      </c>
      <c r="M180">
        <v>4.5620000000000003</v>
      </c>
      <c r="N180">
        <v>37094</v>
      </c>
      <c r="O180">
        <v>13.420999999999999</v>
      </c>
      <c r="P180">
        <v>489821</v>
      </c>
      <c r="Q180">
        <v>105302</v>
      </c>
      <c r="R180">
        <v>384519</v>
      </c>
      <c r="S180">
        <v>4.1159999999999997</v>
      </c>
      <c r="T180">
        <v>19.143999999999998</v>
      </c>
      <c r="U180">
        <v>582087</v>
      </c>
      <c r="V180">
        <v>241120</v>
      </c>
      <c r="W180">
        <v>340967</v>
      </c>
      <c r="X180">
        <v>9.4239999999999995</v>
      </c>
      <c r="Y180">
        <v>22.75</v>
      </c>
      <c r="Z180">
        <v>-92266</v>
      </c>
      <c r="AA180">
        <v>-3.6059999999999999</v>
      </c>
      <c r="AB180">
        <v>38.286999999999999</v>
      </c>
      <c r="AC180">
        <v>28672</v>
      </c>
      <c r="AD180">
        <v>29005</v>
      </c>
      <c r="AE180">
        <v>185711</v>
      </c>
    </row>
    <row r="181" spans="1:31" x14ac:dyDescent="0.35">
      <c r="A181" t="s">
        <v>62</v>
      </c>
      <c r="B181" t="s">
        <v>63</v>
      </c>
      <c r="C181">
        <v>0</v>
      </c>
      <c r="D181" t="s">
        <v>64</v>
      </c>
      <c r="E181">
        <v>50</v>
      </c>
      <c r="F181" t="s">
        <v>72</v>
      </c>
      <c r="G181">
        <v>1993</v>
      </c>
      <c r="H181">
        <v>246521</v>
      </c>
      <c r="I181">
        <v>262115</v>
      </c>
      <c r="J181">
        <v>2464591</v>
      </c>
      <c r="K181">
        <v>2503903</v>
      </c>
      <c r="L181">
        <v>10994</v>
      </c>
      <c r="M181">
        <v>4.0049999999999999</v>
      </c>
      <c r="N181">
        <v>35793</v>
      </c>
      <c r="O181">
        <v>13.039</v>
      </c>
      <c r="P181">
        <v>464841</v>
      </c>
      <c r="Q181">
        <v>68280</v>
      </c>
      <c r="R181">
        <v>396561</v>
      </c>
      <c r="S181">
        <v>2.7269999999999999</v>
      </c>
      <c r="T181">
        <v>18.565000000000001</v>
      </c>
      <c r="U181">
        <v>541711</v>
      </c>
      <c r="V181">
        <v>223236</v>
      </c>
      <c r="W181">
        <v>318475</v>
      </c>
      <c r="X181">
        <v>8.9160000000000004</v>
      </c>
      <c r="Y181">
        <v>21.635000000000002</v>
      </c>
      <c r="Z181">
        <v>-76870</v>
      </c>
      <c r="AA181">
        <v>-3.07</v>
      </c>
      <c r="AB181">
        <v>37.128999999999998</v>
      </c>
      <c r="AC181">
        <v>28173</v>
      </c>
      <c r="AD181">
        <v>28584</v>
      </c>
      <c r="AE181">
        <v>172702</v>
      </c>
    </row>
    <row r="182" spans="1:31" x14ac:dyDescent="0.35">
      <c r="A182" t="s">
        <v>62</v>
      </c>
      <c r="B182" t="s">
        <v>63</v>
      </c>
      <c r="C182">
        <v>0</v>
      </c>
      <c r="D182" t="s">
        <v>64</v>
      </c>
      <c r="E182">
        <v>50</v>
      </c>
      <c r="F182" t="s">
        <v>72</v>
      </c>
      <c r="G182">
        <v>1994</v>
      </c>
      <c r="H182">
        <v>246024</v>
      </c>
      <c r="I182">
        <v>260330</v>
      </c>
      <c r="J182">
        <v>2289196</v>
      </c>
      <c r="K182">
        <v>2325431</v>
      </c>
      <c r="L182">
        <v>11387</v>
      </c>
      <c r="M182">
        <v>4.1790000000000003</v>
      </c>
      <c r="N182">
        <v>35687</v>
      </c>
      <c r="O182">
        <v>13.097</v>
      </c>
      <c r="P182">
        <v>453333</v>
      </c>
      <c r="Q182">
        <v>72414</v>
      </c>
      <c r="R182">
        <v>380919</v>
      </c>
      <c r="S182">
        <v>3.1139999999999999</v>
      </c>
      <c r="T182">
        <v>19.495000000000001</v>
      </c>
      <c r="U182">
        <v>524465</v>
      </c>
      <c r="V182">
        <v>225296</v>
      </c>
      <c r="W182">
        <v>299169</v>
      </c>
      <c r="X182">
        <v>9.6880000000000006</v>
      </c>
      <c r="Y182">
        <v>22.553000000000001</v>
      </c>
      <c r="Z182">
        <v>-71132</v>
      </c>
      <c r="AA182">
        <v>-3.0590000000000002</v>
      </c>
      <c r="AB182">
        <v>38.988999999999997</v>
      </c>
      <c r="AC182">
        <v>28067</v>
      </c>
      <c r="AD182">
        <v>28640</v>
      </c>
      <c r="AE182">
        <v>190203</v>
      </c>
    </row>
    <row r="183" spans="1:31" x14ac:dyDescent="0.35">
      <c r="A183" t="s">
        <v>62</v>
      </c>
      <c r="B183" t="s">
        <v>63</v>
      </c>
      <c r="C183">
        <v>0</v>
      </c>
      <c r="D183" t="s">
        <v>64</v>
      </c>
      <c r="E183">
        <v>50</v>
      </c>
      <c r="F183" t="s">
        <v>72</v>
      </c>
      <c r="G183">
        <v>1995</v>
      </c>
      <c r="H183">
        <v>234537</v>
      </c>
      <c r="I183">
        <v>246586</v>
      </c>
      <c r="J183">
        <v>2208607</v>
      </c>
      <c r="K183">
        <v>2224040</v>
      </c>
      <c r="L183">
        <v>9729</v>
      </c>
      <c r="M183">
        <v>3.7719999999999998</v>
      </c>
      <c r="N183">
        <v>32469</v>
      </c>
      <c r="O183">
        <v>12.587</v>
      </c>
      <c r="P183">
        <v>422186</v>
      </c>
      <c r="Q183">
        <v>64582</v>
      </c>
      <c r="R183">
        <v>357604</v>
      </c>
      <c r="S183">
        <v>2.9039999999999999</v>
      </c>
      <c r="T183">
        <v>18.983000000000001</v>
      </c>
      <c r="U183">
        <v>450803</v>
      </c>
      <c r="V183">
        <v>195360</v>
      </c>
      <c r="W183">
        <v>255443</v>
      </c>
      <c r="X183">
        <v>8.7840000000000007</v>
      </c>
      <c r="Y183">
        <v>20.27</v>
      </c>
      <c r="Z183">
        <v>-28617</v>
      </c>
      <c r="AA183">
        <v>-1.2869999999999999</v>
      </c>
      <c r="AB183">
        <v>37.966000000000001</v>
      </c>
      <c r="AC183">
        <v>25910</v>
      </c>
      <c r="AD183">
        <v>26431</v>
      </c>
      <c r="AE183">
        <v>162676</v>
      </c>
    </row>
    <row r="184" spans="1:31" x14ac:dyDescent="0.35">
      <c r="A184" t="s">
        <v>62</v>
      </c>
      <c r="B184" t="s">
        <v>63</v>
      </c>
      <c r="C184">
        <v>0</v>
      </c>
      <c r="D184" t="s">
        <v>64</v>
      </c>
      <c r="E184">
        <v>50</v>
      </c>
      <c r="F184" t="s">
        <v>72</v>
      </c>
      <c r="G184">
        <v>1996</v>
      </c>
      <c r="H184">
        <v>231511</v>
      </c>
      <c r="I184">
        <v>245312</v>
      </c>
      <c r="J184">
        <v>2427992</v>
      </c>
      <c r="K184">
        <v>2482499</v>
      </c>
      <c r="L184">
        <v>9730</v>
      </c>
      <c r="M184">
        <v>3.7869999999999999</v>
      </c>
      <c r="N184">
        <v>32931</v>
      </c>
      <c r="O184">
        <v>12.818</v>
      </c>
      <c r="P184">
        <v>416929</v>
      </c>
      <c r="Q184">
        <v>67165</v>
      </c>
      <c r="R184">
        <v>349764</v>
      </c>
      <c r="S184">
        <v>2.706</v>
      </c>
      <c r="T184">
        <v>16.795000000000002</v>
      </c>
      <c r="U184">
        <v>524720</v>
      </c>
      <c r="V184">
        <v>218603</v>
      </c>
      <c r="W184">
        <v>306117</v>
      </c>
      <c r="X184">
        <v>8.8059999999999992</v>
      </c>
      <c r="Y184">
        <v>21.137</v>
      </c>
      <c r="Z184">
        <v>-107791</v>
      </c>
      <c r="AA184">
        <v>-4.3419999999999996</v>
      </c>
      <c r="AB184">
        <v>33.588999999999999</v>
      </c>
      <c r="AC184">
        <v>26401</v>
      </c>
      <c r="AD184">
        <v>26781</v>
      </c>
      <c r="AE184">
        <v>164840</v>
      </c>
    </row>
    <row r="185" spans="1:31" x14ac:dyDescent="0.35">
      <c r="A185" t="s">
        <v>62</v>
      </c>
      <c r="B185" t="s">
        <v>63</v>
      </c>
      <c r="C185">
        <v>0</v>
      </c>
      <c r="D185" t="s">
        <v>64</v>
      </c>
      <c r="E185">
        <v>50</v>
      </c>
      <c r="F185" t="s">
        <v>72</v>
      </c>
      <c r="G185">
        <v>1997</v>
      </c>
      <c r="H185">
        <v>237859</v>
      </c>
      <c r="I185">
        <v>254563</v>
      </c>
      <c r="J185">
        <v>2448413</v>
      </c>
      <c r="K185">
        <v>2490364</v>
      </c>
      <c r="L185">
        <v>11134</v>
      </c>
      <c r="M185">
        <v>4.1669999999999998</v>
      </c>
      <c r="N185">
        <v>36399</v>
      </c>
      <c r="O185">
        <v>13.622999999999999</v>
      </c>
      <c r="P185">
        <v>483232</v>
      </c>
      <c r="Q185">
        <v>91441</v>
      </c>
      <c r="R185">
        <v>391791</v>
      </c>
      <c r="S185">
        <v>3.6720000000000002</v>
      </c>
      <c r="T185">
        <v>19.404</v>
      </c>
      <c r="U185">
        <v>566598</v>
      </c>
      <c r="V185">
        <v>249561</v>
      </c>
      <c r="W185">
        <v>317037</v>
      </c>
      <c r="X185">
        <v>10.021000000000001</v>
      </c>
      <c r="Y185">
        <v>22.751999999999999</v>
      </c>
      <c r="Z185">
        <v>-83366</v>
      </c>
      <c r="AA185">
        <v>-3.3479999999999999</v>
      </c>
      <c r="AB185">
        <v>38.808</v>
      </c>
      <c r="AC185">
        <v>28468</v>
      </c>
      <c r="AD185">
        <v>28684</v>
      </c>
      <c r="AE185">
        <v>189776</v>
      </c>
    </row>
    <row r="186" spans="1:31" x14ac:dyDescent="0.35">
      <c r="A186" t="s">
        <v>62</v>
      </c>
      <c r="B186" t="s">
        <v>63</v>
      </c>
      <c r="C186">
        <v>0</v>
      </c>
      <c r="D186" t="s">
        <v>64</v>
      </c>
      <c r="E186">
        <v>50</v>
      </c>
      <c r="F186" t="s">
        <v>72</v>
      </c>
      <c r="G186">
        <v>1998</v>
      </c>
      <c r="H186">
        <v>248611</v>
      </c>
      <c r="I186">
        <v>263425</v>
      </c>
      <c r="J186">
        <v>2597926</v>
      </c>
      <c r="K186">
        <v>2608690</v>
      </c>
      <c r="L186">
        <v>9871</v>
      </c>
      <c r="M186">
        <v>3.577</v>
      </c>
      <c r="N186">
        <v>34931</v>
      </c>
      <c r="O186">
        <v>12.657999999999999</v>
      </c>
      <c r="P186">
        <v>531642</v>
      </c>
      <c r="Q186">
        <v>103004</v>
      </c>
      <c r="R186">
        <v>428638</v>
      </c>
      <c r="S186">
        <v>3.948</v>
      </c>
      <c r="T186">
        <v>20.38</v>
      </c>
      <c r="U186">
        <v>548188</v>
      </c>
      <c r="V186">
        <v>215912</v>
      </c>
      <c r="W186">
        <v>332276</v>
      </c>
      <c r="X186">
        <v>8.2769999999999992</v>
      </c>
      <c r="Y186">
        <v>21.013999999999999</v>
      </c>
      <c r="Z186">
        <v>-16546</v>
      </c>
      <c r="AA186">
        <v>-0.63400000000000001</v>
      </c>
      <c r="AB186">
        <v>40.759</v>
      </c>
      <c r="AC186">
        <v>26649</v>
      </c>
      <c r="AD186">
        <v>26969</v>
      </c>
      <c r="AE186">
        <v>165833</v>
      </c>
    </row>
    <row r="187" spans="1:31" x14ac:dyDescent="0.35">
      <c r="A187" t="s">
        <v>62</v>
      </c>
      <c r="B187" t="s">
        <v>63</v>
      </c>
      <c r="C187">
        <v>0</v>
      </c>
      <c r="D187" t="s">
        <v>64</v>
      </c>
      <c r="E187">
        <v>50</v>
      </c>
      <c r="F187" t="s">
        <v>72</v>
      </c>
      <c r="G187">
        <v>1999</v>
      </c>
      <c r="H187">
        <v>258564</v>
      </c>
      <c r="I187">
        <v>280226</v>
      </c>
      <c r="J187">
        <v>2804075</v>
      </c>
      <c r="K187">
        <v>2840716</v>
      </c>
      <c r="L187">
        <v>11819</v>
      </c>
      <c r="M187">
        <v>4.024</v>
      </c>
      <c r="N187">
        <v>38754</v>
      </c>
      <c r="O187">
        <v>13.195</v>
      </c>
      <c r="P187">
        <v>523959</v>
      </c>
      <c r="Q187">
        <v>99797</v>
      </c>
      <c r="R187">
        <v>424162</v>
      </c>
      <c r="S187">
        <v>3.5129999999999999</v>
      </c>
      <c r="T187">
        <v>18.445</v>
      </c>
      <c r="U187">
        <v>597149</v>
      </c>
      <c r="V187">
        <v>271564</v>
      </c>
      <c r="W187">
        <v>325585</v>
      </c>
      <c r="X187">
        <v>9.56</v>
      </c>
      <c r="Y187">
        <v>21.021000000000001</v>
      </c>
      <c r="Z187">
        <v>-73190</v>
      </c>
      <c r="AA187">
        <v>-2.5760000000000001</v>
      </c>
      <c r="AB187">
        <v>36.889000000000003</v>
      </c>
      <c r="AC187">
        <v>28082</v>
      </c>
      <c r="AD187">
        <v>28827</v>
      </c>
      <c r="AE187">
        <v>189427</v>
      </c>
    </row>
    <row r="188" spans="1:31" x14ac:dyDescent="0.35">
      <c r="A188" t="s">
        <v>62</v>
      </c>
      <c r="B188" t="s">
        <v>63</v>
      </c>
      <c r="C188">
        <v>0</v>
      </c>
      <c r="D188" t="s">
        <v>64</v>
      </c>
      <c r="E188">
        <v>50</v>
      </c>
      <c r="F188" t="s">
        <v>72</v>
      </c>
      <c r="G188">
        <v>2000</v>
      </c>
      <c r="H188">
        <v>258522</v>
      </c>
      <c r="I188">
        <v>270724</v>
      </c>
      <c r="J188">
        <v>2684942</v>
      </c>
      <c r="K188">
        <v>2669639</v>
      </c>
      <c r="L188">
        <v>10351</v>
      </c>
      <c r="M188">
        <v>3.6459999999999999</v>
      </c>
      <c r="N188">
        <v>36651</v>
      </c>
      <c r="O188">
        <v>12.911</v>
      </c>
      <c r="P188">
        <v>546000</v>
      </c>
      <c r="Q188">
        <v>95049</v>
      </c>
      <c r="R188">
        <v>450951</v>
      </c>
      <c r="S188">
        <v>3.56</v>
      </c>
      <c r="T188">
        <v>20.452000000000002</v>
      </c>
      <c r="U188">
        <v>512628</v>
      </c>
      <c r="V188">
        <v>224565</v>
      </c>
      <c r="W188">
        <v>288063</v>
      </c>
      <c r="X188">
        <v>8.4120000000000008</v>
      </c>
      <c r="Y188">
        <v>19.202000000000002</v>
      </c>
      <c r="Z188">
        <v>33372</v>
      </c>
      <c r="AA188">
        <v>1.25</v>
      </c>
      <c r="AB188">
        <v>38.404000000000003</v>
      </c>
      <c r="AC188">
        <v>27615</v>
      </c>
      <c r="AD188">
        <v>28265</v>
      </c>
      <c r="AE188">
        <v>170451</v>
      </c>
    </row>
    <row r="189" spans="1:31" x14ac:dyDescent="0.35">
      <c r="A189" t="s">
        <v>62</v>
      </c>
      <c r="B189" t="s">
        <v>63</v>
      </c>
      <c r="C189">
        <v>0</v>
      </c>
      <c r="D189" t="s">
        <v>64</v>
      </c>
      <c r="E189">
        <v>50</v>
      </c>
      <c r="F189" t="s">
        <v>72</v>
      </c>
      <c r="G189">
        <v>2001</v>
      </c>
      <c r="H189">
        <v>265112</v>
      </c>
      <c r="I189">
        <v>279598</v>
      </c>
      <c r="J189">
        <v>2886927</v>
      </c>
      <c r="K189">
        <v>2948239</v>
      </c>
      <c r="L189">
        <v>12273</v>
      </c>
      <c r="M189">
        <v>4.1909999999999998</v>
      </c>
      <c r="N189">
        <v>38692</v>
      </c>
      <c r="O189">
        <v>13.214</v>
      </c>
      <c r="P189">
        <v>521568</v>
      </c>
      <c r="Q189">
        <v>91768</v>
      </c>
      <c r="R189">
        <v>429800</v>
      </c>
      <c r="S189">
        <v>3.113</v>
      </c>
      <c r="T189">
        <v>17.690999999999999</v>
      </c>
      <c r="U189">
        <v>645730</v>
      </c>
      <c r="V189">
        <v>263000</v>
      </c>
      <c r="W189">
        <v>382730</v>
      </c>
      <c r="X189">
        <v>8.9209999999999994</v>
      </c>
      <c r="Y189">
        <v>21.902000000000001</v>
      </c>
      <c r="Z189">
        <v>-124162</v>
      </c>
      <c r="AA189">
        <v>-4.2110000000000003</v>
      </c>
      <c r="AB189">
        <v>35.381999999999998</v>
      </c>
      <c r="AC189">
        <v>29048</v>
      </c>
      <c r="AD189">
        <v>29567</v>
      </c>
      <c r="AE189">
        <v>194343</v>
      </c>
    </row>
    <row r="190" spans="1:31" x14ac:dyDescent="0.35">
      <c r="A190" t="s">
        <v>62</v>
      </c>
      <c r="B190" t="s">
        <v>63</v>
      </c>
      <c r="C190">
        <v>0</v>
      </c>
      <c r="D190" t="s">
        <v>64</v>
      </c>
      <c r="E190">
        <v>50</v>
      </c>
      <c r="F190" t="s">
        <v>72</v>
      </c>
      <c r="G190">
        <v>2002</v>
      </c>
      <c r="H190">
        <v>253794</v>
      </c>
      <c r="I190">
        <v>265986</v>
      </c>
      <c r="J190">
        <v>2636643</v>
      </c>
      <c r="K190">
        <v>2733057</v>
      </c>
      <c r="L190">
        <v>16107</v>
      </c>
      <c r="M190">
        <v>5.806</v>
      </c>
      <c r="N190">
        <v>39013</v>
      </c>
      <c r="O190">
        <v>14.061999999999999</v>
      </c>
      <c r="P190">
        <v>502185</v>
      </c>
      <c r="Q190">
        <v>135339</v>
      </c>
      <c r="R190">
        <v>366846</v>
      </c>
      <c r="S190">
        <v>4.952</v>
      </c>
      <c r="T190">
        <v>18.373999999999999</v>
      </c>
      <c r="U190">
        <v>694106</v>
      </c>
      <c r="V190">
        <v>269383</v>
      </c>
      <c r="W190">
        <v>424723</v>
      </c>
      <c r="X190">
        <v>9.8559999999999999</v>
      </c>
      <c r="Y190">
        <v>25.396999999999998</v>
      </c>
      <c r="Z190">
        <v>-191921</v>
      </c>
      <c r="AA190">
        <v>-7.0220000000000002</v>
      </c>
      <c r="AB190">
        <v>36.749000000000002</v>
      </c>
      <c r="AC190">
        <v>29335</v>
      </c>
      <c r="AD190">
        <v>29495</v>
      </c>
      <c r="AE190">
        <v>200474</v>
      </c>
    </row>
    <row r="191" spans="1:31" x14ac:dyDescent="0.35">
      <c r="A191" t="s">
        <v>62</v>
      </c>
      <c r="B191" t="s">
        <v>63</v>
      </c>
      <c r="C191">
        <v>0</v>
      </c>
      <c r="D191" t="s">
        <v>64</v>
      </c>
      <c r="E191">
        <v>50</v>
      </c>
      <c r="F191" t="s">
        <v>72</v>
      </c>
      <c r="G191">
        <v>2003</v>
      </c>
      <c r="H191">
        <v>237976</v>
      </c>
      <c r="I191">
        <v>249776</v>
      </c>
      <c r="J191">
        <v>2373862</v>
      </c>
      <c r="K191">
        <v>2390080</v>
      </c>
      <c r="L191">
        <v>11871</v>
      </c>
      <c r="M191">
        <v>4.5380000000000003</v>
      </c>
      <c r="N191">
        <v>35506</v>
      </c>
      <c r="O191">
        <v>13.573</v>
      </c>
      <c r="P191">
        <v>465631</v>
      </c>
      <c r="Q191">
        <v>69398</v>
      </c>
      <c r="R191">
        <v>396233</v>
      </c>
      <c r="S191">
        <v>2.9039999999999999</v>
      </c>
      <c r="T191">
        <v>19.481999999999999</v>
      </c>
      <c r="U191">
        <v>497943</v>
      </c>
      <c r="V191">
        <v>203026</v>
      </c>
      <c r="W191">
        <v>294917</v>
      </c>
      <c r="X191">
        <v>8.4949999999999992</v>
      </c>
      <c r="Y191">
        <v>20.834</v>
      </c>
      <c r="Z191">
        <v>-32312</v>
      </c>
      <c r="AA191">
        <v>-1.3520000000000001</v>
      </c>
      <c r="AB191">
        <v>38.963999999999999</v>
      </c>
      <c r="AC191">
        <v>27011</v>
      </c>
      <c r="AD191">
        <v>27231</v>
      </c>
      <c r="AE191">
        <v>160074</v>
      </c>
    </row>
    <row r="192" spans="1:31" x14ac:dyDescent="0.35">
      <c r="A192" t="s">
        <v>62</v>
      </c>
      <c r="B192" t="s">
        <v>63</v>
      </c>
      <c r="C192">
        <v>0</v>
      </c>
      <c r="D192" t="s">
        <v>64</v>
      </c>
      <c r="E192">
        <v>50</v>
      </c>
      <c r="F192" t="s">
        <v>72</v>
      </c>
      <c r="G192">
        <v>2004</v>
      </c>
      <c r="H192">
        <v>234921</v>
      </c>
      <c r="I192">
        <v>246455</v>
      </c>
      <c r="J192">
        <v>2339671</v>
      </c>
      <c r="K192">
        <v>2365582</v>
      </c>
      <c r="L192">
        <v>10959</v>
      </c>
      <c r="M192">
        <v>4.2460000000000004</v>
      </c>
      <c r="N192">
        <v>34285</v>
      </c>
      <c r="O192">
        <v>13.282999999999999</v>
      </c>
      <c r="P192">
        <v>410092</v>
      </c>
      <c r="Q192">
        <v>57939</v>
      </c>
      <c r="R192">
        <v>352153</v>
      </c>
      <c r="S192">
        <v>2.4489999999999998</v>
      </c>
      <c r="T192">
        <v>17.335999999999999</v>
      </c>
      <c r="U192">
        <v>461580</v>
      </c>
      <c r="V192">
        <v>196025</v>
      </c>
      <c r="W192">
        <v>265555</v>
      </c>
      <c r="X192">
        <v>8.2870000000000008</v>
      </c>
      <c r="Y192">
        <v>19.512</v>
      </c>
      <c r="Z192">
        <v>-51488</v>
      </c>
      <c r="AA192">
        <v>-2.177</v>
      </c>
      <c r="AB192">
        <v>34.671999999999997</v>
      </c>
      <c r="AC192">
        <v>25870</v>
      </c>
      <c r="AD192">
        <v>26220</v>
      </c>
      <c r="AE192">
        <v>155805</v>
      </c>
    </row>
    <row r="193" spans="1:31" x14ac:dyDescent="0.35">
      <c r="A193" t="s">
        <v>62</v>
      </c>
      <c r="B193" t="s">
        <v>63</v>
      </c>
      <c r="C193">
        <v>0</v>
      </c>
      <c r="D193" t="s">
        <v>64</v>
      </c>
      <c r="E193">
        <v>50</v>
      </c>
      <c r="F193" t="s">
        <v>72</v>
      </c>
      <c r="G193">
        <v>2005</v>
      </c>
      <c r="H193">
        <v>232781</v>
      </c>
      <c r="I193">
        <v>242023</v>
      </c>
      <c r="J193">
        <v>2173293</v>
      </c>
      <c r="K193">
        <v>2199041</v>
      </c>
      <c r="L193">
        <v>11244</v>
      </c>
      <c r="M193">
        <v>4.4370000000000003</v>
      </c>
      <c r="N193">
        <v>34063</v>
      </c>
      <c r="O193">
        <v>13.441000000000001</v>
      </c>
      <c r="P193">
        <v>397051</v>
      </c>
      <c r="Q193">
        <v>61390</v>
      </c>
      <c r="R193">
        <v>335661</v>
      </c>
      <c r="S193">
        <v>2.7919999999999998</v>
      </c>
      <c r="T193">
        <v>18.056000000000001</v>
      </c>
      <c r="U193">
        <v>448118</v>
      </c>
      <c r="V193">
        <v>175984</v>
      </c>
      <c r="W193">
        <v>272134</v>
      </c>
      <c r="X193">
        <v>8.0030000000000001</v>
      </c>
      <c r="Y193">
        <v>20.378</v>
      </c>
      <c r="Z193">
        <v>-51067</v>
      </c>
      <c r="AA193">
        <v>-2.3220000000000001</v>
      </c>
      <c r="AB193">
        <v>36.110999999999997</v>
      </c>
      <c r="AC193">
        <v>25900</v>
      </c>
      <c r="AD193">
        <v>26205</v>
      </c>
      <c r="AE193">
        <v>142431</v>
      </c>
    </row>
    <row r="194" spans="1:31" x14ac:dyDescent="0.35">
      <c r="A194" t="s">
        <v>62</v>
      </c>
      <c r="B194" t="s">
        <v>63</v>
      </c>
      <c r="C194">
        <v>0</v>
      </c>
      <c r="D194" t="s">
        <v>64</v>
      </c>
      <c r="E194">
        <v>50</v>
      </c>
      <c r="F194" t="s">
        <v>72</v>
      </c>
      <c r="G194">
        <v>2006</v>
      </c>
      <c r="H194">
        <v>245230</v>
      </c>
      <c r="I194">
        <v>256408</v>
      </c>
      <c r="J194">
        <v>2712553</v>
      </c>
      <c r="K194">
        <v>2724220</v>
      </c>
      <c r="L194">
        <v>14094</v>
      </c>
      <c r="M194">
        <v>5.2549999999999999</v>
      </c>
      <c r="N194">
        <v>37650</v>
      </c>
      <c r="O194">
        <v>14.039</v>
      </c>
      <c r="P194">
        <v>474495</v>
      </c>
      <c r="Q194">
        <v>90510</v>
      </c>
      <c r="R194">
        <v>383985</v>
      </c>
      <c r="S194">
        <v>3.3220000000000001</v>
      </c>
      <c r="T194">
        <v>17.417999999999999</v>
      </c>
      <c r="U194">
        <v>498282</v>
      </c>
      <c r="V194">
        <v>213169</v>
      </c>
      <c r="W194">
        <v>285113</v>
      </c>
      <c r="X194">
        <v>7.8250000000000002</v>
      </c>
      <c r="Y194">
        <v>18.291</v>
      </c>
      <c r="Z194">
        <v>-23787</v>
      </c>
      <c r="AA194">
        <v>-0.873</v>
      </c>
      <c r="AB194">
        <v>34.835000000000001</v>
      </c>
      <c r="AC194">
        <v>30109</v>
      </c>
      <c r="AD194">
        <v>30325</v>
      </c>
      <c r="AE194">
        <v>177331</v>
      </c>
    </row>
    <row r="195" spans="1:31" x14ac:dyDescent="0.35">
      <c r="A195" t="s">
        <v>62</v>
      </c>
      <c r="B195" t="s">
        <v>63</v>
      </c>
      <c r="C195">
        <v>0</v>
      </c>
      <c r="D195" t="s">
        <v>64</v>
      </c>
      <c r="E195">
        <v>50</v>
      </c>
      <c r="F195" t="s">
        <v>72</v>
      </c>
      <c r="G195">
        <v>2007</v>
      </c>
      <c r="H195">
        <v>247257</v>
      </c>
      <c r="I195">
        <v>256645</v>
      </c>
      <c r="J195">
        <v>2331027</v>
      </c>
      <c r="K195">
        <v>2386834</v>
      </c>
      <c r="L195">
        <v>12268</v>
      </c>
      <c r="M195">
        <v>4.5679999999999996</v>
      </c>
      <c r="N195">
        <v>36104</v>
      </c>
      <c r="O195">
        <v>13.443</v>
      </c>
      <c r="P195">
        <v>405226</v>
      </c>
      <c r="Q195">
        <v>69702</v>
      </c>
      <c r="R195">
        <v>335524</v>
      </c>
      <c r="S195">
        <v>2.92</v>
      </c>
      <c r="T195">
        <v>16.978000000000002</v>
      </c>
      <c r="U195">
        <v>515614</v>
      </c>
      <c r="V195">
        <v>203359</v>
      </c>
      <c r="W195">
        <v>312255</v>
      </c>
      <c r="X195">
        <v>8.52</v>
      </c>
      <c r="Y195">
        <v>21.602</v>
      </c>
      <c r="Z195">
        <v>-110388</v>
      </c>
      <c r="AA195">
        <v>-4.625</v>
      </c>
      <c r="AB195">
        <v>33.954999999999998</v>
      </c>
      <c r="AC195">
        <v>28777</v>
      </c>
      <c r="AD195">
        <v>28864</v>
      </c>
      <c r="AE195">
        <v>169890</v>
      </c>
    </row>
    <row r="196" spans="1:31" x14ac:dyDescent="0.35">
      <c r="A196" t="s">
        <v>62</v>
      </c>
      <c r="B196" t="s">
        <v>63</v>
      </c>
      <c r="C196">
        <v>0</v>
      </c>
      <c r="D196" t="s">
        <v>64</v>
      </c>
      <c r="E196">
        <v>50</v>
      </c>
      <c r="F196" t="s">
        <v>72</v>
      </c>
      <c r="G196">
        <v>2008</v>
      </c>
      <c r="H196">
        <v>253916</v>
      </c>
      <c r="I196">
        <v>263268</v>
      </c>
      <c r="J196">
        <v>2315672</v>
      </c>
      <c r="K196">
        <v>2379838</v>
      </c>
      <c r="L196">
        <v>9514</v>
      </c>
      <c r="M196">
        <v>3.399</v>
      </c>
      <c r="N196">
        <v>42747</v>
      </c>
      <c r="O196">
        <v>15.273</v>
      </c>
      <c r="P196">
        <v>385585</v>
      </c>
      <c r="Q196">
        <v>54949</v>
      </c>
      <c r="R196">
        <v>330636</v>
      </c>
      <c r="S196">
        <v>2.3090000000000002</v>
      </c>
      <c r="T196">
        <v>16.202000000000002</v>
      </c>
      <c r="U196">
        <v>514004</v>
      </c>
      <c r="V196">
        <v>215689</v>
      </c>
      <c r="W196">
        <v>298315</v>
      </c>
      <c r="X196">
        <v>9.0630000000000006</v>
      </c>
      <c r="Y196">
        <v>21.597999999999999</v>
      </c>
      <c r="Z196">
        <v>-128419</v>
      </c>
      <c r="AA196">
        <v>-5.3959999999999999</v>
      </c>
      <c r="AB196">
        <v>32.404000000000003</v>
      </c>
      <c r="AC196">
        <v>33869</v>
      </c>
      <c r="AD196">
        <v>34049</v>
      </c>
      <c r="AE196">
        <v>180465</v>
      </c>
    </row>
    <row r="197" spans="1:31" x14ac:dyDescent="0.35">
      <c r="A197" t="s">
        <v>62</v>
      </c>
      <c r="B197" t="s">
        <v>63</v>
      </c>
      <c r="C197">
        <v>0</v>
      </c>
      <c r="D197" t="s">
        <v>64</v>
      </c>
      <c r="E197">
        <v>50</v>
      </c>
      <c r="F197" t="s">
        <v>72</v>
      </c>
      <c r="G197">
        <v>2009</v>
      </c>
      <c r="H197">
        <v>257742</v>
      </c>
      <c r="I197">
        <v>268855</v>
      </c>
      <c r="J197">
        <v>2238563</v>
      </c>
      <c r="K197">
        <v>2378992</v>
      </c>
      <c r="L197">
        <v>10401</v>
      </c>
      <c r="M197">
        <v>3.6160000000000001</v>
      </c>
      <c r="N197">
        <v>47914</v>
      </c>
      <c r="O197">
        <v>16.658999999999999</v>
      </c>
      <c r="P197">
        <v>322181</v>
      </c>
      <c r="Q197">
        <v>51641</v>
      </c>
      <c r="R197">
        <v>270540</v>
      </c>
      <c r="S197">
        <v>2.1709999999999998</v>
      </c>
      <c r="T197">
        <v>13.542999999999999</v>
      </c>
      <c r="U197">
        <v>601836</v>
      </c>
      <c r="V197">
        <v>236947</v>
      </c>
      <c r="W197">
        <v>364889</v>
      </c>
      <c r="X197">
        <v>9.9600000000000009</v>
      </c>
      <c r="Y197">
        <v>25.297999999999998</v>
      </c>
      <c r="Z197">
        <v>-279655</v>
      </c>
      <c r="AA197">
        <v>-11.755000000000001</v>
      </c>
      <c r="AB197">
        <v>27.085999999999999</v>
      </c>
      <c r="AC197">
        <v>36318</v>
      </c>
      <c r="AD197">
        <v>36791</v>
      </c>
      <c r="AE197">
        <v>195956</v>
      </c>
    </row>
    <row r="198" spans="1:31" x14ac:dyDescent="0.35">
      <c r="A198" t="s">
        <v>62</v>
      </c>
      <c r="B198" t="s">
        <v>63</v>
      </c>
      <c r="C198">
        <v>0</v>
      </c>
      <c r="D198" t="s">
        <v>64</v>
      </c>
      <c r="E198">
        <v>50</v>
      </c>
      <c r="F198" t="s">
        <v>72</v>
      </c>
      <c r="G198">
        <v>2010</v>
      </c>
      <c r="H198">
        <v>278276</v>
      </c>
      <c r="I198">
        <v>287810</v>
      </c>
      <c r="J198">
        <v>2217510</v>
      </c>
      <c r="K198">
        <v>2296536</v>
      </c>
      <c r="L198">
        <v>15176</v>
      </c>
      <c r="M198">
        <v>4.9960000000000004</v>
      </c>
      <c r="N198">
        <v>47071</v>
      </c>
      <c r="O198">
        <v>15.496</v>
      </c>
      <c r="P198">
        <v>346690</v>
      </c>
      <c r="Q198">
        <v>67688</v>
      </c>
      <c r="R198">
        <v>279002</v>
      </c>
      <c r="S198">
        <v>2.9470000000000001</v>
      </c>
      <c r="T198">
        <v>15.096</v>
      </c>
      <c r="U198">
        <v>504979</v>
      </c>
      <c r="V198">
        <v>212440</v>
      </c>
      <c r="W198">
        <v>292539</v>
      </c>
      <c r="X198">
        <v>9.25</v>
      </c>
      <c r="Y198">
        <v>21.989000000000001</v>
      </c>
      <c r="Z198">
        <v>-158289</v>
      </c>
      <c r="AA198">
        <v>-6.8929999999999998</v>
      </c>
      <c r="AB198">
        <v>30.192</v>
      </c>
      <c r="AC198">
        <v>34633</v>
      </c>
      <c r="AD198">
        <v>35117</v>
      </c>
      <c r="AE198">
        <v>170890</v>
      </c>
    </row>
    <row r="199" spans="1:31" x14ac:dyDescent="0.35">
      <c r="A199" t="s">
        <v>62</v>
      </c>
      <c r="B199" t="s">
        <v>63</v>
      </c>
      <c r="C199">
        <v>0</v>
      </c>
      <c r="D199" t="s">
        <v>64</v>
      </c>
      <c r="E199">
        <v>50</v>
      </c>
      <c r="F199" t="s">
        <v>72</v>
      </c>
      <c r="G199">
        <v>2011</v>
      </c>
      <c r="H199">
        <v>243791</v>
      </c>
      <c r="I199">
        <v>252381</v>
      </c>
      <c r="J199">
        <v>1988669</v>
      </c>
      <c r="K199">
        <v>2012930</v>
      </c>
      <c r="L199">
        <v>14531</v>
      </c>
      <c r="M199">
        <v>5.4880000000000004</v>
      </c>
      <c r="N199">
        <v>39365</v>
      </c>
      <c r="O199">
        <v>14.866</v>
      </c>
      <c r="P199">
        <v>336033</v>
      </c>
      <c r="Q199">
        <v>63714</v>
      </c>
      <c r="R199">
        <v>272319</v>
      </c>
      <c r="S199">
        <v>3.165</v>
      </c>
      <c r="T199">
        <v>16.693999999999999</v>
      </c>
      <c r="U199">
        <v>382676</v>
      </c>
      <c r="V199">
        <v>168120</v>
      </c>
      <c r="W199">
        <v>214556</v>
      </c>
      <c r="X199">
        <v>8.3520000000000003</v>
      </c>
      <c r="Y199">
        <v>19.010999999999999</v>
      </c>
      <c r="Z199">
        <v>-46643</v>
      </c>
      <c r="AA199">
        <v>-2.3170000000000002</v>
      </c>
      <c r="AB199">
        <v>33.387</v>
      </c>
      <c r="AC199">
        <v>29575</v>
      </c>
      <c r="AD199">
        <v>29857</v>
      </c>
      <c r="AE199">
        <v>135617</v>
      </c>
    </row>
    <row r="200" spans="1:31" x14ac:dyDescent="0.35">
      <c r="A200" t="s">
        <v>62</v>
      </c>
      <c r="B200" t="s">
        <v>63</v>
      </c>
      <c r="C200">
        <v>0</v>
      </c>
      <c r="D200" t="s">
        <v>64</v>
      </c>
      <c r="E200">
        <v>50</v>
      </c>
      <c r="F200" t="s">
        <v>72</v>
      </c>
      <c r="G200">
        <v>2012</v>
      </c>
      <c r="H200">
        <v>236572</v>
      </c>
      <c r="I200">
        <v>245937</v>
      </c>
      <c r="J200">
        <v>2001651</v>
      </c>
      <c r="K200">
        <v>1985021</v>
      </c>
      <c r="L200">
        <v>13276</v>
      </c>
      <c r="M200">
        <v>5.1929999999999996</v>
      </c>
      <c r="N200">
        <v>32717</v>
      </c>
      <c r="O200">
        <v>12.797000000000001</v>
      </c>
      <c r="P200">
        <v>384009</v>
      </c>
      <c r="Q200">
        <v>67378</v>
      </c>
      <c r="R200">
        <v>316631</v>
      </c>
      <c r="S200">
        <v>3.3940000000000001</v>
      </c>
      <c r="T200">
        <v>19.344999999999999</v>
      </c>
      <c r="U200">
        <v>352370</v>
      </c>
      <c r="V200">
        <v>164159</v>
      </c>
      <c r="W200">
        <v>188211</v>
      </c>
      <c r="X200">
        <v>8.27</v>
      </c>
      <c r="Y200">
        <v>17.751000000000001</v>
      </c>
      <c r="Z200">
        <v>31639</v>
      </c>
      <c r="AA200">
        <v>1.5940000000000001</v>
      </c>
      <c r="AB200">
        <v>35.503</v>
      </c>
      <c r="AC200">
        <v>24759</v>
      </c>
      <c r="AD200">
        <v>24875</v>
      </c>
      <c r="AE200">
        <v>130909</v>
      </c>
    </row>
    <row r="201" spans="1:31" x14ac:dyDescent="0.35">
      <c r="A201" t="s">
        <v>62</v>
      </c>
      <c r="B201" t="s">
        <v>63</v>
      </c>
      <c r="C201">
        <v>0</v>
      </c>
      <c r="D201" t="s">
        <v>64</v>
      </c>
      <c r="E201">
        <v>50</v>
      </c>
      <c r="F201" t="s">
        <v>72</v>
      </c>
      <c r="G201">
        <v>2013</v>
      </c>
      <c r="H201">
        <v>208226</v>
      </c>
      <c r="I201">
        <v>217492</v>
      </c>
      <c r="J201">
        <v>1898098</v>
      </c>
      <c r="K201">
        <v>1908924</v>
      </c>
      <c r="L201">
        <v>9989</v>
      </c>
      <c r="M201">
        <v>4.407</v>
      </c>
      <c r="N201">
        <v>28343</v>
      </c>
      <c r="O201">
        <v>12.504</v>
      </c>
      <c r="P201">
        <v>308474</v>
      </c>
      <c r="Q201">
        <v>43601</v>
      </c>
      <c r="R201">
        <v>264873</v>
      </c>
      <c r="S201">
        <v>2.2839999999999998</v>
      </c>
      <c r="T201">
        <v>16.16</v>
      </c>
      <c r="U201">
        <v>328890</v>
      </c>
      <c r="V201">
        <v>147801</v>
      </c>
      <c r="W201">
        <v>181089</v>
      </c>
      <c r="X201">
        <v>7.7430000000000003</v>
      </c>
      <c r="Y201">
        <v>17.228999999999999</v>
      </c>
      <c r="Z201">
        <v>-20416</v>
      </c>
      <c r="AA201">
        <v>-1.07</v>
      </c>
      <c r="AB201">
        <v>32.319000000000003</v>
      </c>
      <c r="AC201">
        <v>21687</v>
      </c>
      <c r="AD201">
        <v>21828</v>
      </c>
      <c r="AE201">
        <v>121035</v>
      </c>
    </row>
    <row r="202" spans="1:31" x14ac:dyDescent="0.35">
      <c r="A202" t="s">
        <v>62</v>
      </c>
      <c r="B202" t="s">
        <v>63</v>
      </c>
      <c r="C202">
        <v>0</v>
      </c>
      <c r="D202" t="s">
        <v>64</v>
      </c>
      <c r="E202">
        <v>50</v>
      </c>
      <c r="F202" t="s">
        <v>72</v>
      </c>
      <c r="G202">
        <v>2014</v>
      </c>
      <c r="H202">
        <v>201694</v>
      </c>
      <c r="I202">
        <v>213403</v>
      </c>
      <c r="J202">
        <v>2099751</v>
      </c>
      <c r="K202">
        <v>2092948</v>
      </c>
      <c r="L202">
        <v>9710</v>
      </c>
      <c r="M202">
        <v>4.3659999999999997</v>
      </c>
      <c r="N202">
        <v>27664</v>
      </c>
      <c r="O202">
        <v>12.44</v>
      </c>
      <c r="P202">
        <v>359620</v>
      </c>
      <c r="Q202">
        <v>55009</v>
      </c>
      <c r="R202">
        <v>304611</v>
      </c>
      <c r="S202">
        <v>2.6280000000000001</v>
      </c>
      <c r="T202">
        <v>17.181999999999999</v>
      </c>
      <c r="U202">
        <v>344752</v>
      </c>
      <c r="V202">
        <v>149168</v>
      </c>
      <c r="W202">
        <v>195584</v>
      </c>
      <c r="X202">
        <v>7.1269999999999998</v>
      </c>
      <c r="Y202">
        <v>16.472000000000001</v>
      </c>
      <c r="Z202">
        <v>14868</v>
      </c>
      <c r="AA202">
        <v>0.71</v>
      </c>
      <c r="AB202">
        <v>32.944000000000003</v>
      </c>
      <c r="AC202">
        <v>21370</v>
      </c>
      <c r="AD202">
        <v>21672</v>
      </c>
      <c r="AE202">
        <v>115059</v>
      </c>
    </row>
    <row r="203" spans="1:31" x14ac:dyDescent="0.35">
      <c r="A203" t="s">
        <v>62</v>
      </c>
      <c r="B203" t="s">
        <v>63</v>
      </c>
      <c r="C203">
        <v>0</v>
      </c>
      <c r="D203" t="s">
        <v>64</v>
      </c>
      <c r="E203">
        <v>50</v>
      </c>
      <c r="F203" t="s">
        <v>72</v>
      </c>
      <c r="G203">
        <v>2015</v>
      </c>
      <c r="H203">
        <v>215928</v>
      </c>
      <c r="I203">
        <v>222720</v>
      </c>
      <c r="J203">
        <v>1976935</v>
      </c>
      <c r="K203">
        <v>1978214</v>
      </c>
      <c r="L203">
        <v>9834</v>
      </c>
      <c r="M203">
        <v>4.2350000000000003</v>
      </c>
      <c r="N203">
        <v>28821</v>
      </c>
      <c r="O203">
        <v>12.411</v>
      </c>
      <c r="P203">
        <v>341005</v>
      </c>
      <c r="Q203">
        <v>52246</v>
      </c>
      <c r="R203">
        <v>288759</v>
      </c>
      <c r="S203">
        <v>2.641</v>
      </c>
      <c r="T203">
        <v>17.238</v>
      </c>
      <c r="U203">
        <v>343870</v>
      </c>
      <c r="V203">
        <v>152364</v>
      </c>
      <c r="W203">
        <v>191506</v>
      </c>
      <c r="X203">
        <v>7.702</v>
      </c>
      <c r="Y203">
        <v>17.382999999999999</v>
      </c>
      <c r="Z203">
        <v>-2865</v>
      </c>
      <c r="AA203">
        <v>-0.14499999999999999</v>
      </c>
      <c r="AB203">
        <v>34.475999999999999</v>
      </c>
      <c r="AC203">
        <v>22611</v>
      </c>
      <c r="AD203">
        <v>22885</v>
      </c>
      <c r="AE203">
        <v>129305</v>
      </c>
    </row>
    <row r="204" spans="1:31" x14ac:dyDescent="0.35">
      <c r="A204" t="s">
        <v>62</v>
      </c>
      <c r="B204" t="s">
        <v>63</v>
      </c>
      <c r="C204">
        <v>0</v>
      </c>
      <c r="D204" t="s">
        <v>64</v>
      </c>
      <c r="E204">
        <v>50</v>
      </c>
      <c r="F204" t="s">
        <v>72</v>
      </c>
      <c r="G204">
        <v>2016</v>
      </c>
      <c r="H204">
        <v>225328</v>
      </c>
      <c r="I204">
        <v>234428</v>
      </c>
      <c r="J204">
        <v>2218764</v>
      </c>
      <c r="K204">
        <v>2207617</v>
      </c>
      <c r="L204">
        <v>11111</v>
      </c>
      <c r="M204">
        <v>4.5599999999999996</v>
      </c>
      <c r="N204">
        <v>29582</v>
      </c>
      <c r="O204">
        <v>12.141</v>
      </c>
      <c r="P204">
        <v>388094</v>
      </c>
      <c r="Q204">
        <v>74239</v>
      </c>
      <c r="R204">
        <v>313855</v>
      </c>
      <c r="S204">
        <v>3.363</v>
      </c>
      <c r="T204">
        <v>17.579999999999998</v>
      </c>
      <c r="U204">
        <v>365954</v>
      </c>
      <c r="V204">
        <v>156777</v>
      </c>
      <c r="W204">
        <v>209177</v>
      </c>
      <c r="X204">
        <v>7.1020000000000003</v>
      </c>
      <c r="Y204">
        <v>16.577000000000002</v>
      </c>
      <c r="Z204">
        <v>22140</v>
      </c>
      <c r="AA204">
        <v>1.0029999999999999</v>
      </c>
      <c r="AB204">
        <v>33.154000000000003</v>
      </c>
      <c r="AC204">
        <v>23576</v>
      </c>
      <c r="AD204">
        <v>23722</v>
      </c>
      <c r="AE204">
        <v>131767</v>
      </c>
    </row>
    <row r="205" spans="1:31" x14ac:dyDescent="0.35">
      <c r="A205" t="s">
        <v>62</v>
      </c>
      <c r="B205" t="s">
        <v>63</v>
      </c>
      <c r="C205">
        <v>0</v>
      </c>
      <c r="D205" t="s">
        <v>64</v>
      </c>
      <c r="E205">
        <v>50</v>
      </c>
      <c r="F205" t="s">
        <v>72</v>
      </c>
      <c r="G205">
        <v>2017</v>
      </c>
      <c r="H205">
        <v>225070</v>
      </c>
      <c r="I205">
        <v>232391</v>
      </c>
      <c r="J205">
        <v>2033783</v>
      </c>
      <c r="K205">
        <v>2050523</v>
      </c>
      <c r="L205">
        <v>9796</v>
      </c>
      <c r="M205">
        <v>4.04</v>
      </c>
      <c r="N205">
        <v>30010</v>
      </c>
      <c r="O205">
        <v>12.375</v>
      </c>
      <c r="P205">
        <v>339746</v>
      </c>
      <c r="Q205">
        <v>50773</v>
      </c>
      <c r="R205">
        <v>288973</v>
      </c>
      <c r="S205">
        <v>2.476</v>
      </c>
      <c r="T205">
        <v>16.568999999999999</v>
      </c>
      <c r="U205">
        <v>371861</v>
      </c>
      <c r="V205">
        <v>177840</v>
      </c>
      <c r="W205">
        <v>194021</v>
      </c>
      <c r="X205">
        <v>8.673</v>
      </c>
      <c r="Y205">
        <v>18.135000000000002</v>
      </c>
      <c r="Z205">
        <v>-32115</v>
      </c>
      <c r="AA205">
        <v>-1.5660000000000001</v>
      </c>
      <c r="AB205">
        <v>33.137</v>
      </c>
      <c r="AC205">
        <v>24438</v>
      </c>
      <c r="AD205">
        <v>24516</v>
      </c>
      <c r="AE205">
        <v>143313</v>
      </c>
    </row>
    <row r="206" spans="1:31" x14ac:dyDescent="0.35">
      <c r="A206" t="s">
        <v>62</v>
      </c>
      <c r="B206" t="s">
        <v>63</v>
      </c>
      <c r="C206">
        <v>0</v>
      </c>
      <c r="D206" t="s">
        <v>64</v>
      </c>
      <c r="E206">
        <v>50</v>
      </c>
      <c r="F206" t="s">
        <v>72</v>
      </c>
      <c r="G206">
        <v>2018</v>
      </c>
      <c r="H206">
        <v>230727</v>
      </c>
      <c r="I206">
        <v>240093</v>
      </c>
      <c r="J206">
        <v>2221176</v>
      </c>
      <c r="K206">
        <v>2229531</v>
      </c>
      <c r="L206">
        <v>9398</v>
      </c>
      <c r="M206">
        <v>3.7530000000000001</v>
      </c>
      <c r="N206">
        <v>30013</v>
      </c>
      <c r="O206">
        <v>11.986000000000001</v>
      </c>
      <c r="P206">
        <v>357023</v>
      </c>
      <c r="Q206">
        <v>46917</v>
      </c>
      <c r="R206">
        <v>310106</v>
      </c>
      <c r="S206">
        <v>2.1040000000000001</v>
      </c>
      <c r="T206">
        <v>16.013000000000002</v>
      </c>
      <c r="U206">
        <v>373094</v>
      </c>
      <c r="V206">
        <v>162743</v>
      </c>
      <c r="W206">
        <v>210351</v>
      </c>
      <c r="X206">
        <v>7.2990000000000004</v>
      </c>
      <c r="Y206">
        <v>16.734000000000002</v>
      </c>
      <c r="Z206">
        <v>-16071</v>
      </c>
      <c r="AA206">
        <v>-0.72099999999999997</v>
      </c>
      <c r="AB206">
        <v>32.027000000000001</v>
      </c>
      <c r="AC206">
        <v>25763</v>
      </c>
      <c r="AD206">
        <v>26059</v>
      </c>
      <c r="AE206">
        <v>142106</v>
      </c>
    </row>
    <row r="207" spans="1:31" x14ac:dyDescent="0.35">
      <c r="A207" t="s">
        <v>62</v>
      </c>
      <c r="B207" t="s">
        <v>63</v>
      </c>
      <c r="C207">
        <v>0</v>
      </c>
      <c r="D207" t="s">
        <v>64</v>
      </c>
      <c r="E207">
        <v>60</v>
      </c>
      <c r="F207" t="s">
        <v>73</v>
      </c>
      <c r="G207">
        <v>1978</v>
      </c>
      <c r="H207">
        <v>0</v>
      </c>
      <c r="I207">
        <v>0</v>
      </c>
      <c r="J207">
        <v>0</v>
      </c>
      <c r="K207">
        <v>0</v>
      </c>
      <c r="L207">
        <v>0</v>
      </c>
      <c r="M207" t="s">
        <v>70</v>
      </c>
      <c r="N207">
        <v>0</v>
      </c>
      <c r="O207" t="s">
        <v>70</v>
      </c>
      <c r="P207">
        <v>0</v>
      </c>
      <c r="Q207">
        <v>0</v>
      </c>
      <c r="R207">
        <v>0</v>
      </c>
      <c r="S207" t="s">
        <v>70</v>
      </c>
      <c r="T207" t="s">
        <v>70</v>
      </c>
      <c r="U207">
        <v>0</v>
      </c>
      <c r="V207">
        <v>0</v>
      </c>
      <c r="W207">
        <v>0</v>
      </c>
      <c r="X207" t="s">
        <v>70</v>
      </c>
      <c r="Y207" t="s">
        <v>70</v>
      </c>
      <c r="Z207">
        <v>0</v>
      </c>
      <c r="AA207" t="s">
        <v>70</v>
      </c>
      <c r="AB207" t="s">
        <v>70</v>
      </c>
      <c r="AC207">
        <v>0</v>
      </c>
      <c r="AD207">
        <v>0</v>
      </c>
      <c r="AE207">
        <v>0</v>
      </c>
    </row>
    <row r="208" spans="1:31" x14ac:dyDescent="0.35">
      <c r="A208" t="s">
        <v>62</v>
      </c>
      <c r="B208" t="s">
        <v>63</v>
      </c>
      <c r="C208">
        <v>0</v>
      </c>
      <c r="D208" t="s">
        <v>64</v>
      </c>
      <c r="E208">
        <v>60</v>
      </c>
      <c r="F208" t="s">
        <v>73</v>
      </c>
      <c r="G208">
        <v>1979</v>
      </c>
      <c r="H208">
        <v>0</v>
      </c>
      <c r="I208">
        <v>0</v>
      </c>
      <c r="J208">
        <v>0</v>
      </c>
      <c r="K208">
        <v>0</v>
      </c>
      <c r="L208">
        <v>0</v>
      </c>
      <c r="M208" t="s">
        <v>70</v>
      </c>
      <c r="N208">
        <v>0</v>
      </c>
      <c r="O208" t="s">
        <v>70</v>
      </c>
      <c r="P208">
        <v>0</v>
      </c>
      <c r="Q208">
        <v>0</v>
      </c>
      <c r="R208">
        <v>0</v>
      </c>
      <c r="S208" t="s">
        <v>70</v>
      </c>
      <c r="T208" t="s">
        <v>70</v>
      </c>
      <c r="U208">
        <v>0</v>
      </c>
      <c r="V208">
        <v>0</v>
      </c>
      <c r="W208">
        <v>0</v>
      </c>
      <c r="X208" t="s">
        <v>70</v>
      </c>
      <c r="Y208" t="s">
        <v>70</v>
      </c>
      <c r="Z208">
        <v>0</v>
      </c>
      <c r="AA208" t="s">
        <v>70</v>
      </c>
      <c r="AB208" t="s">
        <v>70</v>
      </c>
      <c r="AC208">
        <v>0</v>
      </c>
      <c r="AD208">
        <v>0</v>
      </c>
      <c r="AE208">
        <v>0</v>
      </c>
    </row>
    <row r="209" spans="1:31" x14ac:dyDescent="0.35">
      <c r="A209" t="s">
        <v>62</v>
      </c>
      <c r="B209" t="s">
        <v>63</v>
      </c>
      <c r="C209">
        <v>0</v>
      </c>
      <c r="D209" t="s">
        <v>64</v>
      </c>
      <c r="E209">
        <v>60</v>
      </c>
      <c r="F209" t="s">
        <v>73</v>
      </c>
      <c r="G209">
        <v>1980</v>
      </c>
      <c r="H209">
        <v>0</v>
      </c>
      <c r="I209">
        <v>0</v>
      </c>
      <c r="J209">
        <v>0</v>
      </c>
      <c r="K209">
        <v>0</v>
      </c>
      <c r="L209">
        <v>0</v>
      </c>
      <c r="M209" t="s">
        <v>70</v>
      </c>
      <c r="N209">
        <v>0</v>
      </c>
      <c r="O209" t="s">
        <v>70</v>
      </c>
      <c r="P209">
        <v>0</v>
      </c>
      <c r="Q209">
        <v>0</v>
      </c>
      <c r="R209">
        <v>0</v>
      </c>
      <c r="S209" t="s">
        <v>70</v>
      </c>
      <c r="T209" t="s">
        <v>70</v>
      </c>
      <c r="U209">
        <v>0</v>
      </c>
      <c r="V209">
        <v>0</v>
      </c>
      <c r="W209">
        <v>0</v>
      </c>
      <c r="X209" t="s">
        <v>70</v>
      </c>
      <c r="Y209" t="s">
        <v>70</v>
      </c>
      <c r="Z209">
        <v>0</v>
      </c>
      <c r="AA209" t="s">
        <v>70</v>
      </c>
      <c r="AB209" t="s">
        <v>70</v>
      </c>
      <c r="AC209">
        <v>0</v>
      </c>
      <c r="AD209">
        <v>0</v>
      </c>
      <c r="AE209">
        <v>0</v>
      </c>
    </row>
    <row r="210" spans="1:31" x14ac:dyDescent="0.35">
      <c r="A210" t="s">
        <v>62</v>
      </c>
      <c r="B210" t="s">
        <v>63</v>
      </c>
      <c r="C210">
        <v>0</v>
      </c>
      <c r="D210" t="s">
        <v>64</v>
      </c>
      <c r="E210">
        <v>60</v>
      </c>
      <c r="F210" t="s">
        <v>73</v>
      </c>
      <c r="G210">
        <v>1981</v>
      </c>
      <c r="H210">
        <v>0</v>
      </c>
      <c r="I210">
        <v>0</v>
      </c>
      <c r="J210">
        <v>0</v>
      </c>
      <c r="K210">
        <v>0</v>
      </c>
      <c r="L210">
        <v>0</v>
      </c>
      <c r="M210" t="s">
        <v>70</v>
      </c>
      <c r="N210">
        <v>0</v>
      </c>
      <c r="O210" t="s">
        <v>70</v>
      </c>
      <c r="P210">
        <v>0</v>
      </c>
      <c r="Q210">
        <v>0</v>
      </c>
      <c r="R210">
        <v>0</v>
      </c>
      <c r="S210" t="s">
        <v>70</v>
      </c>
      <c r="T210" t="s">
        <v>70</v>
      </c>
      <c r="U210">
        <v>0</v>
      </c>
      <c r="V210">
        <v>0</v>
      </c>
      <c r="W210">
        <v>0</v>
      </c>
      <c r="X210" t="s">
        <v>70</v>
      </c>
      <c r="Y210" t="s">
        <v>70</v>
      </c>
      <c r="Z210">
        <v>0</v>
      </c>
      <c r="AA210" t="s">
        <v>70</v>
      </c>
      <c r="AB210" t="s">
        <v>70</v>
      </c>
      <c r="AC210">
        <v>0</v>
      </c>
      <c r="AD210">
        <v>0</v>
      </c>
      <c r="AE210">
        <v>0</v>
      </c>
    </row>
    <row r="211" spans="1:31" x14ac:dyDescent="0.35">
      <c r="A211" t="s">
        <v>62</v>
      </c>
      <c r="B211" t="s">
        <v>63</v>
      </c>
      <c r="C211">
        <v>0</v>
      </c>
      <c r="D211" t="s">
        <v>64</v>
      </c>
      <c r="E211">
        <v>60</v>
      </c>
      <c r="F211" t="s">
        <v>73</v>
      </c>
      <c r="G211">
        <v>1982</v>
      </c>
      <c r="H211">
        <v>213755</v>
      </c>
      <c r="I211">
        <v>229992</v>
      </c>
      <c r="J211">
        <v>2014298</v>
      </c>
      <c r="K211">
        <v>2056150</v>
      </c>
      <c r="L211">
        <v>12857</v>
      </c>
      <c r="M211">
        <v>5.3479999999999999</v>
      </c>
      <c r="N211">
        <v>33650</v>
      </c>
      <c r="O211">
        <v>13.997999999999999</v>
      </c>
      <c r="P211">
        <v>409046</v>
      </c>
      <c r="Q211">
        <v>111003</v>
      </c>
      <c r="R211">
        <v>298043</v>
      </c>
      <c r="S211">
        <v>5.399</v>
      </c>
      <c r="T211">
        <v>19.893999999999998</v>
      </c>
      <c r="U211">
        <v>491424</v>
      </c>
      <c r="V211">
        <v>176546</v>
      </c>
      <c r="W211">
        <v>314878</v>
      </c>
      <c r="X211">
        <v>8.5860000000000003</v>
      </c>
      <c r="Y211">
        <v>23.9</v>
      </c>
      <c r="Z211">
        <v>-82378</v>
      </c>
      <c r="AA211">
        <v>-4.0060000000000002</v>
      </c>
      <c r="AB211">
        <v>39.787999999999997</v>
      </c>
      <c r="AC211">
        <v>24201</v>
      </c>
      <c r="AD211">
        <v>24567</v>
      </c>
      <c r="AE211">
        <v>124333</v>
      </c>
    </row>
    <row r="212" spans="1:31" x14ac:dyDescent="0.35">
      <c r="A212" t="s">
        <v>62</v>
      </c>
      <c r="B212" t="s">
        <v>63</v>
      </c>
      <c r="C212">
        <v>0</v>
      </c>
      <c r="D212" t="s">
        <v>64</v>
      </c>
      <c r="E212">
        <v>60</v>
      </c>
      <c r="F212" t="s">
        <v>73</v>
      </c>
      <c r="G212">
        <v>1983</v>
      </c>
      <c r="H212">
        <v>212302</v>
      </c>
      <c r="I212">
        <v>227049</v>
      </c>
      <c r="J212">
        <v>1866072</v>
      </c>
      <c r="K212">
        <v>1913317</v>
      </c>
      <c r="L212">
        <v>12254</v>
      </c>
      <c r="M212">
        <v>5.2309999999999999</v>
      </c>
      <c r="N212">
        <v>26661</v>
      </c>
      <c r="O212">
        <v>11.381</v>
      </c>
      <c r="P212">
        <v>349537</v>
      </c>
      <c r="Q212">
        <v>74833</v>
      </c>
      <c r="R212">
        <v>274704</v>
      </c>
      <c r="S212">
        <v>3.911</v>
      </c>
      <c r="T212">
        <v>18.268999999999998</v>
      </c>
      <c r="U212">
        <v>444494</v>
      </c>
      <c r="V212">
        <v>152068</v>
      </c>
      <c r="W212">
        <v>292426</v>
      </c>
      <c r="X212">
        <v>7.9480000000000004</v>
      </c>
      <c r="Y212">
        <v>23.231999999999999</v>
      </c>
      <c r="Z212">
        <v>-94957</v>
      </c>
      <c r="AA212">
        <v>-4.9630000000000001</v>
      </c>
      <c r="AB212">
        <v>36.536999999999999</v>
      </c>
      <c r="AC212">
        <v>19591</v>
      </c>
      <c r="AD212">
        <v>19958</v>
      </c>
      <c r="AE212">
        <v>113117</v>
      </c>
    </row>
    <row r="213" spans="1:31" x14ac:dyDescent="0.35">
      <c r="A213" t="s">
        <v>62</v>
      </c>
      <c r="B213" t="s">
        <v>63</v>
      </c>
      <c r="C213">
        <v>0</v>
      </c>
      <c r="D213" t="s">
        <v>64</v>
      </c>
      <c r="E213">
        <v>60</v>
      </c>
      <c r="F213" t="s">
        <v>73</v>
      </c>
      <c r="G213">
        <v>1984</v>
      </c>
      <c r="H213">
        <v>202975</v>
      </c>
      <c r="I213">
        <v>212677</v>
      </c>
      <c r="J213">
        <v>1819870</v>
      </c>
      <c r="K213">
        <v>1788223</v>
      </c>
      <c r="L213">
        <v>10233</v>
      </c>
      <c r="M213">
        <v>4.6470000000000002</v>
      </c>
      <c r="N213">
        <v>25252</v>
      </c>
      <c r="O213">
        <v>11.468</v>
      </c>
      <c r="P213">
        <v>387618</v>
      </c>
      <c r="Q213">
        <v>50510</v>
      </c>
      <c r="R213">
        <v>337108</v>
      </c>
      <c r="S213">
        <v>2.8250000000000002</v>
      </c>
      <c r="T213">
        <v>21.675999999999998</v>
      </c>
      <c r="U213">
        <v>323972</v>
      </c>
      <c r="V213">
        <v>129088</v>
      </c>
      <c r="W213">
        <v>194884</v>
      </c>
      <c r="X213">
        <v>7.2190000000000003</v>
      </c>
      <c r="Y213">
        <v>18.117000000000001</v>
      </c>
      <c r="Z213">
        <v>63646</v>
      </c>
      <c r="AA213">
        <v>3.5590000000000002</v>
      </c>
      <c r="AB213">
        <v>36.234000000000002</v>
      </c>
      <c r="AC213">
        <v>19273</v>
      </c>
      <c r="AD213">
        <v>19567</v>
      </c>
      <c r="AE213">
        <v>100938</v>
      </c>
    </row>
    <row r="214" spans="1:31" x14ac:dyDescent="0.35">
      <c r="A214" t="s">
        <v>62</v>
      </c>
      <c r="B214" t="s">
        <v>63</v>
      </c>
      <c r="C214">
        <v>0</v>
      </c>
      <c r="D214" t="s">
        <v>64</v>
      </c>
      <c r="E214">
        <v>60</v>
      </c>
      <c r="F214" t="s">
        <v>73</v>
      </c>
      <c r="G214">
        <v>1985</v>
      </c>
      <c r="H214">
        <v>192039</v>
      </c>
      <c r="I214">
        <v>202028</v>
      </c>
      <c r="J214">
        <v>1869233</v>
      </c>
      <c r="K214">
        <v>1869432</v>
      </c>
      <c r="L214">
        <v>9268</v>
      </c>
      <c r="M214">
        <v>4.41</v>
      </c>
      <c r="N214">
        <v>25537</v>
      </c>
      <c r="O214">
        <v>12.151</v>
      </c>
      <c r="P214">
        <v>375872</v>
      </c>
      <c r="Q214">
        <v>53467</v>
      </c>
      <c r="R214">
        <v>322405</v>
      </c>
      <c r="S214">
        <v>2.86</v>
      </c>
      <c r="T214">
        <v>20.106000000000002</v>
      </c>
      <c r="U214">
        <v>375865</v>
      </c>
      <c r="V214">
        <v>156056</v>
      </c>
      <c r="W214">
        <v>219809</v>
      </c>
      <c r="X214">
        <v>8.3480000000000008</v>
      </c>
      <c r="Y214">
        <v>20.106000000000002</v>
      </c>
      <c r="Z214">
        <v>7</v>
      </c>
      <c r="AA214">
        <v>0</v>
      </c>
      <c r="AB214">
        <v>40.212000000000003</v>
      </c>
      <c r="AC214">
        <v>19839</v>
      </c>
      <c r="AD214">
        <v>20237</v>
      </c>
      <c r="AE214">
        <v>122375</v>
      </c>
    </row>
    <row r="215" spans="1:31" x14ac:dyDescent="0.35">
      <c r="A215" t="s">
        <v>62</v>
      </c>
      <c r="B215" t="s">
        <v>63</v>
      </c>
      <c r="C215">
        <v>0</v>
      </c>
      <c r="D215" t="s">
        <v>64</v>
      </c>
      <c r="E215">
        <v>60</v>
      </c>
      <c r="F215" t="s">
        <v>73</v>
      </c>
      <c r="G215">
        <v>1986</v>
      </c>
      <c r="H215">
        <v>180386</v>
      </c>
      <c r="I215">
        <v>190770</v>
      </c>
      <c r="J215">
        <v>1883041</v>
      </c>
      <c r="K215">
        <v>1903620</v>
      </c>
      <c r="L215">
        <v>8692</v>
      </c>
      <c r="M215">
        <v>4.3899999999999997</v>
      </c>
      <c r="N215">
        <v>23183</v>
      </c>
      <c r="O215">
        <v>11.708</v>
      </c>
      <c r="P215">
        <v>360428</v>
      </c>
      <c r="Q215">
        <v>61735</v>
      </c>
      <c r="R215">
        <v>298693</v>
      </c>
      <c r="S215">
        <v>3.2429999999999999</v>
      </c>
      <c r="T215">
        <v>18.934000000000001</v>
      </c>
      <c r="U215">
        <v>400409</v>
      </c>
      <c r="V215">
        <v>147728</v>
      </c>
      <c r="W215">
        <v>252681</v>
      </c>
      <c r="X215">
        <v>7.76</v>
      </c>
      <c r="Y215">
        <v>21.033999999999999</v>
      </c>
      <c r="Z215">
        <v>-39981</v>
      </c>
      <c r="AA215">
        <v>-2.1</v>
      </c>
      <c r="AB215">
        <v>37.868000000000002</v>
      </c>
      <c r="AC215">
        <v>17631</v>
      </c>
      <c r="AD215">
        <v>18051</v>
      </c>
      <c r="AE215">
        <v>115323</v>
      </c>
    </row>
    <row r="216" spans="1:31" x14ac:dyDescent="0.35">
      <c r="A216" t="s">
        <v>62</v>
      </c>
      <c r="B216" t="s">
        <v>63</v>
      </c>
      <c r="C216">
        <v>0</v>
      </c>
      <c r="D216" t="s">
        <v>64</v>
      </c>
      <c r="E216">
        <v>60</v>
      </c>
      <c r="F216" t="s">
        <v>73</v>
      </c>
      <c r="G216">
        <v>1987</v>
      </c>
      <c r="H216">
        <v>183868</v>
      </c>
      <c r="I216">
        <v>197889</v>
      </c>
      <c r="J216">
        <v>2073666</v>
      </c>
      <c r="K216">
        <v>2111395</v>
      </c>
      <c r="L216">
        <v>9003</v>
      </c>
      <c r="M216">
        <v>4.3879999999999999</v>
      </c>
      <c r="N216">
        <v>23578</v>
      </c>
      <c r="O216">
        <v>11.492000000000001</v>
      </c>
      <c r="P216">
        <v>408742</v>
      </c>
      <c r="Q216">
        <v>89171</v>
      </c>
      <c r="R216">
        <v>319571</v>
      </c>
      <c r="S216">
        <v>4.2229999999999999</v>
      </c>
      <c r="T216">
        <v>19.359000000000002</v>
      </c>
      <c r="U216">
        <v>483427</v>
      </c>
      <c r="V216">
        <v>169584</v>
      </c>
      <c r="W216">
        <v>313843</v>
      </c>
      <c r="X216">
        <v>8.032</v>
      </c>
      <c r="Y216">
        <v>22.896000000000001</v>
      </c>
      <c r="Z216">
        <v>-74685</v>
      </c>
      <c r="AA216">
        <v>-3.5369999999999999</v>
      </c>
      <c r="AB216">
        <v>38.718000000000004</v>
      </c>
      <c r="AC216">
        <v>18056</v>
      </c>
      <c r="AD216">
        <v>18368</v>
      </c>
      <c r="AE216">
        <v>124392</v>
      </c>
    </row>
    <row r="217" spans="1:31" x14ac:dyDescent="0.35">
      <c r="A217" t="s">
        <v>62</v>
      </c>
      <c r="B217" t="s">
        <v>63</v>
      </c>
      <c r="C217">
        <v>0</v>
      </c>
      <c r="D217" t="s">
        <v>64</v>
      </c>
      <c r="E217">
        <v>60</v>
      </c>
      <c r="F217" t="s">
        <v>73</v>
      </c>
      <c r="G217">
        <v>1988</v>
      </c>
      <c r="H217">
        <v>193377</v>
      </c>
      <c r="I217">
        <v>207753</v>
      </c>
      <c r="J217">
        <v>2167376</v>
      </c>
      <c r="K217">
        <v>2197828</v>
      </c>
      <c r="L217">
        <v>9944</v>
      </c>
      <c r="M217">
        <v>4.6150000000000002</v>
      </c>
      <c r="N217">
        <v>25387</v>
      </c>
      <c r="O217">
        <v>11.782</v>
      </c>
      <c r="P217">
        <v>406451</v>
      </c>
      <c r="Q217">
        <v>80020</v>
      </c>
      <c r="R217">
        <v>326431</v>
      </c>
      <c r="S217">
        <v>3.641</v>
      </c>
      <c r="T217">
        <v>18.492999999999999</v>
      </c>
      <c r="U217">
        <v>468715</v>
      </c>
      <c r="V217">
        <v>181371</v>
      </c>
      <c r="W217">
        <v>287344</v>
      </c>
      <c r="X217">
        <v>8.2520000000000007</v>
      </c>
      <c r="Y217">
        <v>21.326000000000001</v>
      </c>
      <c r="Z217">
        <v>-62264</v>
      </c>
      <c r="AA217">
        <v>-2.8330000000000002</v>
      </c>
      <c r="AB217">
        <v>36.987000000000002</v>
      </c>
      <c r="AC217">
        <v>19523</v>
      </c>
      <c r="AD217">
        <v>19849</v>
      </c>
      <c r="AE217">
        <v>132270</v>
      </c>
    </row>
    <row r="218" spans="1:31" x14ac:dyDescent="0.35">
      <c r="A218" t="s">
        <v>62</v>
      </c>
      <c r="B218" t="s">
        <v>63</v>
      </c>
      <c r="C218">
        <v>0</v>
      </c>
      <c r="D218" t="s">
        <v>64</v>
      </c>
      <c r="E218">
        <v>60</v>
      </c>
      <c r="F218" t="s">
        <v>73</v>
      </c>
      <c r="G218">
        <v>1989</v>
      </c>
      <c r="H218">
        <v>239021</v>
      </c>
      <c r="I218">
        <v>254222</v>
      </c>
      <c r="J218">
        <v>2461665</v>
      </c>
      <c r="K218">
        <v>2471061</v>
      </c>
      <c r="L218">
        <v>10323</v>
      </c>
      <c r="M218">
        <v>3.92</v>
      </c>
      <c r="N218">
        <v>28599</v>
      </c>
      <c r="O218">
        <v>10.859</v>
      </c>
      <c r="P218">
        <v>458655</v>
      </c>
      <c r="Q218">
        <v>75473</v>
      </c>
      <c r="R218">
        <v>383182</v>
      </c>
      <c r="S218">
        <v>3.0539999999999998</v>
      </c>
      <c r="T218">
        <v>18.561</v>
      </c>
      <c r="U218">
        <v>477210</v>
      </c>
      <c r="V218">
        <v>196957</v>
      </c>
      <c r="W218">
        <v>280253</v>
      </c>
      <c r="X218">
        <v>7.9710000000000001</v>
      </c>
      <c r="Y218">
        <v>19.312000000000001</v>
      </c>
      <c r="Z218">
        <v>-18555</v>
      </c>
      <c r="AA218">
        <v>-0.751</v>
      </c>
      <c r="AB218">
        <v>37.122</v>
      </c>
      <c r="AC218">
        <v>21678</v>
      </c>
      <c r="AD218">
        <v>22701</v>
      </c>
      <c r="AE218">
        <v>141670</v>
      </c>
    </row>
    <row r="219" spans="1:31" x14ac:dyDescent="0.35">
      <c r="A219" t="s">
        <v>62</v>
      </c>
      <c r="B219" t="s">
        <v>63</v>
      </c>
      <c r="C219">
        <v>0</v>
      </c>
      <c r="D219" t="s">
        <v>64</v>
      </c>
      <c r="E219">
        <v>60</v>
      </c>
      <c r="F219" t="s">
        <v>73</v>
      </c>
      <c r="G219">
        <v>1990</v>
      </c>
      <c r="H219">
        <v>231209</v>
      </c>
      <c r="I219">
        <v>253411</v>
      </c>
      <c r="J219">
        <v>2760190</v>
      </c>
      <c r="K219">
        <v>2782970</v>
      </c>
      <c r="L219">
        <v>10933</v>
      </c>
      <c r="M219">
        <v>4.16</v>
      </c>
      <c r="N219">
        <v>29698</v>
      </c>
      <c r="O219">
        <v>11.301</v>
      </c>
      <c r="P219">
        <v>466730</v>
      </c>
      <c r="Q219">
        <v>83315</v>
      </c>
      <c r="R219">
        <v>383415</v>
      </c>
      <c r="S219">
        <v>2.9940000000000002</v>
      </c>
      <c r="T219">
        <v>16.771000000000001</v>
      </c>
      <c r="U219">
        <v>512892</v>
      </c>
      <c r="V219">
        <v>193179</v>
      </c>
      <c r="W219">
        <v>319713</v>
      </c>
      <c r="X219">
        <v>6.9409999999999998</v>
      </c>
      <c r="Y219">
        <v>18.43</v>
      </c>
      <c r="Z219">
        <v>-46162</v>
      </c>
      <c r="AA219">
        <v>-1.659</v>
      </c>
      <c r="AB219">
        <v>33.542000000000002</v>
      </c>
      <c r="AC219">
        <v>23335</v>
      </c>
      <c r="AD219">
        <v>23938</v>
      </c>
      <c r="AE219">
        <v>154213</v>
      </c>
    </row>
    <row r="220" spans="1:31" x14ac:dyDescent="0.35">
      <c r="A220" t="s">
        <v>62</v>
      </c>
      <c r="B220" t="s">
        <v>63</v>
      </c>
      <c r="C220">
        <v>0</v>
      </c>
      <c r="D220" t="s">
        <v>64</v>
      </c>
      <c r="E220">
        <v>60</v>
      </c>
      <c r="F220" t="s">
        <v>73</v>
      </c>
      <c r="G220">
        <v>1991</v>
      </c>
      <c r="H220">
        <v>235927</v>
      </c>
      <c r="I220">
        <v>255395</v>
      </c>
      <c r="J220">
        <v>2785443</v>
      </c>
      <c r="K220">
        <v>2883453</v>
      </c>
      <c r="L220">
        <v>11421</v>
      </c>
      <c r="M220">
        <v>4.2919999999999998</v>
      </c>
      <c r="N220">
        <v>32795</v>
      </c>
      <c r="O220">
        <v>12.324999999999999</v>
      </c>
      <c r="P220">
        <v>429996</v>
      </c>
      <c r="Q220">
        <v>95604</v>
      </c>
      <c r="R220">
        <v>334392</v>
      </c>
      <c r="S220">
        <v>3.3159999999999998</v>
      </c>
      <c r="T220">
        <v>14.913</v>
      </c>
      <c r="U220">
        <v>627573</v>
      </c>
      <c r="V220">
        <v>227884</v>
      </c>
      <c r="W220">
        <v>399689</v>
      </c>
      <c r="X220">
        <v>7.9029999999999996</v>
      </c>
      <c r="Y220">
        <v>21.765000000000001</v>
      </c>
      <c r="Z220">
        <v>-197577</v>
      </c>
      <c r="AA220">
        <v>-6.8520000000000003</v>
      </c>
      <c r="AB220">
        <v>29.824999999999999</v>
      </c>
      <c r="AC220">
        <v>24941</v>
      </c>
      <c r="AD220">
        <v>25953</v>
      </c>
      <c r="AE220">
        <v>179494</v>
      </c>
    </row>
    <row r="221" spans="1:31" x14ac:dyDescent="0.35">
      <c r="A221" t="s">
        <v>62</v>
      </c>
      <c r="B221" t="s">
        <v>63</v>
      </c>
      <c r="C221">
        <v>0</v>
      </c>
      <c r="D221" t="s">
        <v>64</v>
      </c>
      <c r="E221">
        <v>60</v>
      </c>
      <c r="F221" t="s">
        <v>73</v>
      </c>
      <c r="G221">
        <v>1992</v>
      </c>
      <c r="H221">
        <v>226588</v>
      </c>
      <c r="I221">
        <v>246789</v>
      </c>
      <c r="J221">
        <v>2849984</v>
      </c>
      <c r="K221">
        <v>2889524</v>
      </c>
      <c r="L221">
        <v>10797</v>
      </c>
      <c r="M221">
        <v>4.2060000000000004</v>
      </c>
      <c r="N221">
        <v>30587</v>
      </c>
      <c r="O221">
        <v>11.916</v>
      </c>
      <c r="P221">
        <v>490002</v>
      </c>
      <c r="Q221">
        <v>85935</v>
      </c>
      <c r="R221">
        <v>404067</v>
      </c>
      <c r="S221">
        <v>2.9740000000000002</v>
      </c>
      <c r="T221">
        <v>16.957999999999998</v>
      </c>
      <c r="U221">
        <v>567239</v>
      </c>
      <c r="V221">
        <v>206121</v>
      </c>
      <c r="W221">
        <v>361118</v>
      </c>
      <c r="X221">
        <v>7.133</v>
      </c>
      <c r="Y221">
        <v>19.631</v>
      </c>
      <c r="Z221">
        <v>-77237</v>
      </c>
      <c r="AA221">
        <v>-2.673</v>
      </c>
      <c r="AB221">
        <v>33.915999999999997</v>
      </c>
      <c r="AC221">
        <v>22951</v>
      </c>
      <c r="AD221">
        <v>23400</v>
      </c>
      <c r="AE221">
        <v>160609</v>
      </c>
    </row>
    <row r="222" spans="1:31" x14ac:dyDescent="0.35">
      <c r="A222" t="s">
        <v>62</v>
      </c>
      <c r="B222" t="s">
        <v>63</v>
      </c>
      <c r="C222">
        <v>0</v>
      </c>
      <c r="D222" t="s">
        <v>64</v>
      </c>
      <c r="E222">
        <v>60</v>
      </c>
      <c r="F222" t="s">
        <v>73</v>
      </c>
      <c r="G222">
        <v>1993</v>
      </c>
      <c r="H222">
        <v>223914</v>
      </c>
      <c r="I222">
        <v>242192</v>
      </c>
      <c r="J222">
        <v>2437221</v>
      </c>
      <c r="K222">
        <v>2468381</v>
      </c>
      <c r="L222">
        <v>10087</v>
      </c>
      <c r="M222">
        <v>3.9929999999999999</v>
      </c>
      <c r="N222">
        <v>30965</v>
      </c>
      <c r="O222">
        <v>12.257</v>
      </c>
      <c r="P222">
        <v>433490</v>
      </c>
      <c r="Q222">
        <v>74983</v>
      </c>
      <c r="R222">
        <v>358507</v>
      </c>
      <c r="S222">
        <v>3.0379999999999998</v>
      </c>
      <c r="T222">
        <v>17.562000000000001</v>
      </c>
      <c r="U222">
        <v>494839</v>
      </c>
      <c r="V222">
        <v>202776</v>
      </c>
      <c r="W222">
        <v>292063</v>
      </c>
      <c r="X222">
        <v>8.2149999999999999</v>
      </c>
      <c r="Y222">
        <v>20.047000000000001</v>
      </c>
      <c r="Z222">
        <v>-61349</v>
      </c>
      <c r="AA222">
        <v>-2.4849999999999999</v>
      </c>
      <c r="AB222">
        <v>35.122999999999998</v>
      </c>
      <c r="AC222">
        <v>23207</v>
      </c>
      <c r="AD222">
        <v>23732</v>
      </c>
      <c r="AE222">
        <v>147676</v>
      </c>
    </row>
    <row r="223" spans="1:31" x14ac:dyDescent="0.35">
      <c r="A223" t="s">
        <v>62</v>
      </c>
      <c r="B223" t="s">
        <v>63</v>
      </c>
      <c r="C223">
        <v>0</v>
      </c>
      <c r="D223" t="s">
        <v>64</v>
      </c>
      <c r="E223">
        <v>60</v>
      </c>
      <c r="F223" t="s">
        <v>73</v>
      </c>
      <c r="G223">
        <v>1994</v>
      </c>
      <c r="H223">
        <v>224877</v>
      </c>
      <c r="I223">
        <v>241568</v>
      </c>
      <c r="J223">
        <v>2367703</v>
      </c>
      <c r="K223">
        <v>2398706</v>
      </c>
      <c r="L223">
        <v>10826</v>
      </c>
      <c r="M223">
        <v>4.3070000000000004</v>
      </c>
      <c r="N223">
        <v>30380</v>
      </c>
      <c r="O223">
        <v>12.087</v>
      </c>
      <c r="P223">
        <v>441179</v>
      </c>
      <c r="Q223">
        <v>89173</v>
      </c>
      <c r="R223">
        <v>352006</v>
      </c>
      <c r="S223">
        <v>3.718</v>
      </c>
      <c r="T223">
        <v>18.391999999999999</v>
      </c>
      <c r="U223">
        <v>503171</v>
      </c>
      <c r="V223">
        <v>205689</v>
      </c>
      <c r="W223">
        <v>297482</v>
      </c>
      <c r="X223">
        <v>8.5749999999999993</v>
      </c>
      <c r="Y223">
        <v>20.977</v>
      </c>
      <c r="Z223">
        <v>-61992</v>
      </c>
      <c r="AA223">
        <v>-2.5840000000000001</v>
      </c>
      <c r="AB223">
        <v>36.784999999999997</v>
      </c>
      <c r="AC223">
        <v>23413</v>
      </c>
      <c r="AD223">
        <v>23951</v>
      </c>
      <c r="AE223">
        <v>156352</v>
      </c>
    </row>
    <row r="224" spans="1:31" x14ac:dyDescent="0.35">
      <c r="A224" t="s">
        <v>62</v>
      </c>
      <c r="B224" t="s">
        <v>63</v>
      </c>
      <c r="C224">
        <v>0</v>
      </c>
      <c r="D224" t="s">
        <v>64</v>
      </c>
      <c r="E224">
        <v>60</v>
      </c>
      <c r="F224" t="s">
        <v>73</v>
      </c>
      <c r="G224">
        <v>1995</v>
      </c>
      <c r="H224">
        <v>225557</v>
      </c>
      <c r="I224">
        <v>239964</v>
      </c>
      <c r="J224">
        <v>2278377</v>
      </c>
      <c r="K224">
        <v>2278825</v>
      </c>
      <c r="L224">
        <v>10118</v>
      </c>
      <c r="M224">
        <v>4.056</v>
      </c>
      <c r="N224">
        <v>29053</v>
      </c>
      <c r="O224">
        <v>11.648</v>
      </c>
      <c r="P224">
        <v>426066</v>
      </c>
      <c r="Q224">
        <v>69920</v>
      </c>
      <c r="R224">
        <v>356146</v>
      </c>
      <c r="S224">
        <v>3.0680000000000001</v>
      </c>
      <c r="T224">
        <v>18.696999999999999</v>
      </c>
      <c r="U224">
        <v>425962</v>
      </c>
      <c r="V224">
        <v>172895</v>
      </c>
      <c r="W224">
        <v>253067</v>
      </c>
      <c r="X224">
        <v>7.5869999999999997</v>
      </c>
      <c r="Y224">
        <v>18.692</v>
      </c>
      <c r="Z224">
        <v>104</v>
      </c>
      <c r="AA224">
        <v>5.0000000000000001E-3</v>
      </c>
      <c r="AB224">
        <v>37.384</v>
      </c>
      <c r="AC224">
        <v>22533</v>
      </c>
      <c r="AD224">
        <v>23114</v>
      </c>
      <c r="AE224">
        <v>141347</v>
      </c>
    </row>
    <row r="225" spans="1:31" x14ac:dyDescent="0.35">
      <c r="A225" t="s">
        <v>62</v>
      </c>
      <c r="B225" t="s">
        <v>63</v>
      </c>
      <c r="C225">
        <v>0</v>
      </c>
      <c r="D225" t="s">
        <v>64</v>
      </c>
      <c r="E225">
        <v>60</v>
      </c>
      <c r="F225" t="s">
        <v>73</v>
      </c>
      <c r="G225">
        <v>1996</v>
      </c>
      <c r="H225">
        <v>213570</v>
      </c>
      <c r="I225">
        <v>226923</v>
      </c>
      <c r="J225">
        <v>2140184</v>
      </c>
      <c r="K225">
        <v>2168906</v>
      </c>
      <c r="L225">
        <v>9107</v>
      </c>
      <c r="M225">
        <v>3.8570000000000002</v>
      </c>
      <c r="N225">
        <v>27519</v>
      </c>
      <c r="O225">
        <v>11.654</v>
      </c>
      <c r="P225">
        <v>374678</v>
      </c>
      <c r="Q225">
        <v>68244</v>
      </c>
      <c r="R225">
        <v>306434</v>
      </c>
      <c r="S225">
        <v>3.1459999999999999</v>
      </c>
      <c r="T225">
        <v>17.274999999999999</v>
      </c>
      <c r="U225">
        <v>432546</v>
      </c>
      <c r="V225">
        <v>175225</v>
      </c>
      <c r="W225">
        <v>257321</v>
      </c>
      <c r="X225">
        <v>8.0790000000000006</v>
      </c>
      <c r="Y225">
        <v>19.943000000000001</v>
      </c>
      <c r="Z225">
        <v>-57868</v>
      </c>
      <c r="AA225">
        <v>-2.6680000000000001</v>
      </c>
      <c r="AB225">
        <v>34.549999999999997</v>
      </c>
      <c r="AC225">
        <v>21741</v>
      </c>
      <c r="AD225">
        <v>22149</v>
      </c>
      <c r="AE225">
        <v>145712</v>
      </c>
    </row>
    <row r="226" spans="1:31" x14ac:dyDescent="0.35">
      <c r="A226" t="s">
        <v>62</v>
      </c>
      <c r="B226" t="s">
        <v>63</v>
      </c>
      <c r="C226">
        <v>0</v>
      </c>
      <c r="D226" t="s">
        <v>64</v>
      </c>
      <c r="E226">
        <v>60</v>
      </c>
      <c r="F226" t="s">
        <v>73</v>
      </c>
      <c r="G226">
        <v>1997</v>
      </c>
      <c r="H226">
        <v>210259</v>
      </c>
      <c r="I226">
        <v>225167</v>
      </c>
      <c r="J226">
        <v>2398804</v>
      </c>
      <c r="K226">
        <v>2415403</v>
      </c>
      <c r="L226">
        <v>9160</v>
      </c>
      <c r="M226">
        <v>3.9</v>
      </c>
      <c r="N226">
        <v>28580</v>
      </c>
      <c r="O226">
        <v>12.167999999999999</v>
      </c>
      <c r="P226">
        <v>440591</v>
      </c>
      <c r="Q226">
        <v>90710</v>
      </c>
      <c r="R226">
        <v>349881</v>
      </c>
      <c r="S226">
        <v>3.7549999999999999</v>
      </c>
      <c r="T226">
        <v>18.241</v>
      </c>
      <c r="U226">
        <v>471941</v>
      </c>
      <c r="V226">
        <v>198775</v>
      </c>
      <c r="W226">
        <v>273166</v>
      </c>
      <c r="X226">
        <v>8.2289999999999992</v>
      </c>
      <c r="Y226">
        <v>19.539000000000001</v>
      </c>
      <c r="Z226">
        <v>-31350</v>
      </c>
      <c r="AA226">
        <v>-1.298</v>
      </c>
      <c r="AB226">
        <v>36.481999999999999</v>
      </c>
      <c r="AC226">
        <v>22412</v>
      </c>
      <c r="AD226">
        <v>22875</v>
      </c>
      <c r="AE226">
        <v>160284</v>
      </c>
    </row>
    <row r="227" spans="1:31" x14ac:dyDescent="0.35">
      <c r="A227" t="s">
        <v>62</v>
      </c>
      <c r="B227" t="s">
        <v>63</v>
      </c>
      <c r="C227">
        <v>0</v>
      </c>
      <c r="D227" t="s">
        <v>64</v>
      </c>
      <c r="E227">
        <v>60</v>
      </c>
      <c r="F227" t="s">
        <v>73</v>
      </c>
      <c r="G227">
        <v>1998</v>
      </c>
      <c r="H227">
        <v>217113</v>
      </c>
      <c r="I227">
        <v>234409</v>
      </c>
      <c r="J227">
        <v>2409983</v>
      </c>
      <c r="K227">
        <v>2423651</v>
      </c>
      <c r="L227">
        <v>8993</v>
      </c>
      <c r="M227">
        <v>3.6850000000000001</v>
      </c>
      <c r="N227">
        <v>28309</v>
      </c>
      <c r="O227">
        <v>11.599</v>
      </c>
      <c r="P227">
        <v>447857</v>
      </c>
      <c r="Q227">
        <v>85458</v>
      </c>
      <c r="R227">
        <v>362399</v>
      </c>
      <c r="S227">
        <v>3.5259999999999998</v>
      </c>
      <c r="T227">
        <v>18.478999999999999</v>
      </c>
      <c r="U227">
        <v>471778</v>
      </c>
      <c r="V227">
        <v>183609</v>
      </c>
      <c r="W227">
        <v>288169</v>
      </c>
      <c r="X227">
        <v>7.5759999999999996</v>
      </c>
      <c r="Y227">
        <v>19.466000000000001</v>
      </c>
      <c r="Z227">
        <v>-23921</v>
      </c>
      <c r="AA227">
        <v>-0.98699999999999999</v>
      </c>
      <c r="AB227">
        <v>36.957000000000001</v>
      </c>
      <c r="AC227">
        <v>21167</v>
      </c>
      <c r="AD227">
        <v>21703</v>
      </c>
      <c r="AE227">
        <v>139672</v>
      </c>
    </row>
    <row r="228" spans="1:31" x14ac:dyDescent="0.35">
      <c r="A228" t="s">
        <v>62</v>
      </c>
      <c r="B228" t="s">
        <v>63</v>
      </c>
      <c r="C228">
        <v>0</v>
      </c>
      <c r="D228" t="s">
        <v>64</v>
      </c>
      <c r="E228">
        <v>60</v>
      </c>
      <c r="F228" t="s">
        <v>73</v>
      </c>
      <c r="G228">
        <v>1999</v>
      </c>
      <c r="H228">
        <v>227497</v>
      </c>
      <c r="I228">
        <v>243669</v>
      </c>
      <c r="J228">
        <v>2586502</v>
      </c>
      <c r="K228">
        <v>2601342</v>
      </c>
      <c r="L228">
        <v>10802</v>
      </c>
      <c r="M228">
        <v>4.2699999999999996</v>
      </c>
      <c r="N228">
        <v>29426</v>
      </c>
      <c r="O228">
        <v>11.632</v>
      </c>
      <c r="P228">
        <v>490076</v>
      </c>
      <c r="Q228">
        <v>100211</v>
      </c>
      <c r="R228">
        <v>389865</v>
      </c>
      <c r="S228">
        <v>3.8519999999999999</v>
      </c>
      <c r="T228">
        <v>18.838999999999999</v>
      </c>
      <c r="U228">
        <v>517473</v>
      </c>
      <c r="V228">
        <v>200342</v>
      </c>
      <c r="W228">
        <v>317131</v>
      </c>
      <c r="X228">
        <v>7.7009999999999996</v>
      </c>
      <c r="Y228">
        <v>19.893000000000001</v>
      </c>
      <c r="Z228">
        <v>-27397</v>
      </c>
      <c r="AA228">
        <v>-1.0529999999999999</v>
      </c>
      <c r="AB228">
        <v>37.679000000000002</v>
      </c>
      <c r="AC228">
        <v>22075</v>
      </c>
      <c r="AD228">
        <v>22751</v>
      </c>
      <c r="AE228">
        <v>150262</v>
      </c>
    </row>
    <row r="229" spans="1:31" x14ac:dyDescent="0.35">
      <c r="A229" t="s">
        <v>62</v>
      </c>
      <c r="B229" t="s">
        <v>63</v>
      </c>
      <c r="C229">
        <v>0</v>
      </c>
      <c r="D229" t="s">
        <v>64</v>
      </c>
      <c r="E229">
        <v>60</v>
      </c>
      <c r="F229" t="s">
        <v>73</v>
      </c>
      <c r="G229">
        <v>2000</v>
      </c>
      <c r="H229">
        <v>235317</v>
      </c>
      <c r="I229">
        <v>257250</v>
      </c>
      <c r="J229">
        <v>2773591</v>
      </c>
      <c r="K229">
        <v>2765506</v>
      </c>
      <c r="L229">
        <v>10635</v>
      </c>
      <c r="M229">
        <v>3.972</v>
      </c>
      <c r="N229">
        <v>31586</v>
      </c>
      <c r="O229">
        <v>11.798</v>
      </c>
      <c r="P229">
        <v>527933</v>
      </c>
      <c r="Q229">
        <v>84403</v>
      </c>
      <c r="R229">
        <v>443530</v>
      </c>
      <c r="S229">
        <v>3.052</v>
      </c>
      <c r="T229">
        <v>19.09</v>
      </c>
      <c r="U229">
        <v>512545</v>
      </c>
      <c r="V229">
        <v>211150</v>
      </c>
      <c r="W229">
        <v>301395</v>
      </c>
      <c r="X229">
        <v>7.6349999999999998</v>
      </c>
      <c r="Y229">
        <v>18.533000000000001</v>
      </c>
      <c r="Z229">
        <v>15388</v>
      </c>
      <c r="AA229">
        <v>0.55600000000000005</v>
      </c>
      <c r="AB229">
        <v>37.067</v>
      </c>
      <c r="AC229">
        <v>22742</v>
      </c>
      <c r="AD229">
        <v>23259</v>
      </c>
      <c r="AE229">
        <v>141609</v>
      </c>
    </row>
    <row r="230" spans="1:31" x14ac:dyDescent="0.35">
      <c r="A230" t="s">
        <v>62</v>
      </c>
      <c r="B230" t="s">
        <v>63</v>
      </c>
      <c r="C230">
        <v>0</v>
      </c>
      <c r="D230" t="s">
        <v>64</v>
      </c>
      <c r="E230">
        <v>60</v>
      </c>
      <c r="F230" t="s">
        <v>73</v>
      </c>
      <c r="G230">
        <v>2001</v>
      </c>
      <c r="H230">
        <v>236146</v>
      </c>
      <c r="I230">
        <v>249149</v>
      </c>
      <c r="J230">
        <v>2648194</v>
      </c>
      <c r="K230">
        <v>2667111</v>
      </c>
      <c r="L230">
        <v>10463</v>
      </c>
      <c r="M230">
        <v>4.0309999999999997</v>
      </c>
      <c r="N230">
        <v>31343</v>
      </c>
      <c r="O230">
        <v>12.074</v>
      </c>
      <c r="P230">
        <v>480885</v>
      </c>
      <c r="Q230">
        <v>79470</v>
      </c>
      <c r="R230">
        <v>401415</v>
      </c>
      <c r="S230">
        <v>2.98</v>
      </c>
      <c r="T230">
        <v>18.03</v>
      </c>
      <c r="U230">
        <v>516157</v>
      </c>
      <c r="V230">
        <v>204371</v>
      </c>
      <c r="W230">
        <v>311786</v>
      </c>
      <c r="X230">
        <v>7.6630000000000003</v>
      </c>
      <c r="Y230">
        <v>19.353000000000002</v>
      </c>
      <c r="Z230">
        <v>-35272</v>
      </c>
      <c r="AA230">
        <v>-1.3220000000000001</v>
      </c>
      <c r="AB230">
        <v>36.06</v>
      </c>
      <c r="AC230">
        <v>23555</v>
      </c>
      <c r="AD230">
        <v>23973</v>
      </c>
      <c r="AE230">
        <v>153302</v>
      </c>
    </row>
    <row r="231" spans="1:31" x14ac:dyDescent="0.35">
      <c r="A231" t="s">
        <v>62</v>
      </c>
      <c r="B231" t="s">
        <v>63</v>
      </c>
      <c r="C231">
        <v>0</v>
      </c>
      <c r="D231" t="s">
        <v>64</v>
      </c>
      <c r="E231">
        <v>60</v>
      </c>
      <c r="F231" t="s">
        <v>73</v>
      </c>
      <c r="G231">
        <v>2002</v>
      </c>
      <c r="H231">
        <v>240249</v>
      </c>
      <c r="I231">
        <v>257349</v>
      </c>
      <c r="J231">
        <v>2681157</v>
      </c>
      <c r="K231">
        <v>2781447</v>
      </c>
      <c r="L231">
        <v>13508</v>
      </c>
      <c r="M231">
        <v>5.0410000000000004</v>
      </c>
      <c r="N231">
        <v>34734</v>
      </c>
      <c r="O231">
        <v>12.962</v>
      </c>
      <c r="P231">
        <v>477851</v>
      </c>
      <c r="Q231">
        <v>120269</v>
      </c>
      <c r="R231">
        <v>357582</v>
      </c>
      <c r="S231">
        <v>4.3239999999999998</v>
      </c>
      <c r="T231">
        <v>17.18</v>
      </c>
      <c r="U231">
        <v>678311</v>
      </c>
      <c r="V231">
        <v>248845</v>
      </c>
      <c r="W231">
        <v>429466</v>
      </c>
      <c r="X231">
        <v>8.9469999999999992</v>
      </c>
      <c r="Y231">
        <v>24.387</v>
      </c>
      <c r="Z231">
        <v>-200460</v>
      </c>
      <c r="AA231">
        <v>-7.2069999999999999</v>
      </c>
      <c r="AB231">
        <v>34.36</v>
      </c>
      <c r="AC231">
        <v>25282</v>
      </c>
      <c r="AD231">
        <v>25598</v>
      </c>
      <c r="AE231">
        <v>184852</v>
      </c>
    </row>
    <row r="232" spans="1:31" x14ac:dyDescent="0.35">
      <c r="A232" t="s">
        <v>62</v>
      </c>
      <c r="B232" t="s">
        <v>63</v>
      </c>
      <c r="C232">
        <v>0</v>
      </c>
      <c r="D232" t="s">
        <v>64</v>
      </c>
      <c r="E232">
        <v>60</v>
      </c>
      <c r="F232" t="s">
        <v>73</v>
      </c>
      <c r="G232">
        <v>2003</v>
      </c>
      <c r="H232">
        <v>231696</v>
      </c>
      <c r="I232">
        <v>245333</v>
      </c>
      <c r="J232">
        <v>2487156</v>
      </c>
      <c r="K232">
        <v>2560856</v>
      </c>
      <c r="L232">
        <v>11381</v>
      </c>
      <c r="M232">
        <v>4.4569999999999999</v>
      </c>
      <c r="N232">
        <v>31432</v>
      </c>
      <c r="O232">
        <v>12.308999999999999</v>
      </c>
      <c r="P232">
        <v>433471</v>
      </c>
      <c r="Q232">
        <v>75138</v>
      </c>
      <c r="R232">
        <v>358333</v>
      </c>
      <c r="S232">
        <v>2.9340000000000002</v>
      </c>
      <c r="T232">
        <v>16.927</v>
      </c>
      <c r="U232">
        <v>577688</v>
      </c>
      <c r="V232">
        <v>225633</v>
      </c>
      <c r="W232">
        <v>352055</v>
      </c>
      <c r="X232">
        <v>8.8109999999999999</v>
      </c>
      <c r="Y232">
        <v>22.558</v>
      </c>
      <c r="Z232">
        <v>-144217</v>
      </c>
      <c r="AA232">
        <v>-5.6319999999999997</v>
      </c>
      <c r="AB232">
        <v>33.853999999999999</v>
      </c>
      <c r="AC232">
        <v>23861</v>
      </c>
      <c r="AD232">
        <v>24052</v>
      </c>
      <c r="AE232">
        <v>157143</v>
      </c>
    </row>
    <row r="233" spans="1:31" x14ac:dyDescent="0.35">
      <c r="A233" t="s">
        <v>62</v>
      </c>
      <c r="B233" t="s">
        <v>63</v>
      </c>
      <c r="C233">
        <v>0</v>
      </c>
      <c r="D233" t="s">
        <v>64</v>
      </c>
      <c r="E233">
        <v>60</v>
      </c>
      <c r="F233" t="s">
        <v>73</v>
      </c>
      <c r="G233">
        <v>2004</v>
      </c>
      <c r="H233">
        <v>217016</v>
      </c>
      <c r="I233">
        <v>228884</v>
      </c>
      <c r="J233">
        <v>2313220</v>
      </c>
      <c r="K233">
        <v>2342995</v>
      </c>
      <c r="L233">
        <v>9701</v>
      </c>
      <c r="M233">
        <v>4.0590000000000002</v>
      </c>
      <c r="N233">
        <v>29899</v>
      </c>
      <c r="O233">
        <v>12.510999999999999</v>
      </c>
      <c r="P233">
        <v>400605</v>
      </c>
      <c r="Q233">
        <v>59674</v>
      </c>
      <c r="R233">
        <v>340931</v>
      </c>
      <c r="S233">
        <v>2.5470000000000002</v>
      </c>
      <c r="T233">
        <v>17.097999999999999</v>
      </c>
      <c r="U233">
        <v>461019</v>
      </c>
      <c r="V233">
        <v>192874</v>
      </c>
      <c r="W233">
        <v>268145</v>
      </c>
      <c r="X233">
        <v>8.2319999999999993</v>
      </c>
      <c r="Y233">
        <v>19.675999999999998</v>
      </c>
      <c r="Z233">
        <v>-60414</v>
      </c>
      <c r="AA233">
        <v>-2.5779999999999998</v>
      </c>
      <c r="AB233">
        <v>34.195999999999998</v>
      </c>
      <c r="AC233">
        <v>22231</v>
      </c>
      <c r="AD233">
        <v>22598</v>
      </c>
      <c r="AE233">
        <v>142383</v>
      </c>
    </row>
    <row r="234" spans="1:31" x14ac:dyDescent="0.35">
      <c r="A234" t="s">
        <v>62</v>
      </c>
      <c r="B234" t="s">
        <v>63</v>
      </c>
      <c r="C234">
        <v>0</v>
      </c>
      <c r="D234" t="s">
        <v>64</v>
      </c>
      <c r="E234">
        <v>60</v>
      </c>
      <c r="F234" t="s">
        <v>73</v>
      </c>
      <c r="G234">
        <v>2005</v>
      </c>
      <c r="H234">
        <v>214915</v>
      </c>
      <c r="I234">
        <v>227019</v>
      </c>
      <c r="J234">
        <v>2277636</v>
      </c>
      <c r="K234">
        <v>2308584</v>
      </c>
      <c r="L234">
        <v>10323</v>
      </c>
      <c r="M234">
        <v>4.3650000000000002</v>
      </c>
      <c r="N234">
        <v>29279</v>
      </c>
      <c r="O234">
        <v>12.38</v>
      </c>
      <c r="P234">
        <v>384704</v>
      </c>
      <c r="Q234">
        <v>72221</v>
      </c>
      <c r="R234">
        <v>312483</v>
      </c>
      <c r="S234">
        <v>3.1280000000000001</v>
      </c>
      <c r="T234">
        <v>16.664000000000001</v>
      </c>
      <c r="U234">
        <v>447118</v>
      </c>
      <c r="V234">
        <v>172943</v>
      </c>
      <c r="W234">
        <v>274175</v>
      </c>
      <c r="X234">
        <v>7.4909999999999997</v>
      </c>
      <c r="Y234">
        <v>19.367999999999999</v>
      </c>
      <c r="Z234">
        <v>-62414</v>
      </c>
      <c r="AA234">
        <v>-2.7040000000000002</v>
      </c>
      <c r="AB234">
        <v>33.328000000000003</v>
      </c>
      <c r="AC234">
        <v>21981</v>
      </c>
      <c r="AD234">
        <v>22345</v>
      </c>
      <c r="AE234">
        <v>131900</v>
      </c>
    </row>
    <row r="235" spans="1:31" x14ac:dyDescent="0.35">
      <c r="A235" t="s">
        <v>62</v>
      </c>
      <c r="B235" t="s">
        <v>63</v>
      </c>
      <c r="C235">
        <v>0</v>
      </c>
      <c r="D235" t="s">
        <v>64</v>
      </c>
      <c r="E235">
        <v>60</v>
      </c>
      <c r="F235" t="s">
        <v>73</v>
      </c>
      <c r="G235">
        <v>2006</v>
      </c>
      <c r="H235">
        <v>211266</v>
      </c>
      <c r="I235">
        <v>221937</v>
      </c>
      <c r="J235">
        <v>2174009</v>
      </c>
      <c r="K235">
        <v>2164911</v>
      </c>
      <c r="L235">
        <v>11296</v>
      </c>
      <c r="M235">
        <v>4.8760000000000003</v>
      </c>
      <c r="N235">
        <v>30734</v>
      </c>
      <c r="O235">
        <v>13.266999999999999</v>
      </c>
      <c r="P235">
        <v>398692</v>
      </c>
      <c r="Q235">
        <v>75188</v>
      </c>
      <c r="R235">
        <v>323504</v>
      </c>
      <c r="S235">
        <v>3.4729999999999999</v>
      </c>
      <c r="T235">
        <v>18.416</v>
      </c>
      <c r="U235">
        <v>381315</v>
      </c>
      <c r="V235">
        <v>162691</v>
      </c>
      <c r="W235">
        <v>218624</v>
      </c>
      <c r="X235">
        <v>7.5149999999999997</v>
      </c>
      <c r="Y235">
        <v>17.613</v>
      </c>
      <c r="Z235">
        <v>17377</v>
      </c>
      <c r="AA235">
        <v>0.80300000000000005</v>
      </c>
      <c r="AB235">
        <v>35.226999999999997</v>
      </c>
      <c r="AC235">
        <v>24392</v>
      </c>
      <c r="AD235">
        <v>24677</v>
      </c>
      <c r="AE235">
        <v>135711</v>
      </c>
    </row>
    <row r="236" spans="1:31" x14ac:dyDescent="0.35">
      <c r="A236" t="s">
        <v>62</v>
      </c>
      <c r="B236" t="s">
        <v>63</v>
      </c>
      <c r="C236">
        <v>0</v>
      </c>
      <c r="D236" t="s">
        <v>64</v>
      </c>
      <c r="E236">
        <v>60</v>
      </c>
      <c r="F236" t="s">
        <v>73</v>
      </c>
      <c r="G236">
        <v>2007</v>
      </c>
      <c r="H236">
        <v>224234</v>
      </c>
      <c r="I236">
        <v>236789</v>
      </c>
      <c r="J236">
        <v>2576486</v>
      </c>
      <c r="K236">
        <v>2633128</v>
      </c>
      <c r="L236">
        <v>10891</v>
      </c>
      <c r="M236">
        <v>4.4290000000000003</v>
      </c>
      <c r="N236">
        <v>29168</v>
      </c>
      <c r="O236">
        <v>11.86</v>
      </c>
      <c r="P236">
        <v>386571</v>
      </c>
      <c r="Q236">
        <v>71770</v>
      </c>
      <c r="R236">
        <v>314801</v>
      </c>
      <c r="S236">
        <v>2.726</v>
      </c>
      <c r="T236">
        <v>14.680999999999999</v>
      </c>
      <c r="U236">
        <v>498900</v>
      </c>
      <c r="V236">
        <v>188024</v>
      </c>
      <c r="W236">
        <v>310876</v>
      </c>
      <c r="X236">
        <v>7.141</v>
      </c>
      <c r="Y236">
        <v>18.946999999999999</v>
      </c>
      <c r="Z236">
        <v>-112329</v>
      </c>
      <c r="AA236">
        <v>-4.266</v>
      </c>
      <c r="AB236">
        <v>29.361999999999998</v>
      </c>
      <c r="AC236">
        <v>22307</v>
      </c>
      <c r="AD236">
        <v>22594</v>
      </c>
      <c r="AE236">
        <v>143402</v>
      </c>
    </row>
    <row r="237" spans="1:31" x14ac:dyDescent="0.35">
      <c r="A237" t="s">
        <v>62</v>
      </c>
      <c r="B237" t="s">
        <v>63</v>
      </c>
      <c r="C237">
        <v>0</v>
      </c>
      <c r="D237" t="s">
        <v>64</v>
      </c>
      <c r="E237">
        <v>60</v>
      </c>
      <c r="F237" t="s">
        <v>73</v>
      </c>
      <c r="G237">
        <v>2008</v>
      </c>
      <c r="H237">
        <v>220985</v>
      </c>
      <c r="I237">
        <v>231560</v>
      </c>
      <c r="J237">
        <v>2177121</v>
      </c>
      <c r="K237">
        <v>2250128</v>
      </c>
      <c r="L237">
        <v>8671</v>
      </c>
      <c r="M237">
        <v>3.556</v>
      </c>
      <c r="N237">
        <v>33285</v>
      </c>
      <c r="O237">
        <v>13.648999999999999</v>
      </c>
      <c r="P237">
        <v>339982</v>
      </c>
      <c r="Q237">
        <v>57682</v>
      </c>
      <c r="R237">
        <v>282300</v>
      </c>
      <c r="S237">
        <v>2.5630000000000002</v>
      </c>
      <c r="T237">
        <v>15.109</v>
      </c>
      <c r="U237">
        <v>486611</v>
      </c>
      <c r="V237">
        <v>202402</v>
      </c>
      <c r="W237">
        <v>284209</v>
      </c>
      <c r="X237">
        <v>8.9949999999999992</v>
      </c>
      <c r="Y237">
        <v>21.626000000000001</v>
      </c>
      <c r="Z237">
        <v>-146629</v>
      </c>
      <c r="AA237">
        <v>-6.516</v>
      </c>
      <c r="AB237">
        <v>30.219000000000001</v>
      </c>
      <c r="AC237">
        <v>25729</v>
      </c>
      <c r="AD237">
        <v>25846</v>
      </c>
      <c r="AE237">
        <v>160118</v>
      </c>
    </row>
    <row r="238" spans="1:31" x14ac:dyDescent="0.35">
      <c r="A238" t="s">
        <v>62</v>
      </c>
      <c r="B238" t="s">
        <v>63</v>
      </c>
      <c r="C238">
        <v>0</v>
      </c>
      <c r="D238" t="s">
        <v>64</v>
      </c>
      <c r="E238">
        <v>60</v>
      </c>
      <c r="F238" t="s">
        <v>73</v>
      </c>
      <c r="G238">
        <v>2009</v>
      </c>
      <c r="H238">
        <v>224579</v>
      </c>
      <c r="I238">
        <v>234563</v>
      </c>
      <c r="J238">
        <v>2056996</v>
      </c>
      <c r="K238">
        <v>2188843</v>
      </c>
      <c r="L238">
        <v>9185</v>
      </c>
      <c r="M238">
        <v>3.6850000000000001</v>
      </c>
      <c r="N238">
        <v>38573</v>
      </c>
      <c r="O238">
        <v>15.475</v>
      </c>
      <c r="P238">
        <v>273274</v>
      </c>
      <c r="Q238">
        <v>45113</v>
      </c>
      <c r="R238">
        <v>228161</v>
      </c>
      <c r="S238">
        <v>2.0609999999999999</v>
      </c>
      <c r="T238">
        <v>12.484999999999999</v>
      </c>
      <c r="U238">
        <v>536291</v>
      </c>
      <c r="V238">
        <v>194507</v>
      </c>
      <c r="W238">
        <v>341784</v>
      </c>
      <c r="X238">
        <v>8.8859999999999992</v>
      </c>
      <c r="Y238">
        <v>24.501000000000001</v>
      </c>
      <c r="Z238">
        <v>-263017</v>
      </c>
      <c r="AA238">
        <v>-12.016</v>
      </c>
      <c r="AB238">
        <v>24.97</v>
      </c>
      <c r="AC238">
        <v>28778</v>
      </c>
      <c r="AD238">
        <v>29107</v>
      </c>
      <c r="AE238">
        <v>159223</v>
      </c>
    </row>
    <row r="239" spans="1:31" x14ac:dyDescent="0.35">
      <c r="A239" t="s">
        <v>62</v>
      </c>
      <c r="B239" t="s">
        <v>63</v>
      </c>
      <c r="C239">
        <v>0</v>
      </c>
      <c r="D239" t="s">
        <v>64</v>
      </c>
      <c r="E239">
        <v>60</v>
      </c>
      <c r="F239" t="s">
        <v>73</v>
      </c>
      <c r="G239">
        <v>2010</v>
      </c>
      <c r="H239">
        <v>232031</v>
      </c>
      <c r="I239">
        <v>243704</v>
      </c>
      <c r="J239">
        <v>2092883</v>
      </c>
      <c r="K239">
        <v>2165631</v>
      </c>
      <c r="L239">
        <v>11563</v>
      </c>
      <c r="M239">
        <v>4.5170000000000003</v>
      </c>
      <c r="N239">
        <v>36155</v>
      </c>
      <c r="O239">
        <v>14.122999999999999</v>
      </c>
      <c r="P239">
        <v>304117</v>
      </c>
      <c r="Q239">
        <v>55380</v>
      </c>
      <c r="R239">
        <v>248737</v>
      </c>
      <c r="S239">
        <v>2.5569999999999999</v>
      </c>
      <c r="T239">
        <v>14.042999999999999</v>
      </c>
      <c r="U239">
        <v>451336</v>
      </c>
      <c r="V239">
        <v>178842</v>
      </c>
      <c r="W239">
        <v>272494</v>
      </c>
      <c r="X239">
        <v>8.2579999999999991</v>
      </c>
      <c r="Y239">
        <v>20.841000000000001</v>
      </c>
      <c r="Z239">
        <v>-147219</v>
      </c>
      <c r="AA239">
        <v>-6.798</v>
      </c>
      <c r="AB239">
        <v>28.085999999999999</v>
      </c>
      <c r="AC239">
        <v>26490</v>
      </c>
      <c r="AD239">
        <v>26887</v>
      </c>
      <c r="AE239">
        <v>140986</v>
      </c>
    </row>
    <row r="240" spans="1:31" x14ac:dyDescent="0.35">
      <c r="A240" t="s">
        <v>62</v>
      </c>
      <c r="B240" t="s">
        <v>63</v>
      </c>
      <c r="C240">
        <v>0</v>
      </c>
      <c r="D240" t="s">
        <v>64</v>
      </c>
      <c r="E240">
        <v>60</v>
      </c>
      <c r="F240" t="s">
        <v>73</v>
      </c>
      <c r="G240">
        <v>2011</v>
      </c>
      <c r="H240">
        <v>253085</v>
      </c>
      <c r="I240">
        <v>263459</v>
      </c>
      <c r="J240">
        <v>2160174</v>
      </c>
      <c r="K240">
        <v>2183483</v>
      </c>
      <c r="L240">
        <v>14125</v>
      </c>
      <c r="M240">
        <v>5.133</v>
      </c>
      <c r="N240">
        <v>37573</v>
      </c>
      <c r="O240">
        <v>13.654</v>
      </c>
      <c r="P240">
        <v>343758</v>
      </c>
      <c r="Q240">
        <v>60445</v>
      </c>
      <c r="R240">
        <v>283313</v>
      </c>
      <c r="S240">
        <v>2.7679999999999998</v>
      </c>
      <c r="T240">
        <v>15.744</v>
      </c>
      <c r="U240">
        <v>389387</v>
      </c>
      <c r="V240">
        <v>163577</v>
      </c>
      <c r="W240">
        <v>225810</v>
      </c>
      <c r="X240">
        <v>7.492</v>
      </c>
      <c r="Y240">
        <v>17.832999999999998</v>
      </c>
      <c r="Z240">
        <v>-45629</v>
      </c>
      <c r="AA240">
        <v>-2.09</v>
      </c>
      <c r="AB240">
        <v>31.486999999999998</v>
      </c>
      <c r="AC240">
        <v>27721</v>
      </c>
      <c r="AD240">
        <v>27977</v>
      </c>
      <c r="AE240">
        <v>129138</v>
      </c>
    </row>
    <row r="241" spans="1:31" x14ac:dyDescent="0.35">
      <c r="A241" t="s">
        <v>62</v>
      </c>
      <c r="B241" t="s">
        <v>63</v>
      </c>
      <c r="C241">
        <v>0</v>
      </c>
      <c r="D241" t="s">
        <v>64</v>
      </c>
      <c r="E241">
        <v>60</v>
      </c>
      <c r="F241" t="s">
        <v>73</v>
      </c>
      <c r="G241">
        <v>2012</v>
      </c>
      <c r="H241">
        <v>225233</v>
      </c>
      <c r="I241">
        <v>234451</v>
      </c>
      <c r="J241">
        <v>1984756</v>
      </c>
      <c r="K241">
        <v>1980009</v>
      </c>
      <c r="L241">
        <v>12613</v>
      </c>
      <c r="M241">
        <v>5.1929999999999996</v>
      </c>
      <c r="N241">
        <v>29488</v>
      </c>
      <c r="O241">
        <v>12.141</v>
      </c>
      <c r="P241">
        <v>343536</v>
      </c>
      <c r="Q241">
        <v>52881</v>
      </c>
      <c r="R241">
        <v>290655</v>
      </c>
      <c r="S241">
        <v>2.6709999999999998</v>
      </c>
      <c r="T241">
        <v>17.350000000000001</v>
      </c>
      <c r="U241">
        <v>334453</v>
      </c>
      <c r="V241">
        <v>146034</v>
      </c>
      <c r="W241">
        <v>188419</v>
      </c>
      <c r="X241">
        <v>7.375</v>
      </c>
      <c r="Y241">
        <v>16.890999999999998</v>
      </c>
      <c r="Z241">
        <v>9083</v>
      </c>
      <c r="AA241">
        <v>0.45900000000000002</v>
      </c>
      <c r="AB241">
        <v>33.783000000000001</v>
      </c>
      <c r="AC241">
        <v>21921</v>
      </c>
      <c r="AD241">
        <v>22130</v>
      </c>
      <c r="AE241">
        <v>119626</v>
      </c>
    </row>
    <row r="242" spans="1:31" x14ac:dyDescent="0.35">
      <c r="A242" t="s">
        <v>62</v>
      </c>
      <c r="B242" t="s">
        <v>63</v>
      </c>
      <c r="C242">
        <v>0</v>
      </c>
      <c r="D242" t="s">
        <v>64</v>
      </c>
      <c r="E242">
        <v>60</v>
      </c>
      <c r="F242" t="s">
        <v>73</v>
      </c>
      <c r="G242">
        <v>2013</v>
      </c>
      <c r="H242">
        <v>218313</v>
      </c>
      <c r="I242">
        <v>228384</v>
      </c>
      <c r="J242">
        <v>1974693</v>
      </c>
      <c r="K242">
        <v>1975454</v>
      </c>
      <c r="L242">
        <v>10864</v>
      </c>
      <c r="M242">
        <v>4.5890000000000004</v>
      </c>
      <c r="N242">
        <v>27560</v>
      </c>
      <c r="O242">
        <v>11.641999999999999</v>
      </c>
      <c r="P242">
        <v>330750</v>
      </c>
      <c r="Q242">
        <v>57020</v>
      </c>
      <c r="R242">
        <v>273730</v>
      </c>
      <c r="S242">
        <v>2.8860000000000001</v>
      </c>
      <c r="T242">
        <v>16.742999999999999</v>
      </c>
      <c r="U242">
        <v>333525</v>
      </c>
      <c r="V242">
        <v>138550</v>
      </c>
      <c r="W242">
        <v>194975</v>
      </c>
      <c r="X242">
        <v>7.0140000000000002</v>
      </c>
      <c r="Y242">
        <v>16.882999999999999</v>
      </c>
      <c r="Z242">
        <v>-2775</v>
      </c>
      <c r="AA242">
        <v>-0.14000000000000001</v>
      </c>
      <c r="AB242">
        <v>33.485999999999997</v>
      </c>
      <c r="AC242">
        <v>20736</v>
      </c>
      <c r="AD242">
        <v>20855</v>
      </c>
      <c r="AE242">
        <v>109034</v>
      </c>
    </row>
    <row r="243" spans="1:31" x14ac:dyDescent="0.35">
      <c r="A243" t="s">
        <v>62</v>
      </c>
      <c r="B243" t="s">
        <v>63</v>
      </c>
      <c r="C243">
        <v>0</v>
      </c>
      <c r="D243" t="s">
        <v>64</v>
      </c>
      <c r="E243">
        <v>60</v>
      </c>
      <c r="F243" t="s">
        <v>73</v>
      </c>
      <c r="G243">
        <v>2014</v>
      </c>
      <c r="H243">
        <v>191619</v>
      </c>
      <c r="I243">
        <v>202097</v>
      </c>
      <c r="J243">
        <v>1905307</v>
      </c>
      <c r="K243">
        <v>1900077</v>
      </c>
      <c r="L243">
        <v>9219</v>
      </c>
      <c r="M243">
        <v>4.4009999999999998</v>
      </c>
      <c r="N243">
        <v>23956</v>
      </c>
      <c r="O243">
        <v>11.436999999999999</v>
      </c>
      <c r="P243">
        <v>307946</v>
      </c>
      <c r="Q243">
        <v>48446</v>
      </c>
      <c r="R243">
        <v>259500</v>
      </c>
      <c r="S243">
        <v>2.5499999999999998</v>
      </c>
      <c r="T243">
        <v>16.207000000000001</v>
      </c>
      <c r="U243">
        <v>295936</v>
      </c>
      <c r="V243">
        <v>122074</v>
      </c>
      <c r="W243">
        <v>173862</v>
      </c>
      <c r="X243">
        <v>6.4249999999999998</v>
      </c>
      <c r="Y243">
        <v>15.574999999999999</v>
      </c>
      <c r="Z243">
        <v>12010</v>
      </c>
      <c r="AA243">
        <v>0.63200000000000001</v>
      </c>
      <c r="AB243">
        <v>31.15</v>
      </c>
      <c r="AC243">
        <v>18315</v>
      </c>
      <c r="AD243">
        <v>18560</v>
      </c>
      <c r="AE243">
        <v>97515</v>
      </c>
    </row>
    <row r="244" spans="1:31" x14ac:dyDescent="0.35">
      <c r="A244" t="s">
        <v>62</v>
      </c>
      <c r="B244" t="s">
        <v>63</v>
      </c>
      <c r="C244">
        <v>0</v>
      </c>
      <c r="D244" t="s">
        <v>64</v>
      </c>
      <c r="E244">
        <v>60</v>
      </c>
      <c r="F244" t="s">
        <v>73</v>
      </c>
      <c r="G244">
        <v>2015</v>
      </c>
      <c r="H244">
        <v>186071</v>
      </c>
      <c r="I244">
        <v>198836</v>
      </c>
      <c r="J244">
        <v>2121276</v>
      </c>
      <c r="K244">
        <v>2118148</v>
      </c>
      <c r="L244">
        <v>8941</v>
      </c>
      <c r="M244">
        <v>4.3440000000000003</v>
      </c>
      <c r="N244">
        <v>22923</v>
      </c>
      <c r="O244">
        <v>11.137</v>
      </c>
      <c r="P244">
        <v>337133</v>
      </c>
      <c r="Q244">
        <v>58796</v>
      </c>
      <c r="R244">
        <v>278337</v>
      </c>
      <c r="S244">
        <v>2.7759999999999998</v>
      </c>
      <c r="T244">
        <v>15.916</v>
      </c>
      <c r="U244">
        <v>330742</v>
      </c>
      <c r="V244">
        <v>137250</v>
      </c>
      <c r="W244">
        <v>193492</v>
      </c>
      <c r="X244">
        <v>6.48</v>
      </c>
      <c r="Y244">
        <v>15.615</v>
      </c>
      <c r="Z244">
        <v>6391</v>
      </c>
      <c r="AA244">
        <v>0.30199999999999999</v>
      </c>
      <c r="AB244">
        <v>31.228999999999999</v>
      </c>
      <c r="AC244">
        <v>17555</v>
      </c>
      <c r="AD244">
        <v>17821</v>
      </c>
      <c r="AE244">
        <v>106730</v>
      </c>
    </row>
    <row r="245" spans="1:31" x14ac:dyDescent="0.35">
      <c r="A245" t="s">
        <v>62</v>
      </c>
      <c r="B245" t="s">
        <v>63</v>
      </c>
      <c r="C245">
        <v>0</v>
      </c>
      <c r="D245" t="s">
        <v>64</v>
      </c>
      <c r="E245">
        <v>60</v>
      </c>
      <c r="F245" t="s">
        <v>73</v>
      </c>
      <c r="G245">
        <v>2016</v>
      </c>
      <c r="H245">
        <v>199355</v>
      </c>
      <c r="I245">
        <v>207351</v>
      </c>
      <c r="J245">
        <v>1974810</v>
      </c>
      <c r="K245">
        <v>1977675</v>
      </c>
      <c r="L245">
        <v>9195</v>
      </c>
      <c r="M245">
        <v>4.28</v>
      </c>
      <c r="N245">
        <v>24158</v>
      </c>
      <c r="O245">
        <v>11.244999999999999</v>
      </c>
      <c r="P245">
        <v>320725</v>
      </c>
      <c r="Q245">
        <v>61176</v>
      </c>
      <c r="R245">
        <v>259549</v>
      </c>
      <c r="S245">
        <v>3.093</v>
      </c>
      <c r="T245">
        <v>16.216999999999999</v>
      </c>
      <c r="U245">
        <v>325716</v>
      </c>
      <c r="V245">
        <v>129105</v>
      </c>
      <c r="W245">
        <v>196611</v>
      </c>
      <c r="X245">
        <v>6.5279999999999996</v>
      </c>
      <c r="Y245">
        <v>16.47</v>
      </c>
      <c r="Z245">
        <v>-4991</v>
      </c>
      <c r="AA245">
        <v>-0.252</v>
      </c>
      <c r="AB245">
        <v>32.435000000000002</v>
      </c>
      <c r="AC245">
        <v>19249</v>
      </c>
      <c r="AD245">
        <v>19467</v>
      </c>
      <c r="AE245">
        <v>110410</v>
      </c>
    </row>
    <row r="246" spans="1:31" x14ac:dyDescent="0.35">
      <c r="A246" t="s">
        <v>62</v>
      </c>
      <c r="B246" t="s">
        <v>63</v>
      </c>
      <c r="C246">
        <v>0</v>
      </c>
      <c r="D246" t="s">
        <v>64</v>
      </c>
      <c r="E246">
        <v>60</v>
      </c>
      <c r="F246" t="s">
        <v>73</v>
      </c>
      <c r="G246">
        <v>2017</v>
      </c>
      <c r="H246">
        <v>206667</v>
      </c>
      <c r="I246">
        <v>216748</v>
      </c>
      <c r="J246">
        <v>2192801</v>
      </c>
      <c r="K246">
        <v>2193731</v>
      </c>
      <c r="L246">
        <v>9392</v>
      </c>
      <c r="M246">
        <v>4.1710000000000003</v>
      </c>
      <c r="N246">
        <v>26192</v>
      </c>
      <c r="O246">
        <v>11.632999999999999</v>
      </c>
      <c r="P246">
        <v>384525</v>
      </c>
      <c r="Q246">
        <v>55681</v>
      </c>
      <c r="R246">
        <v>328844</v>
      </c>
      <c r="S246">
        <v>2.5379999999999998</v>
      </c>
      <c r="T246">
        <v>17.527999999999999</v>
      </c>
      <c r="U246">
        <v>388790</v>
      </c>
      <c r="V246">
        <v>174162</v>
      </c>
      <c r="W246">
        <v>214628</v>
      </c>
      <c r="X246">
        <v>7.9390000000000001</v>
      </c>
      <c r="Y246">
        <v>17.722999999999999</v>
      </c>
      <c r="Z246">
        <v>-4265</v>
      </c>
      <c r="AA246">
        <v>-0.19400000000000001</v>
      </c>
      <c r="AB246">
        <v>35.057000000000002</v>
      </c>
      <c r="AC246">
        <v>20830</v>
      </c>
      <c r="AD246">
        <v>21161</v>
      </c>
      <c r="AE246">
        <v>141393</v>
      </c>
    </row>
    <row r="247" spans="1:31" x14ac:dyDescent="0.35">
      <c r="A247" t="s">
        <v>62</v>
      </c>
      <c r="B247" t="s">
        <v>63</v>
      </c>
      <c r="C247">
        <v>0</v>
      </c>
      <c r="D247" t="s">
        <v>64</v>
      </c>
      <c r="E247">
        <v>60</v>
      </c>
      <c r="F247" t="s">
        <v>73</v>
      </c>
      <c r="G247">
        <v>2018</v>
      </c>
      <c r="H247">
        <v>206689</v>
      </c>
      <c r="I247">
        <v>214116</v>
      </c>
      <c r="J247">
        <v>2035176</v>
      </c>
      <c r="K247">
        <v>2032576</v>
      </c>
      <c r="L247">
        <v>8384</v>
      </c>
      <c r="M247">
        <v>3.7679999999999998</v>
      </c>
      <c r="N247">
        <v>25183</v>
      </c>
      <c r="O247">
        <v>11.317</v>
      </c>
      <c r="P247">
        <v>336722</v>
      </c>
      <c r="Q247">
        <v>57707</v>
      </c>
      <c r="R247">
        <v>279015</v>
      </c>
      <c r="S247">
        <v>2.839</v>
      </c>
      <c r="T247">
        <v>16.565999999999999</v>
      </c>
      <c r="U247">
        <v>329381</v>
      </c>
      <c r="V247">
        <v>139137</v>
      </c>
      <c r="W247">
        <v>190244</v>
      </c>
      <c r="X247">
        <v>6.8449999999999998</v>
      </c>
      <c r="Y247">
        <v>16.204999999999998</v>
      </c>
      <c r="Z247">
        <v>7341</v>
      </c>
      <c r="AA247">
        <v>0.36099999999999999</v>
      </c>
      <c r="AB247">
        <v>32.409999999999997</v>
      </c>
      <c r="AC247">
        <v>21506</v>
      </c>
      <c r="AD247">
        <v>21794</v>
      </c>
      <c r="AE247">
        <v>119883</v>
      </c>
    </row>
    <row r="248" spans="1:31" x14ac:dyDescent="0.35">
      <c r="A248" t="s">
        <v>62</v>
      </c>
      <c r="B248" t="s">
        <v>63</v>
      </c>
      <c r="C248">
        <v>0</v>
      </c>
      <c r="D248" t="s">
        <v>64</v>
      </c>
      <c r="E248">
        <v>70</v>
      </c>
      <c r="F248" t="s">
        <v>74</v>
      </c>
      <c r="G248">
        <v>1978</v>
      </c>
      <c r="H248">
        <v>0</v>
      </c>
      <c r="I248">
        <v>0</v>
      </c>
      <c r="J248">
        <v>0</v>
      </c>
      <c r="K248">
        <v>0</v>
      </c>
      <c r="L248">
        <v>0</v>
      </c>
      <c r="M248" t="s">
        <v>70</v>
      </c>
      <c r="N248">
        <v>0</v>
      </c>
      <c r="O248" t="s">
        <v>70</v>
      </c>
      <c r="P248">
        <v>0</v>
      </c>
      <c r="Q248">
        <v>0</v>
      </c>
      <c r="R248">
        <v>0</v>
      </c>
      <c r="S248" t="s">
        <v>70</v>
      </c>
      <c r="T248" t="s">
        <v>70</v>
      </c>
      <c r="U248">
        <v>0</v>
      </c>
      <c r="V248">
        <v>0</v>
      </c>
      <c r="W248">
        <v>0</v>
      </c>
      <c r="X248" t="s">
        <v>70</v>
      </c>
      <c r="Y248" t="s">
        <v>70</v>
      </c>
      <c r="Z248">
        <v>0</v>
      </c>
      <c r="AA248" t="s">
        <v>70</v>
      </c>
      <c r="AB248" t="s">
        <v>70</v>
      </c>
      <c r="AC248">
        <v>0</v>
      </c>
      <c r="AD248">
        <v>0</v>
      </c>
      <c r="AE248">
        <v>0</v>
      </c>
    </row>
    <row r="249" spans="1:31" x14ac:dyDescent="0.35">
      <c r="A249" t="s">
        <v>62</v>
      </c>
      <c r="B249" t="s">
        <v>63</v>
      </c>
      <c r="C249">
        <v>0</v>
      </c>
      <c r="D249" t="s">
        <v>64</v>
      </c>
      <c r="E249">
        <v>70</v>
      </c>
      <c r="F249" t="s">
        <v>74</v>
      </c>
      <c r="G249">
        <v>1979</v>
      </c>
      <c r="H249">
        <v>0</v>
      </c>
      <c r="I249">
        <v>0</v>
      </c>
      <c r="J249">
        <v>0</v>
      </c>
      <c r="K249">
        <v>0</v>
      </c>
      <c r="L249">
        <v>0</v>
      </c>
      <c r="M249" t="s">
        <v>70</v>
      </c>
      <c r="N249">
        <v>0</v>
      </c>
      <c r="O249" t="s">
        <v>70</v>
      </c>
      <c r="P249">
        <v>0</v>
      </c>
      <c r="Q249">
        <v>0</v>
      </c>
      <c r="R249">
        <v>0</v>
      </c>
      <c r="S249" t="s">
        <v>70</v>
      </c>
      <c r="T249" t="s">
        <v>70</v>
      </c>
      <c r="U249">
        <v>0</v>
      </c>
      <c r="V249">
        <v>0</v>
      </c>
      <c r="W249">
        <v>0</v>
      </c>
      <c r="X249" t="s">
        <v>70</v>
      </c>
      <c r="Y249" t="s">
        <v>70</v>
      </c>
      <c r="Z249">
        <v>0</v>
      </c>
      <c r="AA249" t="s">
        <v>70</v>
      </c>
      <c r="AB249" t="s">
        <v>70</v>
      </c>
      <c r="AC249">
        <v>0</v>
      </c>
      <c r="AD249">
        <v>0</v>
      </c>
      <c r="AE249">
        <v>0</v>
      </c>
    </row>
    <row r="250" spans="1:31" x14ac:dyDescent="0.35">
      <c r="A250" t="s">
        <v>62</v>
      </c>
      <c r="B250" t="s">
        <v>63</v>
      </c>
      <c r="C250">
        <v>0</v>
      </c>
      <c r="D250" t="s">
        <v>64</v>
      </c>
      <c r="E250">
        <v>70</v>
      </c>
      <c r="F250" t="s">
        <v>74</v>
      </c>
      <c r="G250">
        <v>1980</v>
      </c>
      <c r="H250">
        <v>0</v>
      </c>
      <c r="I250">
        <v>0</v>
      </c>
      <c r="J250">
        <v>0</v>
      </c>
      <c r="K250">
        <v>0</v>
      </c>
      <c r="L250">
        <v>0</v>
      </c>
      <c r="M250" t="s">
        <v>70</v>
      </c>
      <c r="N250">
        <v>0</v>
      </c>
      <c r="O250" t="s">
        <v>70</v>
      </c>
      <c r="P250">
        <v>0</v>
      </c>
      <c r="Q250">
        <v>0</v>
      </c>
      <c r="R250">
        <v>0</v>
      </c>
      <c r="S250" t="s">
        <v>70</v>
      </c>
      <c r="T250" t="s">
        <v>70</v>
      </c>
      <c r="U250">
        <v>0</v>
      </c>
      <c r="V250">
        <v>0</v>
      </c>
      <c r="W250">
        <v>0</v>
      </c>
      <c r="X250" t="s">
        <v>70</v>
      </c>
      <c r="Y250" t="s">
        <v>70</v>
      </c>
      <c r="Z250">
        <v>0</v>
      </c>
      <c r="AA250" t="s">
        <v>70</v>
      </c>
      <c r="AB250" t="s">
        <v>70</v>
      </c>
      <c r="AC250">
        <v>0</v>
      </c>
      <c r="AD250">
        <v>0</v>
      </c>
      <c r="AE250">
        <v>0</v>
      </c>
    </row>
    <row r="251" spans="1:31" x14ac:dyDescent="0.35">
      <c r="A251" t="s">
        <v>62</v>
      </c>
      <c r="B251" t="s">
        <v>63</v>
      </c>
      <c r="C251">
        <v>0</v>
      </c>
      <c r="D251" t="s">
        <v>64</v>
      </c>
      <c r="E251">
        <v>70</v>
      </c>
      <c r="F251" t="s">
        <v>74</v>
      </c>
      <c r="G251">
        <v>1981</v>
      </c>
      <c r="H251">
        <v>0</v>
      </c>
      <c r="I251">
        <v>0</v>
      </c>
      <c r="J251">
        <v>0</v>
      </c>
      <c r="K251">
        <v>0</v>
      </c>
      <c r="L251">
        <v>0</v>
      </c>
      <c r="M251" t="s">
        <v>70</v>
      </c>
      <c r="N251">
        <v>0</v>
      </c>
      <c r="O251" t="s">
        <v>70</v>
      </c>
      <c r="P251">
        <v>0</v>
      </c>
      <c r="Q251">
        <v>0</v>
      </c>
      <c r="R251">
        <v>0</v>
      </c>
      <c r="S251" t="s">
        <v>70</v>
      </c>
      <c r="T251" t="s">
        <v>70</v>
      </c>
      <c r="U251">
        <v>0</v>
      </c>
      <c r="V251">
        <v>0</v>
      </c>
      <c r="W251">
        <v>0</v>
      </c>
      <c r="X251" t="s">
        <v>70</v>
      </c>
      <c r="Y251" t="s">
        <v>70</v>
      </c>
      <c r="Z251">
        <v>0</v>
      </c>
      <c r="AA251" t="s">
        <v>70</v>
      </c>
      <c r="AB251" t="s">
        <v>70</v>
      </c>
      <c r="AC251">
        <v>0</v>
      </c>
      <c r="AD251">
        <v>0</v>
      </c>
      <c r="AE251">
        <v>0</v>
      </c>
    </row>
    <row r="252" spans="1:31" x14ac:dyDescent="0.35">
      <c r="A252" t="s">
        <v>62</v>
      </c>
      <c r="B252" t="s">
        <v>63</v>
      </c>
      <c r="C252">
        <v>0</v>
      </c>
      <c r="D252" t="s">
        <v>64</v>
      </c>
      <c r="E252">
        <v>70</v>
      </c>
      <c r="F252" t="s">
        <v>74</v>
      </c>
      <c r="G252">
        <v>1982</v>
      </c>
      <c r="H252">
        <v>0</v>
      </c>
      <c r="I252">
        <v>0</v>
      </c>
      <c r="J252">
        <v>0</v>
      </c>
      <c r="K252">
        <v>0</v>
      </c>
      <c r="L252">
        <v>0</v>
      </c>
      <c r="M252" t="s">
        <v>70</v>
      </c>
      <c r="N252">
        <v>0</v>
      </c>
      <c r="O252" t="s">
        <v>70</v>
      </c>
      <c r="P252">
        <v>0</v>
      </c>
      <c r="Q252">
        <v>0</v>
      </c>
      <c r="R252">
        <v>0</v>
      </c>
      <c r="S252" t="s">
        <v>70</v>
      </c>
      <c r="T252" t="s">
        <v>70</v>
      </c>
      <c r="U252">
        <v>0</v>
      </c>
      <c r="V252">
        <v>0</v>
      </c>
      <c r="W252">
        <v>0</v>
      </c>
      <c r="X252" t="s">
        <v>70</v>
      </c>
      <c r="Y252" t="s">
        <v>70</v>
      </c>
      <c r="Z252">
        <v>0</v>
      </c>
      <c r="AA252" t="s">
        <v>70</v>
      </c>
      <c r="AB252" t="s">
        <v>70</v>
      </c>
      <c r="AC252">
        <v>0</v>
      </c>
      <c r="AD252">
        <v>0</v>
      </c>
      <c r="AE252">
        <v>0</v>
      </c>
    </row>
    <row r="253" spans="1:31" x14ac:dyDescent="0.35">
      <c r="A253" t="s">
        <v>62</v>
      </c>
      <c r="B253" t="s">
        <v>63</v>
      </c>
      <c r="C253">
        <v>0</v>
      </c>
      <c r="D253" t="s">
        <v>64</v>
      </c>
      <c r="E253">
        <v>70</v>
      </c>
      <c r="F253" t="s">
        <v>74</v>
      </c>
      <c r="G253">
        <v>1983</v>
      </c>
      <c r="H253">
        <v>197676</v>
      </c>
      <c r="I253">
        <v>214574</v>
      </c>
      <c r="J253">
        <v>1899072</v>
      </c>
      <c r="K253">
        <v>1940988</v>
      </c>
      <c r="L253">
        <v>11033</v>
      </c>
      <c r="M253">
        <v>5.0010000000000003</v>
      </c>
      <c r="N253">
        <v>23088</v>
      </c>
      <c r="O253">
        <v>10.465999999999999</v>
      </c>
      <c r="P253">
        <v>336185</v>
      </c>
      <c r="Q253">
        <v>65162</v>
      </c>
      <c r="R253">
        <v>271023</v>
      </c>
      <c r="S253">
        <v>3.3570000000000002</v>
      </c>
      <c r="T253">
        <v>17.32</v>
      </c>
      <c r="U253">
        <v>420940</v>
      </c>
      <c r="V253">
        <v>139577</v>
      </c>
      <c r="W253">
        <v>281363</v>
      </c>
      <c r="X253">
        <v>7.1909999999999998</v>
      </c>
      <c r="Y253">
        <v>21.687000000000001</v>
      </c>
      <c r="Z253">
        <v>-84755</v>
      </c>
      <c r="AA253">
        <v>-4.367</v>
      </c>
      <c r="AB253">
        <v>34.640999999999998</v>
      </c>
      <c r="AC253">
        <v>16554</v>
      </c>
      <c r="AD253">
        <v>16895</v>
      </c>
      <c r="AE253">
        <v>104289</v>
      </c>
    </row>
    <row r="254" spans="1:31" x14ac:dyDescent="0.35">
      <c r="A254" t="s">
        <v>62</v>
      </c>
      <c r="B254" t="s">
        <v>63</v>
      </c>
      <c r="C254">
        <v>0</v>
      </c>
      <c r="D254" t="s">
        <v>64</v>
      </c>
      <c r="E254">
        <v>70</v>
      </c>
      <c r="F254" t="s">
        <v>74</v>
      </c>
      <c r="G254">
        <v>1984</v>
      </c>
      <c r="H254">
        <v>381989</v>
      </c>
      <c r="I254">
        <v>413966</v>
      </c>
      <c r="J254">
        <v>3891526</v>
      </c>
      <c r="K254">
        <v>3816051</v>
      </c>
      <c r="L254">
        <v>20098</v>
      </c>
      <c r="M254">
        <v>4.7279999999999998</v>
      </c>
      <c r="N254">
        <v>42358</v>
      </c>
      <c r="O254">
        <v>9.9640000000000004</v>
      </c>
      <c r="P254">
        <v>789706</v>
      </c>
      <c r="Q254">
        <v>128106</v>
      </c>
      <c r="R254">
        <v>661600</v>
      </c>
      <c r="S254">
        <v>3.3570000000000002</v>
      </c>
      <c r="T254">
        <v>20.693999999999999</v>
      </c>
      <c r="U254">
        <v>637664</v>
      </c>
      <c r="V254">
        <v>233392</v>
      </c>
      <c r="W254">
        <v>404272</v>
      </c>
      <c r="X254">
        <v>6.1159999999999997</v>
      </c>
      <c r="Y254">
        <v>16.71</v>
      </c>
      <c r="Z254">
        <v>152042</v>
      </c>
      <c r="AA254">
        <v>3.984</v>
      </c>
      <c r="AB254">
        <v>33.42</v>
      </c>
      <c r="AC254">
        <v>31238</v>
      </c>
      <c r="AD254">
        <v>31943</v>
      </c>
      <c r="AE254">
        <v>170642</v>
      </c>
    </row>
    <row r="255" spans="1:31" x14ac:dyDescent="0.35">
      <c r="A255" t="s">
        <v>62</v>
      </c>
      <c r="B255" t="s">
        <v>63</v>
      </c>
      <c r="C255">
        <v>0</v>
      </c>
      <c r="D255" t="s">
        <v>64</v>
      </c>
      <c r="E255">
        <v>70</v>
      </c>
      <c r="F255" t="s">
        <v>74</v>
      </c>
      <c r="G255">
        <v>1985</v>
      </c>
      <c r="H255">
        <v>536693</v>
      </c>
      <c r="I255">
        <v>579827</v>
      </c>
      <c r="J255">
        <v>5688780</v>
      </c>
      <c r="K255">
        <v>5677424</v>
      </c>
      <c r="L255">
        <v>27502</v>
      </c>
      <c r="M255">
        <v>4.5940000000000003</v>
      </c>
      <c r="N255">
        <v>65058</v>
      </c>
      <c r="O255">
        <v>10.868</v>
      </c>
      <c r="P255">
        <v>1082796</v>
      </c>
      <c r="Q255">
        <v>172812</v>
      </c>
      <c r="R255">
        <v>909984</v>
      </c>
      <c r="S255">
        <v>3.044</v>
      </c>
      <c r="T255">
        <v>19.071999999999999</v>
      </c>
      <c r="U255">
        <v>1058715</v>
      </c>
      <c r="V255">
        <v>415800</v>
      </c>
      <c r="W255">
        <v>642915</v>
      </c>
      <c r="X255">
        <v>7.3239999999999998</v>
      </c>
      <c r="Y255">
        <v>18.648</v>
      </c>
      <c r="Z255">
        <v>24081</v>
      </c>
      <c r="AA255">
        <v>0.42399999999999999</v>
      </c>
      <c r="AB255">
        <v>37.295999999999999</v>
      </c>
      <c r="AC255">
        <v>48375</v>
      </c>
      <c r="AD255">
        <v>49565</v>
      </c>
      <c r="AE255">
        <v>317451</v>
      </c>
    </row>
    <row r="256" spans="1:31" x14ac:dyDescent="0.35">
      <c r="A256" t="s">
        <v>62</v>
      </c>
      <c r="B256" t="s">
        <v>63</v>
      </c>
      <c r="C256">
        <v>0</v>
      </c>
      <c r="D256" t="s">
        <v>64</v>
      </c>
      <c r="E256">
        <v>70</v>
      </c>
      <c r="F256" t="s">
        <v>74</v>
      </c>
      <c r="G256">
        <v>1986</v>
      </c>
      <c r="H256">
        <v>671098</v>
      </c>
      <c r="I256">
        <v>730689</v>
      </c>
      <c r="J256">
        <v>7379901</v>
      </c>
      <c r="K256">
        <v>7434958</v>
      </c>
      <c r="L256">
        <v>35447</v>
      </c>
      <c r="M256">
        <v>4.7190000000000003</v>
      </c>
      <c r="N256">
        <v>76268</v>
      </c>
      <c r="O256">
        <v>10.154</v>
      </c>
      <c r="P256">
        <v>1355631</v>
      </c>
      <c r="Q256">
        <v>270179</v>
      </c>
      <c r="R256">
        <v>1085452</v>
      </c>
      <c r="S256">
        <v>3.6339999999999999</v>
      </c>
      <c r="T256">
        <v>18.233000000000001</v>
      </c>
      <c r="U256">
        <v>1465940</v>
      </c>
      <c r="V256">
        <v>478350</v>
      </c>
      <c r="W256">
        <v>987590</v>
      </c>
      <c r="X256">
        <v>6.4340000000000002</v>
      </c>
      <c r="Y256">
        <v>19.716999999999999</v>
      </c>
      <c r="Z256">
        <v>-110309</v>
      </c>
      <c r="AA256">
        <v>-1.484</v>
      </c>
      <c r="AB256">
        <v>36.466000000000001</v>
      </c>
      <c r="AC256">
        <v>55702</v>
      </c>
      <c r="AD256">
        <v>56995</v>
      </c>
      <c r="AE256">
        <v>344359</v>
      </c>
    </row>
    <row r="257" spans="1:31" x14ac:dyDescent="0.35">
      <c r="A257" t="s">
        <v>62</v>
      </c>
      <c r="B257" t="s">
        <v>63</v>
      </c>
      <c r="C257">
        <v>0</v>
      </c>
      <c r="D257" t="s">
        <v>64</v>
      </c>
      <c r="E257">
        <v>70</v>
      </c>
      <c r="F257" t="s">
        <v>74</v>
      </c>
      <c r="G257">
        <v>1987</v>
      </c>
      <c r="H257">
        <v>780166</v>
      </c>
      <c r="I257">
        <v>853076</v>
      </c>
      <c r="J257">
        <v>9038568</v>
      </c>
      <c r="K257">
        <v>9105594</v>
      </c>
      <c r="L257">
        <v>39748</v>
      </c>
      <c r="M257">
        <v>4.524</v>
      </c>
      <c r="N257">
        <v>90752</v>
      </c>
      <c r="O257">
        <v>10.329000000000001</v>
      </c>
      <c r="P257">
        <v>1644782</v>
      </c>
      <c r="Q257">
        <v>308929</v>
      </c>
      <c r="R257">
        <v>1335853</v>
      </c>
      <c r="S257">
        <v>3.3929999999999998</v>
      </c>
      <c r="T257">
        <v>18.062999999999999</v>
      </c>
      <c r="U257">
        <v>1776975</v>
      </c>
      <c r="V257">
        <v>630574</v>
      </c>
      <c r="W257">
        <v>1146401</v>
      </c>
      <c r="X257">
        <v>6.9249999999999998</v>
      </c>
      <c r="Y257">
        <v>19.515000000000001</v>
      </c>
      <c r="Z257">
        <v>-132193</v>
      </c>
      <c r="AA257">
        <v>-1.452</v>
      </c>
      <c r="AB257">
        <v>36.127000000000002</v>
      </c>
      <c r="AC257">
        <v>64667</v>
      </c>
      <c r="AD257">
        <v>66242</v>
      </c>
      <c r="AE257">
        <v>433946</v>
      </c>
    </row>
    <row r="258" spans="1:31" x14ac:dyDescent="0.35">
      <c r="A258" t="s">
        <v>62</v>
      </c>
      <c r="B258" t="s">
        <v>63</v>
      </c>
      <c r="C258">
        <v>0</v>
      </c>
      <c r="D258" t="s">
        <v>64</v>
      </c>
      <c r="E258">
        <v>70</v>
      </c>
      <c r="F258" t="s">
        <v>74</v>
      </c>
      <c r="G258">
        <v>1988</v>
      </c>
      <c r="H258">
        <v>765677</v>
      </c>
      <c r="I258">
        <v>837837</v>
      </c>
      <c r="J258">
        <v>9110562</v>
      </c>
      <c r="K258">
        <v>9190032</v>
      </c>
      <c r="L258">
        <v>37529</v>
      </c>
      <c r="M258">
        <v>4.3609999999999998</v>
      </c>
      <c r="N258">
        <v>82986</v>
      </c>
      <c r="O258">
        <v>9.6430000000000007</v>
      </c>
      <c r="P258">
        <v>1577125</v>
      </c>
      <c r="Q258">
        <v>321399</v>
      </c>
      <c r="R258">
        <v>1255726</v>
      </c>
      <c r="S258">
        <v>3.4969999999999999</v>
      </c>
      <c r="T258">
        <v>17.161000000000001</v>
      </c>
      <c r="U258">
        <v>1735583</v>
      </c>
      <c r="V258">
        <v>575108</v>
      </c>
      <c r="W258">
        <v>1160475</v>
      </c>
      <c r="X258">
        <v>6.258</v>
      </c>
      <c r="Y258">
        <v>18.885000000000002</v>
      </c>
      <c r="Z258">
        <v>-158458</v>
      </c>
      <c r="AA258">
        <v>-1.724</v>
      </c>
      <c r="AB258">
        <v>34.323</v>
      </c>
      <c r="AC258">
        <v>60813</v>
      </c>
      <c r="AD258">
        <v>62435</v>
      </c>
      <c r="AE258">
        <v>405767</v>
      </c>
    </row>
    <row r="259" spans="1:31" x14ac:dyDescent="0.35">
      <c r="A259" t="s">
        <v>62</v>
      </c>
      <c r="B259" t="s">
        <v>63</v>
      </c>
      <c r="C259">
        <v>0</v>
      </c>
      <c r="D259" t="s">
        <v>64</v>
      </c>
      <c r="E259">
        <v>70</v>
      </c>
      <c r="F259" t="s">
        <v>74</v>
      </c>
      <c r="G259">
        <v>1989</v>
      </c>
      <c r="H259">
        <v>756420</v>
      </c>
      <c r="I259">
        <v>829051</v>
      </c>
      <c r="J259">
        <v>9438254</v>
      </c>
      <c r="K259">
        <v>9432061</v>
      </c>
      <c r="L259">
        <v>34576</v>
      </c>
      <c r="M259">
        <v>4.0590000000000002</v>
      </c>
      <c r="N259">
        <v>79994</v>
      </c>
      <c r="O259">
        <v>9.3919999999999995</v>
      </c>
      <c r="P259">
        <v>1594222</v>
      </c>
      <c r="Q259">
        <v>288150</v>
      </c>
      <c r="R259">
        <v>1306072</v>
      </c>
      <c r="S259">
        <v>3.0550000000000002</v>
      </c>
      <c r="T259">
        <v>16.902000000000001</v>
      </c>
      <c r="U259">
        <v>1581049</v>
      </c>
      <c r="V259">
        <v>567521</v>
      </c>
      <c r="W259">
        <v>1013528</v>
      </c>
      <c r="X259">
        <v>6.0170000000000003</v>
      </c>
      <c r="Y259">
        <v>16.762</v>
      </c>
      <c r="Z259">
        <v>13173</v>
      </c>
      <c r="AA259">
        <v>0.14000000000000001</v>
      </c>
      <c r="AB259">
        <v>33.524999999999999</v>
      </c>
      <c r="AC259">
        <v>59767</v>
      </c>
      <c r="AD259">
        <v>61810</v>
      </c>
      <c r="AE259">
        <v>409180</v>
      </c>
    </row>
    <row r="260" spans="1:31" x14ac:dyDescent="0.35">
      <c r="A260" t="s">
        <v>62</v>
      </c>
      <c r="B260" t="s">
        <v>63</v>
      </c>
      <c r="C260">
        <v>0</v>
      </c>
      <c r="D260" t="s">
        <v>64</v>
      </c>
      <c r="E260">
        <v>70</v>
      </c>
      <c r="F260" t="s">
        <v>74</v>
      </c>
      <c r="G260">
        <v>1990</v>
      </c>
      <c r="H260">
        <v>798771</v>
      </c>
      <c r="I260">
        <v>874241</v>
      </c>
      <c r="J260">
        <v>10003881</v>
      </c>
      <c r="K260">
        <v>10068241</v>
      </c>
      <c r="L260">
        <v>34369</v>
      </c>
      <c r="M260">
        <v>3.8290000000000002</v>
      </c>
      <c r="N260">
        <v>80986</v>
      </c>
      <c r="O260">
        <v>9.0229999999999997</v>
      </c>
      <c r="P260">
        <v>1565204</v>
      </c>
      <c r="Q260">
        <v>285152</v>
      </c>
      <c r="R260">
        <v>1280052</v>
      </c>
      <c r="S260">
        <v>2.8319999999999999</v>
      </c>
      <c r="T260">
        <v>15.545999999999999</v>
      </c>
      <c r="U260">
        <v>1693418</v>
      </c>
      <c r="V260">
        <v>559399</v>
      </c>
      <c r="W260">
        <v>1134019</v>
      </c>
      <c r="X260">
        <v>5.556</v>
      </c>
      <c r="Y260">
        <v>16.818999999999999</v>
      </c>
      <c r="Z260">
        <v>-128214</v>
      </c>
      <c r="AA260">
        <v>-1.2729999999999999</v>
      </c>
      <c r="AB260">
        <v>31.091999999999999</v>
      </c>
      <c r="AC260">
        <v>61148</v>
      </c>
      <c r="AD260">
        <v>63179</v>
      </c>
      <c r="AE260">
        <v>407350</v>
      </c>
    </row>
    <row r="261" spans="1:31" x14ac:dyDescent="0.35">
      <c r="A261" t="s">
        <v>62</v>
      </c>
      <c r="B261" t="s">
        <v>63</v>
      </c>
      <c r="C261">
        <v>0</v>
      </c>
      <c r="D261" t="s">
        <v>64</v>
      </c>
      <c r="E261">
        <v>70</v>
      </c>
      <c r="F261" t="s">
        <v>74</v>
      </c>
      <c r="G261">
        <v>1991</v>
      </c>
      <c r="H261">
        <v>829264</v>
      </c>
      <c r="I261">
        <v>923141</v>
      </c>
      <c r="J261">
        <v>10335309</v>
      </c>
      <c r="K261">
        <v>10695038</v>
      </c>
      <c r="L261">
        <v>40685</v>
      </c>
      <c r="M261">
        <v>4.2910000000000004</v>
      </c>
      <c r="N261">
        <v>90540</v>
      </c>
      <c r="O261">
        <v>9.5500000000000007</v>
      </c>
      <c r="P261">
        <v>1501293</v>
      </c>
      <c r="Q261">
        <v>385970</v>
      </c>
      <c r="R261">
        <v>1115323</v>
      </c>
      <c r="S261">
        <v>3.609</v>
      </c>
      <c r="T261">
        <v>14.037000000000001</v>
      </c>
      <c r="U261">
        <v>2219041</v>
      </c>
      <c r="V261">
        <v>716018</v>
      </c>
      <c r="W261">
        <v>1503023</v>
      </c>
      <c r="X261">
        <v>6.6950000000000003</v>
      </c>
      <c r="Y261">
        <v>20.748000000000001</v>
      </c>
      <c r="Z261">
        <v>-717748</v>
      </c>
      <c r="AA261">
        <v>-6.7110000000000003</v>
      </c>
      <c r="AB261">
        <v>28.074999999999999</v>
      </c>
      <c r="AC261">
        <v>66703</v>
      </c>
      <c r="AD261">
        <v>68970</v>
      </c>
      <c r="AE261">
        <v>517602</v>
      </c>
    </row>
    <row r="262" spans="1:31" x14ac:dyDescent="0.35">
      <c r="A262" t="s">
        <v>62</v>
      </c>
      <c r="B262" t="s">
        <v>63</v>
      </c>
      <c r="C262">
        <v>0</v>
      </c>
      <c r="D262" t="s">
        <v>64</v>
      </c>
      <c r="E262">
        <v>70</v>
      </c>
      <c r="F262" t="s">
        <v>74</v>
      </c>
      <c r="G262">
        <v>1992</v>
      </c>
      <c r="H262">
        <v>872066</v>
      </c>
      <c r="I262">
        <v>971506</v>
      </c>
      <c r="J262">
        <v>11101772</v>
      </c>
      <c r="K262">
        <v>11224907</v>
      </c>
      <c r="L262">
        <v>38061</v>
      </c>
      <c r="M262">
        <v>3.8090000000000002</v>
      </c>
      <c r="N262">
        <v>93524</v>
      </c>
      <c r="O262">
        <v>9.36</v>
      </c>
      <c r="P262">
        <v>1720110</v>
      </c>
      <c r="Q262">
        <v>325165</v>
      </c>
      <c r="R262">
        <v>1394945</v>
      </c>
      <c r="S262">
        <v>2.8969999999999998</v>
      </c>
      <c r="T262">
        <v>15.324</v>
      </c>
      <c r="U262">
        <v>1965630</v>
      </c>
      <c r="V262">
        <v>649126</v>
      </c>
      <c r="W262">
        <v>1316504</v>
      </c>
      <c r="X262">
        <v>5.7830000000000004</v>
      </c>
      <c r="Y262">
        <v>17.510999999999999</v>
      </c>
      <c r="Z262">
        <v>-245520</v>
      </c>
      <c r="AA262">
        <v>-2.1869999999999998</v>
      </c>
      <c r="AB262">
        <v>30.648</v>
      </c>
      <c r="AC262">
        <v>65916</v>
      </c>
      <c r="AD262">
        <v>68022</v>
      </c>
      <c r="AE262">
        <v>446332</v>
      </c>
    </row>
    <row r="263" spans="1:31" x14ac:dyDescent="0.35">
      <c r="A263" t="s">
        <v>62</v>
      </c>
      <c r="B263" t="s">
        <v>63</v>
      </c>
      <c r="C263">
        <v>0</v>
      </c>
      <c r="D263" t="s">
        <v>64</v>
      </c>
      <c r="E263">
        <v>70</v>
      </c>
      <c r="F263" t="s">
        <v>74</v>
      </c>
      <c r="G263">
        <v>1993</v>
      </c>
      <c r="H263">
        <v>907028</v>
      </c>
      <c r="I263">
        <v>1007964</v>
      </c>
      <c r="J263">
        <v>11861660</v>
      </c>
      <c r="K263">
        <v>11941782</v>
      </c>
      <c r="L263">
        <v>38534</v>
      </c>
      <c r="M263">
        <v>3.7160000000000002</v>
      </c>
      <c r="N263">
        <v>96427</v>
      </c>
      <c r="O263">
        <v>9.2989999999999995</v>
      </c>
      <c r="P263">
        <v>1820182</v>
      </c>
      <c r="Q263">
        <v>305700</v>
      </c>
      <c r="R263">
        <v>1514482</v>
      </c>
      <c r="S263">
        <v>2.56</v>
      </c>
      <c r="T263">
        <v>15.242000000000001</v>
      </c>
      <c r="U263">
        <v>1981651</v>
      </c>
      <c r="V263">
        <v>688704</v>
      </c>
      <c r="W263">
        <v>1292947</v>
      </c>
      <c r="X263">
        <v>5.7670000000000003</v>
      </c>
      <c r="Y263">
        <v>16.594000000000001</v>
      </c>
      <c r="Z263">
        <v>-161469</v>
      </c>
      <c r="AA263">
        <v>-1.3520000000000001</v>
      </c>
      <c r="AB263">
        <v>30.484000000000002</v>
      </c>
      <c r="AC263">
        <v>69806</v>
      </c>
      <c r="AD263">
        <v>71858</v>
      </c>
      <c r="AE263">
        <v>466452</v>
      </c>
    </row>
    <row r="264" spans="1:31" x14ac:dyDescent="0.35">
      <c r="A264" t="s">
        <v>62</v>
      </c>
      <c r="B264" t="s">
        <v>63</v>
      </c>
      <c r="C264">
        <v>0</v>
      </c>
      <c r="D264" t="s">
        <v>64</v>
      </c>
      <c r="E264">
        <v>70</v>
      </c>
      <c r="F264" t="s">
        <v>74</v>
      </c>
      <c r="G264">
        <v>1994</v>
      </c>
      <c r="H264">
        <v>932053</v>
      </c>
      <c r="I264">
        <v>1036029</v>
      </c>
      <c r="J264">
        <v>12345351</v>
      </c>
      <c r="K264">
        <v>12418131</v>
      </c>
      <c r="L264">
        <v>40149</v>
      </c>
      <c r="M264">
        <v>3.766</v>
      </c>
      <c r="N264">
        <v>100390</v>
      </c>
      <c r="O264">
        <v>9.4160000000000004</v>
      </c>
      <c r="P264">
        <v>1883640</v>
      </c>
      <c r="Q264">
        <v>343524</v>
      </c>
      <c r="R264">
        <v>1540116</v>
      </c>
      <c r="S264">
        <v>2.766</v>
      </c>
      <c r="T264">
        <v>15.167999999999999</v>
      </c>
      <c r="U264">
        <v>2025503</v>
      </c>
      <c r="V264">
        <v>751418</v>
      </c>
      <c r="W264">
        <v>1274085</v>
      </c>
      <c r="X264">
        <v>6.0510000000000002</v>
      </c>
      <c r="Y264">
        <v>16.311</v>
      </c>
      <c r="Z264">
        <v>-141863</v>
      </c>
      <c r="AA264">
        <v>-1.1419999999999999</v>
      </c>
      <c r="AB264">
        <v>30.337</v>
      </c>
      <c r="AC264">
        <v>73325</v>
      </c>
      <c r="AD264">
        <v>76013</v>
      </c>
      <c r="AE264">
        <v>547108</v>
      </c>
    </row>
    <row r="265" spans="1:31" x14ac:dyDescent="0.35">
      <c r="A265" t="s">
        <v>62</v>
      </c>
      <c r="B265" t="s">
        <v>63</v>
      </c>
      <c r="C265">
        <v>0</v>
      </c>
      <c r="D265" t="s">
        <v>64</v>
      </c>
      <c r="E265">
        <v>70</v>
      </c>
      <c r="F265" t="s">
        <v>74</v>
      </c>
      <c r="G265">
        <v>1995</v>
      </c>
      <c r="H265">
        <v>921445</v>
      </c>
      <c r="I265">
        <v>1028162</v>
      </c>
      <c r="J265">
        <v>12611260</v>
      </c>
      <c r="K265">
        <v>12580754</v>
      </c>
      <c r="L265">
        <v>41663</v>
      </c>
      <c r="M265">
        <v>3.9430000000000001</v>
      </c>
      <c r="N265">
        <v>98433</v>
      </c>
      <c r="O265">
        <v>9.3160000000000007</v>
      </c>
      <c r="P265">
        <v>2010357</v>
      </c>
      <c r="Q265">
        <v>409441</v>
      </c>
      <c r="R265">
        <v>1600916</v>
      </c>
      <c r="S265">
        <v>3.2549999999999999</v>
      </c>
      <c r="T265">
        <v>15.98</v>
      </c>
      <c r="U265">
        <v>1948513</v>
      </c>
      <c r="V265">
        <v>725260</v>
      </c>
      <c r="W265">
        <v>1223253</v>
      </c>
      <c r="X265">
        <v>5.7649999999999997</v>
      </c>
      <c r="Y265">
        <v>15.488</v>
      </c>
      <c r="Z265">
        <v>61844</v>
      </c>
      <c r="AA265">
        <v>0.49199999999999999</v>
      </c>
      <c r="AB265">
        <v>30.975999999999999</v>
      </c>
      <c r="AC265">
        <v>72732</v>
      </c>
      <c r="AD265">
        <v>75667</v>
      </c>
      <c r="AE265">
        <v>523029</v>
      </c>
    </row>
    <row r="266" spans="1:31" x14ac:dyDescent="0.35">
      <c r="A266" t="s">
        <v>62</v>
      </c>
      <c r="B266" t="s">
        <v>63</v>
      </c>
      <c r="C266">
        <v>0</v>
      </c>
      <c r="D266" t="s">
        <v>64</v>
      </c>
      <c r="E266">
        <v>70</v>
      </c>
      <c r="F266" t="s">
        <v>74</v>
      </c>
      <c r="G266">
        <v>1996</v>
      </c>
      <c r="H266">
        <v>913701</v>
      </c>
      <c r="I266">
        <v>1014222</v>
      </c>
      <c r="J266">
        <v>12066365</v>
      </c>
      <c r="K266">
        <v>12191266</v>
      </c>
      <c r="L266">
        <v>39038</v>
      </c>
      <c r="M266">
        <v>3.734</v>
      </c>
      <c r="N266">
        <v>101573</v>
      </c>
      <c r="O266">
        <v>9.7149999999999999</v>
      </c>
      <c r="P266">
        <v>1813840</v>
      </c>
      <c r="Q266">
        <v>371559</v>
      </c>
      <c r="R266">
        <v>1442281</v>
      </c>
      <c r="S266">
        <v>3.048</v>
      </c>
      <c r="T266">
        <v>14.878</v>
      </c>
      <c r="U266">
        <v>2062382</v>
      </c>
      <c r="V266">
        <v>721226</v>
      </c>
      <c r="W266">
        <v>1341156</v>
      </c>
      <c r="X266">
        <v>5.9160000000000004</v>
      </c>
      <c r="Y266">
        <v>16.917000000000002</v>
      </c>
      <c r="Z266">
        <v>-248542</v>
      </c>
      <c r="AA266">
        <v>-2.0390000000000001</v>
      </c>
      <c r="AB266">
        <v>29.756</v>
      </c>
      <c r="AC266">
        <v>74947</v>
      </c>
      <c r="AD266">
        <v>77763</v>
      </c>
      <c r="AE266">
        <v>531352</v>
      </c>
    </row>
    <row r="267" spans="1:31" x14ac:dyDescent="0.35">
      <c r="A267" t="s">
        <v>62</v>
      </c>
      <c r="B267" t="s">
        <v>63</v>
      </c>
      <c r="C267">
        <v>0</v>
      </c>
      <c r="D267" t="s">
        <v>64</v>
      </c>
      <c r="E267">
        <v>70</v>
      </c>
      <c r="F267" t="s">
        <v>74</v>
      </c>
      <c r="G267">
        <v>1997</v>
      </c>
      <c r="H267">
        <v>892103</v>
      </c>
      <c r="I267">
        <v>985337</v>
      </c>
      <c r="J267">
        <v>11583965</v>
      </c>
      <c r="K267">
        <v>11647723</v>
      </c>
      <c r="L267">
        <v>39428</v>
      </c>
      <c r="M267">
        <v>3.875</v>
      </c>
      <c r="N267">
        <v>103963</v>
      </c>
      <c r="O267">
        <v>10.215999999999999</v>
      </c>
      <c r="P267">
        <v>1957113</v>
      </c>
      <c r="Q267">
        <v>402728</v>
      </c>
      <c r="R267">
        <v>1554385</v>
      </c>
      <c r="S267">
        <v>3.4580000000000002</v>
      </c>
      <c r="T267">
        <v>16.803000000000001</v>
      </c>
      <c r="U267">
        <v>2085968</v>
      </c>
      <c r="V267">
        <v>778935</v>
      </c>
      <c r="W267">
        <v>1307033</v>
      </c>
      <c r="X267">
        <v>6.6870000000000003</v>
      </c>
      <c r="Y267">
        <v>17.908999999999999</v>
      </c>
      <c r="Z267">
        <v>-128855</v>
      </c>
      <c r="AA267">
        <v>-1.1060000000000001</v>
      </c>
      <c r="AB267">
        <v>33.604999999999997</v>
      </c>
      <c r="AC267">
        <v>76095</v>
      </c>
      <c r="AD267">
        <v>78737</v>
      </c>
      <c r="AE267">
        <v>556935</v>
      </c>
    </row>
    <row r="268" spans="1:31" x14ac:dyDescent="0.35">
      <c r="A268" t="s">
        <v>62</v>
      </c>
      <c r="B268" t="s">
        <v>63</v>
      </c>
      <c r="C268">
        <v>0</v>
      </c>
      <c r="D268" t="s">
        <v>64</v>
      </c>
      <c r="E268">
        <v>70</v>
      </c>
      <c r="F268" t="s">
        <v>74</v>
      </c>
      <c r="G268">
        <v>1998</v>
      </c>
      <c r="H268">
        <v>881196</v>
      </c>
      <c r="I268">
        <v>965185</v>
      </c>
      <c r="J268">
        <v>11333297</v>
      </c>
      <c r="K268">
        <v>11357432</v>
      </c>
      <c r="L268">
        <v>33549</v>
      </c>
      <c r="M268">
        <v>3.3690000000000002</v>
      </c>
      <c r="N268">
        <v>94880</v>
      </c>
      <c r="O268">
        <v>9.5280000000000005</v>
      </c>
      <c r="P268">
        <v>1870756</v>
      </c>
      <c r="Q268">
        <v>316199</v>
      </c>
      <c r="R268">
        <v>1554557</v>
      </c>
      <c r="S268">
        <v>2.7839999999999998</v>
      </c>
      <c r="T268">
        <v>16.472000000000001</v>
      </c>
      <c r="U268">
        <v>1917771</v>
      </c>
      <c r="V268">
        <v>677572</v>
      </c>
      <c r="W268">
        <v>1240199</v>
      </c>
      <c r="X268">
        <v>5.9660000000000002</v>
      </c>
      <c r="Y268">
        <v>16.885999999999999</v>
      </c>
      <c r="Z268">
        <v>-47015</v>
      </c>
      <c r="AA268">
        <v>-0.41399999999999998</v>
      </c>
      <c r="AB268">
        <v>32.942999999999998</v>
      </c>
      <c r="AC268">
        <v>67763</v>
      </c>
      <c r="AD268">
        <v>70060</v>
      </c>
      <c r="AE268">
        <v>468809</v>
      </c>
    </row>
    <row r="269" spans="1:31" x14ac:dyDescent="0.35">
      <c r="A269" t="s">
        <v>62</v>
      </c>
      <c r="B269" t="s">
        <v>63</v>
      </c>
      <c r="C269">
        <v>0</v>
      </c>
      <c r="D269" t="s">
        <v>64</v>
      </c>
      <c r="E269">
        <v>70</v>
      </c>
      <c r="F269" t="s">
        <v>74</v>
      </c>
      <c r="G269">
        <v>1999</v>
      </c>
      <c r="H269">
        <v>875821</v>
      </c>
      <c r="I269">
        <v>960356</v>
      </c>
      <c r="J269">
        <v>11208697</v>
      </c>
      <c r="K269">
        <v>11263968</v>
      </c>
      <c r="L269">
        <v>35865</v>
      </c>
      <c r="M269">
        <v>3.621</v>
      </c>
      <c r="N269">
        <v>95873</v>
      </c>
      <c r="O269">
        <v>9.6809999999999992</v>
      </c>
      <c r="P269">
        <v>1808773</v>
      </c>
      <c r="Q269">
        <v>351576</v>
      </c>
      <c r="R269">
        <v>1457197</v>
      </c>
      <c r="S269">
        <v>3.121</v>
      </c>
      <c r="T269">
        <v>16.058</v>
      </c>
      <c r="U269">
        <v>1916581</v>
      </c>
      <c r="V269">
        <v>721101</v>
      </c>
      <c r="W269">
        <v>1195480</v>
      </c>
      <c r="X269">
        <v>6.4020000000000001</v>
      </c>
      <c r="Y269">
        <v>17.015000000000001</v>
      </c>
      <c r="Z269">
        <v>-107808</v>
      </c>
      <c r="AA269">
        <v>-0.95699999999999996</v>
      </c>
      <c r="AB269">
        <v>32.116</v>
      </c>
      <c r="AC269">
        <v>68941</v>
      </c>
      <c r="AD269">
        <v>71720</v>
      </c>
      <c r="AE269">
        <v>506700</v>
      </c>
    </row>
    <row r="270" spans="1:31" x14ac:dyDescent="0.35">
      <c r="A270" t="s">
        <v>62</v>
      </c>
      <c r="B270" t="s">
        <v>63</v>
      </c>
      <c r="C270">
        <v>0</v>
      </c>
      <c r="D270" t="s">
        <v>64</v>
      </c>
      <c r="E270">
        <v>70</v>
      </c>
      <c r="F270" t="s">
        <v>74</v>
      </c>
      <c r="G270">
        <v>2000</v>
      </c>
      <c r="H270">
        <v>877328</v>
      </c>
      <c r="I270">
        <v>960278</v>
      </c>
      <c r="J270">
        <v>11589621</v>
      </c>
      <c r="K270">
        <v>11564125</v>
      </c>
      <c r="L270">
        <v>33232</v>
      </c>
      <c r="M270">
        <v>3.35</v>
      </c>
      <c r="N270">
        <v>96654</v>
      </c>
      <c r="O270">
        <v>9.7430000000000003</v>
      </c>
      <c r="P270">
        <v>1930698</v>
      </c>
      <c r="Q270">
        <v>358982</v>
      </c>
      <c r="R270">
        <v>1571716</v>
      </c>
      <c r="S270">
        <v>3.1040000000000001</v>
      </c>
      <c r="T270">
        <v>16.696000000000002</v>
      </c>
      <c r="U270">
        <v>1874854</v>
      </c>
      <c r="V270">
        <v>691567</v>
      </c>
      <c r="W270">
        <v>1183287</v>
      </c>
      <c r="X270">
        <v>5.98</v>
      </c>
      <c r="Y270">
        <v>16.213000000000001</v>
      </c>
      <c r="Z270">
        <v>55844</v>
      </c>
      <c r="AA270">
        <v>0.48299999999999998</v>
      </c>
      <c r="AB270">
        <v>32.424999999999997</v>
      </c>
      <c r="AC270">
        <v>68746</v>
      </c>
      <c r="AD270">
        <v>71439</v>
      </c>
      <c r="AE270">
        <v>480003</v>
      </c>
    </row>
    <row r="271" spans="1:31" x14ac:dyDescent="0.35">
      <c r="A271" t="s">
        <v>62</v>
      </c>
      <c r="B271" t="s">
        <v>63</v>
      </c>
      <c r="C271">
        <v>0</v>
      </c>
      <c r="D271" t="s">
        <v>64</v>
      </c>
      <c r="E271">
        <v>70</v>
      </c>
      <c r="F271" t="s">
        <v>74</v>
      </c>
      <c r="G271">
        <v>2001</v>
      </c>
      <c r="H271">
        <v>889654</v>
      </c>
      <c r="I271">
        <v>978862</v>
      </c>
      <c r="J271">
        <v>11773426</v>
      </c>
      <c r="K271">
        <v>11966243</v>
      </c>
      <c r="L271">
        <v>38562</v>
      </c>
      <c r="M271">
        <v>3.8159999999999998</v>
      </c>
      <c r="N271">
        <v>101767</v>
      </c>
      <c r="O271">
        <v>10.071</v>
      </c>
      <c r="P271">
        <v>1820954</v>
      </c>
      <c r="Q271">
        <v>356420</v>
      </c>
      <c r="R271">
        <v>1464534</v>
      </c>
      <c r="S271">
        <v>2.9790000000000001</v>
      </c>
      <c r="T271">
        <v>15.217000000000001</v>
      </c>
      <c r="U271">
        <v>2209706</v>
      </c>
      <c r="V271">
        <v>797569</v>
      </c>
      <c r="W271">
        <v>1412137</v>
      </c>
      <c r="X271">
        <v>6.665</v>
      </c>
      <c r="Y271">
        <v>18.466000000000001</v>
      </c>
      <c r="Z271">
        <v>-388752</v>
      </c>
      <c r="AA271">
        <v>-3.2490000000000001</v>
      </c>
      <c r="AB271">
        <v>30.434999999999999</v>
      </c>
      <c r="AC271">
        <v>70108</v>
      </c>
      <c r="AD271">
        <v>73360</v>
      </c>
      <c r="AE271">
        <v>526717</v>
      </c>
    </row>
    <row r="272" spans="1:31" x14ac:dyDescent="0.35">
      <c r="A272" t="s">
        <v>62</v>
      </c>
      <c r="B272" t="s">
        <v>63</v>
      </c>
      <c r="C272">
        <v>0</v>
      </c>
      <c r="D272" t="s">
        <v>64</v>
      </c>
      <c r="E272">
        <v>70</v>
      </c>
      <c r="F272" t="s">
        <v>74</v>
      </c>
      <c r="G272">
        <v>2002</v>
      </c>
      <c r="H272">
        <v>905464</v>
      </c>
      <c r="I272">
        <v>1002509</v>
      </c>
      <c r="J272">
        <v>11645041</v>
      </c>
      <c r="K272">
        <v>12040551</v>
      </c>
      <c r="L272">
        <v>53208</v>
      </c>
      <c r="M272">
        <v>5.1550000000000002</v>
      </c>
      <c r="N272">
        <v>112571</v>
      </c>
      <c r="O272">
        <v>10.906000000000001</v>
      </c>
      <c r="P272">
        <v>1917893</v>
      </c>
      <c r="Q272">
        <v>548485</v>
      </c>
      <c r="R272">
        <v>1369408</v>
      </c>
      <c r="S272">
        <v>4.5549999999999997</v>
      </c>
      <c r="T272">
        <v>15.929</v>
      </c>
      <c r="U272">
        <v>2700677</v>
      </c>
      <c r="V272">
        <v>909954</v>
      </c>
      <c r="W272">
        <v>1790723</v>
      </c>
      <c r="X272">
        <v>7.5570000000000004</v>
      </c>
      <c r="Y272">
        <v>22.43</v>
      </c>
      <c r="Z272">
        <v>-782784</v>
      </c>
      <c r="AA272">
        <v>-6.5010000000000003</v>
      </c>
      <c r="AB272">
        <v>31.856999999999999</v>
      </c>
      <c r="AC272">
        <v>75563</v>
      </c>
      <c r="AD272">
        <v>77754</v>
      </c>
      <c r="AE272">
        <v>582752</v>
      </c>
    </row>
    <row r="273" spans="1:31" x14ac:dyDescent="0.35">
      <c r="A273" t="s">
        <v>62</v>
      </c>
      <c r="B273" t="s">
        <v>63</v>
      </c>
      <c r="C273">
        <v>0</v>
      </c>
      <c r="D273" t="s">
        <v>64</v>
      </c>
      <c r="E273">
        <v>70</v>
      </c>
      <c r="F273" t="s">
        <v>74</v>
      </c>
      <c r="G273">
        <v>2003</v>
      </c>
      <c r="H273">
        <v>928833</v>
      </c>
      <c r="I273">
        <v>1028878</v>
      </c>
      <c r="J273">
        <v>11928045</v>
      </c>
      <c r="K273">
        <v>12024555</v>
      </c>
      <c r="L273">
        <v>44505</v>
      </c>
      <c r="M273">
        <v>4.194</v>
      </c>
      <c r="N273">
        <v>109222</v>
      </c>
      <c r="O273">
        <v>10.292</v>
      </c>
      <c r="P273">
        <v>2012575</v>
      </c>
      <c r="Q273">
        <v>359846</v>
      </c>
      <c r="R273">
        <v>1652729</v>
      </c>
      <c r="S273">
        <v>2.9929999999999999</v>
      </c>
      <c r="T273">
        <v>16.736999999999998</v>
      </c>
      <c r="U273">
        <v>2203652</v>
      </c>
      <c r="V273">
        <v>755049</v>
      </c>
      <c r="W273">
        <v>1448603</v>
      </c>
      <c r="X273">
        <v>6.2789999999999999</v>
      </c>
      <c r="Y273">
        <v>18.326000000000001</v>
      </c>
      <c r="Z273">
        <v>-191077</v>
      </c>
      <c r="AA273">
        <v>-1.589</v>
      </c>
      <c r="AB273">
        <v>33.473999999999997</v>
      </c>
      <c r="AC273">
        <v>77550</v>
      </c>
      <c r="AD273">
        <v>79112</v>
      </c>
      <c r="AE273">
        <v>514784</v>
      </c>
    </row>
    <row r="274" spans="1:31" x14ac:dyDescent="0.35">
      <c r="A274" t="s">
        <v>62</v>
      </c>
      <c r="B274" t="s">
        <v>63</v>
      </c>
      <c r="C274">
        <v>0</v>
      </c>
      <c r="D274" t="s">
        <v>64</v>
      </c>
      <c r="E274">
        <v>70</v>
      </c>
      <c r="F274" t="s">
        <v>74</v>
      </c>
      <c r="G274">
        <v>2004</v>
      </c>
      <c r="H274">
        <v>939764</v>
      </c>
      <c r="I274">
        <v>1030789</v>
      </c>
      <c r="J274">
        <v>11939360</v>
      </c>
      <c r="K274">
        <v>12070487</v>
      </c>
      <c r="L274">
        <v>41380</v>
      </c>
      <c r="M274">
        <v>3.89</v>
      </c>
      <c r="N274">
        <v>107544</v>
      </c>
      <c r="O274">
        <v>10.109</v>
      </c>
      <c r="P274">
        <v>1826959</v>
      </c>
      <c r="Q274">
        <v>305939</v>
      </c>
      <c r="R274">
        <v>1521020</v>
      </c>
      <c r="S274">
        <v>2.5350000000000001</v>
      </c>
      <c r="T274">
        <v>15.135999999999999</v>
      </c>
      <c r="U274">
        <v>2088705</v>
      </c>
      <c r="V274">
        <v>765497</v>
      </c>
      <c r="W274">
        <v>1323208</v>
      </c>
      <c r="X274">
        <v>6.3419999999999996</v>
      </c>
      <c r="Y274">
        <v>17.303999999999998</v>
      </c>
      <c r="Z274">
        <v>-261746</v>
      </c>
      <c r="AA274">
        <v>-2.1680000000000001</v>
      </c>
      <c r="AB274">
        <v>30.271999999999998</v>
      </c>
      <c r="AC274">
        <v>76938</v>
      </c>
      <c r="AD274">
        <v>79824</v>
      </c>
      <c r="AE274">
        <v>532979</v>
      </c>
    </row>
    <row r="275" spans="1:31" x14ac:dyDescent="0.35">
      <c r="A275" t="s">
        <v>62</v>
      </c>
      <c r="B275" t="s">
        <v>63</v>
      </c>
      <c r="C275">
        <v>0</v>
      </c>
      <c r="D275" t="s">
        <v>64</v>
      </c>
      <c r="E275">
        <v>70</v>
      </c>
      <c r="F275" t="s">
        <v>74</v>
      </c>
      <c r="G275">
        <v>2005</v>
      </c>
      <c r="H275">
        <v>928737</v>
      </c>
      <c r="I275">
        <v>1016577</v>
      </c>
      <c r="J275">
        <v>11691003</v>
      </c>
      <c r="K275">
        <v>11848721</v>
      </c>
      <c r="L275">
        <v>43793</v>
      </c>
      <c r="M275">
        <v>4.1769999999999996</v>
      </c>
      <c r="N275">
        <v>107547</v>
      </c>
      <c r="O275">
        <v>10.257999999999999</v>
      </c>
      <c r="P275">
        <v>1782731</v>
      </c>
      <c r="Q275">
        <v>360211</v>
      </c>
      <c r="R275">
        <v>1422520</v>
      </c>
      <c r="S275">
        <v>3.04</v>
      </c>
      <c r="T275">
        <v>15.045999999999999</v>
      </c>
      <c r="U275">
        <v>2097259</v>
      </c>
      <c r="V275">
        <v>723717</v>
      </c>
      <c r="W275">
        <v>1373542</v>
      </c>
      <c r="X275">
        <v>6.1079999999999997</v>
      </c>
      <c r="Y275">
        <v>17.7</v>
      </c>
      <c r="Z275">
        <v>-314528</v>
      </c>
      <c r="AA275">
        <v>-2.6549999999999998</v>
      </c>
      <c r="AB275">
        <v>30.091999999999999</v>
      </c>
      <c r="AC275">
        <v>78249</v>
      </c>
      <c r="AD275">
        <v>79979</v>
      </c>
      <c r="AE275">
        <v>519395</v>
      </c>
    </row>
    <row r="276" spans="1:31" x14ac:dyDescent="0.35">
      <c r="A276" t="s">
        <v>62</v>
      </c>
      <c r="B276" t="s">
        <v>63</v>
      </c>
      <c r="C276">
        <v>0</v>
      </c>
      <c r="D276" t="s">
        <v>64</v>
      </c>
      <c r="E276">
        <v>70</v>
      </c>
      <c r="F276" t="s">
        <v>74</v>
      </c>
      <c r="G276">
        <v>2006</v>
      </c>
      <c r="H276">
        <v>904728</v>
      </c>
      <c r="I276">
        <v>987992</v>
      </c>
      <c r="J276">
        <v>11634204</v>
      </c>
      <c r="K276">
        <v>11633391</v>
      </c>
      <c r="L276">
        <v>49789</v>
      </c>
      <c r="M276">
        <v>4.8819999999999997</v>
      </c>
      <c r="N276">
        <v>113639</v>
      </c>
      <c r="O276">
        <v>11.141999999999999</v>
      </c>
      <c r="P276">
        <v>1893123</v>
      </c>
      <c r="Q276">
        <v>420372</v>
      </c>
      <c r="R276">
        <v>1472751</v>
      </c>
      <c r="S276">
        <v>3.613</v>
      </c>
      <c r="T276">
        <v>16.273</v>
      </c>
      <c r="U276">
        <v>1891284</v>
      </c>
      <c r="V276">
        <v>724073</v>
      </c>
      <c r="W276">
        <v>1167211</v>
      </c>
      <c r="X276">
        <v>6.2240000000000002</v>
      </c>
      <c r="Y276">
        <v>16.257000000000001</v>
      </c>
      <c r="Z276">
        <v>1839</v>
      </c>
      <c r="AA276">
        <v>1.6E-2</v>
      </c>
      <c r="AB276">
        <v>32.515000000000001</v>
      </c>
      <c r="AC276">
        <v>86822</v>
      </c>
      <c r="AD276">
        <v>88381</v>
      </c>
      <c r="AE276">
        <v>560751</v>
      </c>
    </row>
    <row r="277" spans="1:31" x14ac:dyDescent="0.35">
      <c r="A277" t="s">
        <v>62</v>
      </c>
      <c r="B277" t="s">
        <v>63</v>
      </c>
      <c r="C277">
        <v>0</v>
      </c>
      <c r="D277" t="s">
        <v>64</v>
      </c>
      <c r="E277">
        <v>70</v>
      </c>
      <c r="F277" t="s">
        <v>74</v>
      </c>
      <c r="G277">
        <v>2007</v>
      </c>
      <c r="H277">
        <v>885498</v>
      </c>
      <c r="I277">
        <v>965974</v>
      </c>
      <c r="J277">
        <v>11193223</v>
      </c>
      <c r="K277">
        <v>11340747</v>
      </c>
      <c r="L277">
        <v>42860</v>
      </c>
      <c r="M277">
        <v>4.3049999999999997</v>
      </c>
      <c r="N277">
        <v>102099</v>
      </c>
      <c r="O277">
        <v>10.255000000000001</v>
      </c>
      <c r="P277">
        <v>1666525</v>
      </c>
      <c r="Q277">
        <v>324218</v>
      </c>
      <c r="R277">
        <v>1342307</v>
      </c>
      <c r="S277">
        <v>2.859</v>
      </c>
      <c r="T277">
        <v>14.695</v>
      </c>
      <c r="U277">
        <v>1959440</v>
      </c>
      <c r="V277">
        <v>675730</v>
      </c>
      <c r="W277">
        <v>1283710</v>
      </c>
      <c r="X277">
        <v>5.9580000000000002</v>
      </c>
      <c r="Y277">
        <v>17.277999999999999</v>
      </c>
      <c r="Z277">
        <v>-292915</v>
      </c>
      <c r="AA277">
        <v>-2.5830000000000002</v>
      </c>
      <c r="AB277">
        <v>29.39</v>
      </c>
      <c r="AC277">
        <v>73635</v>
      </c>
      <c r="AD277">
        <v>75338</v>
      </c>
      <c r="AE277">
        <v>475810</v>
      </c>
    </row>
    <row r="278" spans="1:31" x14ac:dyDescent="0.35">
      <c r="A278" t="s">
        <v>62</v>
      </c>
      <c r="B278" t="s">
        <v>63</v>
      </c>
      <c r="C278">
        <v>0</v>
      </c>
      <c r="D278" t="s">
        <v>64</v>
      </c>
      <c r="E278">
        <v>70</v>
      </c>
      <c r="F278" t="s">
        <v>74</v>
      </c>
      <c r="G278">
        <v>2008</v>
      </c>
      <c r="H278">
        <v>865123</v>
      </c>
      <c r="I278">
        <v>942029</v>
      </c>
      <c r="J278">
        <v>10973745</v>
      </c>
      <c r="K278">
        <v>11171505</v>
      </c>
      <c r="L278">
        <v>34048</v>
      </c>
      <c r="M278">
        <v>3.4790000000000001</v>
      </c>
      <c r="N278">
        <v>107271</v>
      </c>
      <c r="O278">
        <v>10.961</v>
      </c>
      <c r="P278">
        <v>1537319</v>
      </c>
      <c r="Q278">
        <v>266284</v>
      </c>
      <c r="R278">
        <v>1271035</v>
      </c>
      <c r="S278">
        <v>2.3839999999999999</v>
      </c>
      <c r="T278">
        <v>13.760999999999999</v>
      </c>
      <c r="U278">
        <v>1933463</v>
      </c>
      <c r="V278">
        <v>659363</v>
      </c>
      <c r="W278">
        <v>1274100</v>
      </c>
      <c r="X278">
        <v>5.9020000000000001</v>
      </c>
      <c r="Y278">
        <v>17.306999999999999</v>
      </c>
      <c r="Z278">
        <v>-396144</v>
      </c>
      <c r="AA278">
        <v>-3.5459999999999998</v>
      </c>
      <c r="AB278">
        <v>27.521999999999998</v>
      </c>
      <c r="AC278">
        <v>78704</v>
      </c>
      <c r="AD278">
        <v>80173</v>
      </c>
      <c r="AE278">
        <v>490374</v>
      </c>
    </row>
    <row r="279" spans="1:31" x14ac:dyDescent="0.35">
      <c r="A279" t="s">
        <v>62</v>
      </c>
      <c r="B279" t="s">
        <v>63</v>
      </c>
      <c r="C279">
        <v>0</v>
      </c>
      <c r="D279" t="s">
        <v>64</v>
      </c>
      <c r="E279">
        <v>70</v>
      </c>
      <c r="F279" t="s">
        <v>74</v>
      </c>
      <c r="G279">
        <v>2009</v>
      </c>
      <c r="H279">
        <v>844386</v>
      </c>
      <c r="I279">
        <v>915626</v>
      </c>
      <c r="J279">
        <v>9921745</v>
      </c>
      <c r="K279">
        <v>10451459</v>
      </c>
      <c r="L279">
        <v>32547</v>
      </c>
      <c r="M279">
        <v>3.3969999999999998</v>
      </c>
      <c r="N279">
        <v>117255</v>
      </c>
      <c r="O279">
        <v>12.24</v>
      </c>
      <c r="P279">
        <v>1144299</v>
      </c>
      <c r="Q279">
        <v>216509</v>
      </c>
      <c r="R279">
        <v>927790</v>
      </c>
      <c r="S279">
        <v>2.0720000000000001</v>
      </c>
      <c r="T279">
        <v>10.949</v>
      </c>
      <c r="U279">
        <v>2209360</v>
      </c>
      <c r="V279">
        <v>700507</v>
      </c>
      <c r="W279">
        <v>1508853</v>
      </c>
      <c r="X279">
        <v>6.702</v>
      </c>
      <c r="Y279">
        <v>21.138999999999999</v>
      </c>
      <c r="Z279">
        <v>-1065061</v>
      </c>
      <c r="AA279">
        <v>-10.191000000000001</v>
      </c>
      <c r="AB279">
        <v>21.896999999999998</v>
      </c>
      <c r="AC279">
        <v>83371</v>
      </c>
      <c r="AD279">
        <v>85154</v>
      </c>
      <c r="AE279">
        <v>525213</v>
      </c>
    </row>
    <row r="280" spans="1:31" x14ac:dyDescent="0.35">
      <c r="A280" t="s">
        <v>62</v>
      </c>
      <c r="B280" t="s">
        <v>63</v>
      </c>
      <c r="C280">
        <v>0</v>
      </c>
      <c r="D280" t="s">
        <v>64</v>
      </c>
      <c r="E280">
        <v>70</v>
      </c>
      <c r="F280" t="s">
        <v>74</v>
      </c>
      <c r="G280">
        <v>2010</v>
      </c>
      <c r="H280">
        <v>852094</v>
      </c>
      <c r="I280">
        <v>918775</v>
      </c>
      <c r="J280">
        <v>9555574</v>
      </c>
      <c r="K280">
        <v>9816910</v>
      </c>
      <c r="L280">
        <v>40105</v>
      </c>
      <c r="M280">
        <v>4.2089999999999996</v>
      </c>
      <c r="N280">
        <v>108137</v>
      </c>
      <c r="O280">
        <v>11.349</v>
      </c>
      <c r="P280">
        <v>1213379</v>
      </c>
      <c r="Q280">
        <v>247930</v>
      </c>
      <c r="R280">
        <v>965449</v>
      </c>
      <c r="S280">
        <v>2.5259999999999998</v>
      </c>
      <c r="T280">
        <v>12.36</v>
      </c>
      <c r="U280">
        <v>1735640</v>
      </c>
      <c r="V280">
        <v>549887</v>
      </c>
      <c r="W280">
        <v>1185753</v>
      </c>
      <c r="X280">
        <v>5.601</v>
      </c>
      <c r="Y280">
        <v>17.68</v>
      </c>
      <c r="Z280">
        <v>-522261</v>
      </c>
      <c r="AA280">
        <v>-5.32</v>
      </c>
      <c r="AB280">
        <v>24.72</v>
      </c>
      <c r="AC280">
        <v>75482</v>
      </c>
      <c r="AD280">
        <v>77440</v>
      </c>
      <c r="AE280">
        <v>414234</v>
      </c>
    </row>
    <row r="281" spans="1:31" x14ac:dyDescent="0.35">
      <c r="A281" t="s">
        <v>62</v>
      </c>
      <c r="B281" t="s">
        <v>63</v>
      </c>
      <c r="C281">
        <v>0</v>
      </c>
      <c r="D281" t="s">
        <v>64</v>
      </c>
      <c r="E281">
        <v>70</v>
      </c>
      <c r="F281" t="s">
        <v>74</v>
      </c>
      <c r="G281">
        <v>2011</v>
      </c>
      <c r="H281">
        <v>872879</v>
      </c>
      <c r="I281">
        <v>936617</v>
      </c>
      <c r="J281">
        <v>9537849</v>
      </c>
      <c r="K281">
        <v>9627688</v>
      </c>
      <c r="L281">
        <v>42886</v>
      </c>
      <c r="M281">
        <v>4.4290000000000003</v>
      </c>
      <c r="N281">
        <v>106410</v>
      </c>
      <c r="O281">
        <v>10.988</v>
      </c>
      <c r="P281">
        <v>1341593</v>
      </c>
      <c r="Q281">
        <v>234887</v>
      </c>
      <c r="R281">
        <v>1106706</v>
      </c>
      <c r="S281">
        <v>2.44</v>
      </c>
      <c r="T281">
        <v>13.935</v>
      </c>
      <c r="U281">
        <v>1517509</v>
      </c>
      <c r="V281">
        <v>556709</v>
      </c>
      <c r="W281">
        <v>960800</v>
      </c>
      <c r="X281">
        <v>5.782</v>
      </c>
      <c r="Y281">
        <v>15.762</v>
      </c>
      <c r="Z281">
        <v>-175916</v>
      </c>
      <c r="AA281">
        <v>-1.827</v>
      </c>
      <c r="AB281">
        <v>27.869</v>
      </c>
      <c r="AC281">
        <v>76031</v>
      </c>
      <c r="AD281">
        <v>77542</v>
      </c>
      <c r="AE281">
        <v>405934</v>
      </c>
    </row>
    <row r="282" spans="1:31" x14ac:dyDescent="0.35">
      <c r="A282" t="s">
        <v>62</v>
      </c>
      <c r="B282" t="s">
        <v>63</v>
      </c>
      <c r="C282">
        <v>0</v>
      </c>
      <c r="D282" t="s">
        <v>64</v>
      </c>
      <c r="E282">
        <v>70</v>
      </c>
      <c r="F282" t="s">
        <v>74</v>
      </c>
      <c r="G282">
        <v>2012</v>
      </c>
      <c r="H282">
        <v>925329</v>
      </c>
      <c r="I282">
        <v>986788</v>
      </c>
      <c r="J282">
        <v>9963338</v>
      </c>
      <c r="K282">
        <v>9958092</v>
      </c>
      <c r="L282">
        <v>45638</v>
      </c>
      <c r="M282">
        <v>4.4960000000000004</v>
      </c>
      <c r="N282">
        <v>102198</v>
      </c>
      <c r="O282">
        <v>10.068</v>
      </c>
      <c r="P282">
        <v>1464140</v>
      </c>
      <c r="Q282">
        <v>226914</v>
      </c>
      <c r="R282">
        <v>1237226</v>
      </c>
      <c r="S282">
        <v>2.2789999999999999</v>
      </c>
      <c r="T282">
        <v>14.702999999999999</v>
      </c>
      <c r="U282">
        <v>1451329</v>
      </c>
      <c r="V282">
        <v>583476</v>
      </c>
      <c r="W282">
        <v>867853</v>
      </c>
      <c r="X282">
        <v>5.859</v>
      </c>
      <c r="Y282">
        <v>14.574</v>
      </c>
      <c r="Z282">
        <v>12811</v>
      </c>
      <c r="AA282">
        <v>0.129</v>
      </c>
      <c r="AB282">
        <v>29.149000000000001</v>
      </c>
      <c r="AC282">
        <v>71315</v>
      </c>
      <c r="AD282">
        <v>72981</v>
      </c>
      <c r="AE282">
        <v>438640</v>
      </c>
    </row>
    <row r="283" spans="1:31" x14ac:dyDescent="0.35">
      <c r="A283" t="s">
        <v>62</v>
      </c>
      <c r="B283" t="s">
        <v>63</v>
      </c>
      <c r="C283">
        <v>0</v>
      </c>
      <c r="D283" t="s">
        <v>64</v>
      </c>
      <c r="E283">
        <v>70</v>
      </c>
      <c r="F283" t="s">
        <v>74</v>
      </c>
      <c r="G283">
        <v>2013</v>
      </c>
      <c r="H283">
        <v>934929</v>
      </c>
      <c r="I283">
        <v>993363</v>
      </c>
      <c r="J283">
        <v>9790304</v>
      </c>
      <c r="K283">
        <v>9822707</v>
      </c>
      <c r="L283">
        <v>44740</v>
      </c>
      <c r="M283">
        <v>4.38</v>
      </c>
      <c r="N283">
        <v>101103</v>
      </c>
      <c r="O283">
        <v>9.8970000000000002</v>
      </c>
      <c r="P283">
        <v>1385925</v>
      </c>
      <c r="Q283">
        <v>237657</v>
      </c>
      <c r="R283">
        <v>1148268</v>
      </c>
      <c r="S283">
        <v>2.419</v>
      </c>
      <c r="T283">
        <v>14.109</v>
      </c>
      <c r="U283">
        <v>1449268</v>
      </c>
      <c r="V283">
        <v>534017</v>
      </c>
      <c r="W283">
        <v>915251</v>
      </c>
      <c r="X283">
        <v>5.4370000000000003</v>
      </c>
      <c r="Y283">
        <v>14.754</v>
      </c>
      <c r="Z283">
        <v>-63343</v>
      </c>
      <c r="AA283">
        <v>-0.64500000000000002</v>
      </c>
      <c r="AB283">
        <v>28.219000000000001</v>
      </c>
      <c r="AC283">
        <v>72850</v>
      </c>
      <c r="AD283">
        <v>73772</v>
      </c>
      <c r="AE283">
        <v>407619</v>
      </c>
    </row>
    <row r="284" spans="1:31" x14ac:dyDescent="0.35">
      <c r="A284" t="s">
        <v>62</v>
      </c>
      <c r="B284" t="s">
        <v>63</v>
      </c>
      <c r="C284">
        <v>0</v>
      </c>
      <c r="D284" t="s">
        <v>64</v>
      </c>
      <c r="E284">
        <v>70</v>
      </c>
      <c r="F284" t="s">
        <v>74</v>
      </c>
      <c r="G284">
        <v>2014</v>
      </c>
      <c r="H284">
        <v>941934</v>
      </c>
      <c r="I284">
        <v>1001229</v>
      </c>
      <c r="J284">
        <v>9980137</v>
      </c>
      <c r="K284">
        <v>9961260</v>
      </c>
      <c r="L284">
        <v>42731</v>
      </c>
      <c r="M284">
        <v>4.1520000000000001</v>
      </c>
      <c r="N284">
        <v>98721</v>
      </c>
      <c r="O284">
        <v>9.5920000000000005</v>
      </c>
      <c r="P284">
        <v>1430123</v>
      </c>
      <c r="Q284">
        <v>238422</v>
      </c>
      <c r="R284">
        <v>1191701</v>
      </c>
      <c r="S284">
        <v>2.3929999999999998</v>
      </c>
      <c r="T284">
        <v>14.356999999999999</v>
      </c>
      <c r="U284">
        <v>1392054</v>
      </c>
      <c r="V284">
        <v>520285</v>
      </c>
      <c r="W284">
        <v>871769</v>
      </c>
      <c r="X284">
        <v>5.2229999999999999</v>
      </c>
      <c r="Y284">
        <v>13.975</v>
      </c>
      <c r="Z284">
        <v>38069</v>
      </c>
      <c r="AA284">
        <v>0.38200000000000001</v>
      </c>
      <c r="AB284">
        <v>27.949000000000002</v>
      </c>
      <c r="AC284">
        <v>72761</v>
      </c>
      <c r="AD284">
        <v>73919</v>
      </c>
      <c r="AE284">
        <v>403955</v>
      </c>
    </row>
    <row r="285" spans="1:31" x14ac:dyDescent="0.35">
      <c r="A285" t="s">
        <v>62</v>
      </c>
      <c r="B285" t="s">
        <v>63</v>
      </c>
      <c r="C285">
        <v>0</v>
      </c>
      <c r="D285" t="s">
        <v>64</v>
      </c>
      <c r="E285">
        <v>70</v>
      </c>
      <c r="F285" t="s">
        <v>74</v>
      </c>
      <c r="G285">
        <v>2015</v>
      </c>
      <c r="H285">
        <v>917088</v>
      </c>
      <c r="I285">
        <v>977191</v>
      </c>
      <c r="J285">
        <v>10020308</v>
      </c>
      <c r="K285">
        <v>10006503</v>
      </c>
      <c r="L285">
        <v>41141</v>
      </c>
      <c r="M285">
        <v>4.0979999999999999</v>
      </c>
      <c r="N285">
        <v>94744</v>
      </c>
      <c r="O285">
        <v>9.4369999999999994</v>
      </c>
      <c r="P285">
        <v>1417716</v>
      </c>
      <c r="Q285">
        <v>244741</v>
      </c>
      <c r="R285">
        <v>1172975</v>
      </c>
      <c r="S285">
        <v>2.4460000000000002</v>
      </c>
      <c r="T285">
        <v>14.167999999999999</v>
      </c>
      <c r="U285">
        <v>1387681</v>
      </c>
      <c r="V285">
        <v>526607</v>
      </c>
      <c r="W285">
        <v>861074</v>
      </c>
      <c r="X285">
        <v>5.2629999999999999</v>
      </c>
      <c r="Y285">
        <v>13.868</v>
      </c>
      <c r="Z285">
        <v>30035</v>
      </c>
      <c r="AA285">
        <v>0.3</v>
      </c>
      <c r="AB285">
        <v>27.736000000000001</v>
      </c>
      <c r="AC285">
        <v>70789</v>
      </c>
      <c r="AD285">
        <v>72161</v>
      </c>
      <c r="AE285">
        <v>426229</v>
      </c>
    </row>
    <row r="286" spans="1:31" x14ac:dyDescent="0.35">
      <c r="A286" t="s">
        <v>62</v>
      </c>
      <c r="B286" t="s">
        <v>63</v>
      </c>
      <c r="C286">
        <v>0</v>
      </c>
      <c r="D286" t="s">
        <v>64</v>
      </c>
      <c r="E286">
        <v>70</v>
      </c>
      <c r="F286" t="s">
        <v>74</v>
      </c>
      <c r="G286">
        <v>2016</v>
      </c>
      <c r="H286">
        <v>880696</v>
      </c>
      <c r="I286">
        <v>945235</v>
      </c>
      <c r="J286">
        <v>10066548</v>
      </c>
      <c r="K286">
        <v>10067518</v>
      </c>
      <c r="L286">
        <v>40561</v>
      </c>
      <c r="M286">
        <v>4.1820000000000004</v>
      </c>
      <c r="N286">
        <v>89805</v>
      </c>
      <c r="O286">
        <v>9.26</v>
      </c>
      <c r="P286">
        <v>1434326</v>
      </c>
      <c r="Q286">
        <v>268175</v>
      </c>
      <c r="R286">
        <v>1166151</v>
      </c>
      <c r="S286">
        <v>2.6640000000000001</v>
      </c>
      <c r="T286">
        <v>14.247</v>
      </c>
      <c r="U286">
        <v>1435032</v>
      </c>
      <c r="V286">
        <v>517943</v>
      </c>
      <c r="W286">
        <v>917089</v>
      </c>
      <c r="X286">
        <v>5.1449999999999996</v>
      </c>
      <c r="Y286">
        <v>14.254</v>
      </c>
      <c r="Z286">
        <v>-706</v>
      </c>
      <c r="AA286">
        <v>-7.0000000000000001E-3</v>
      </c>
      <c r="AB286">
        <v>28.494</v>
      </c>
      <c r="AC286">
        <v>68302</v>
      </c>
      <c r="AD286">
        <v>69529</v>
      </c>
      <c r="AE286">
        <v>412782</v>
      </c>
    </row>
    <row r="287" spans="1:31" x14ac:dyDescent="0.35">
      <c r="A287" t="s">
        <v>62</v>
      </c>
      <c r="B287" t="s">
        <v>63</v>
      </c>
      <c r="C287">
        <v>0</v>
      </c>
      <c r="D287" t="s">
        <v>64</v>
      </c>
      <c r="E287">
        <v>70</v>
      </c>
      <c r="F287" t="s">
        <v>74</v>
      </c>
      <c r="G287">
        <v>2017</v>
      </c>
      <c r="H287">
        <v>834383</v>
      </c>
      <c r="I287">
        <v>897216</v>
      </c>
      <c r="J287">
        <v>9750189</v>
      </c>
      <c r="K287">
        <v>9801734</v>
      </c>
      <c r="L287">
        <v>33811</v>
      </c>
      <c r="M287">
        <v>3.6589999999999998</v>
      </c>
      <c r="N287">
        <v>87693</v>
      </c>
      <c r="O287">
        <v>9.4890000000000008</v>
      </c>
      <c r="P287">
        <v>1368666</v>
      </c>
      <c r="Q287">
        <v>220628</v>
      </c>
      <c r="R287">
        <v>1148038</v>
      </c>
      <c r="S287">
        <v>2.2509999999999999</v>
      </c>
      <c r="T287">
        <v>13.964</v>
      </c>
      <c r="U287">
        <v>1468134</v>
      </c>
      <c r="V287">
        <v>549676</v>
      </c>
      <c r="W287">
        <v>918458</v>
      </c>
      <c r="X287">
        <v>5.6079999999999997</v>
      </c>
      <c r="Y287">
        <v>14.978</v>
      </c>
      <c r="Z287">
        <v>-99468</v>
      </c>
      <c r="AA287">
        <v>-1.0149999999999999</v>
      </c>
      <c r="AB287">
        <v>27.927</v>
      </c>
      <c r="AC287">
        <v>67599</v>
      </c>
      <c r="AD287">
        <v>69027</v>
      </c>
      <c r="AE287">
        <v>427299</v>
      </c>
    </row>
    <row r="288" spans="1:31" x14ac:dyDescent="0.35">
      <c r="A288" t="s">
        <v>62</v>
      </c>
      <c r="B288" t="s">
        <v>63</v>
      </c>
      <c r="C288">
        <v>0</v>
      </c>
      <c r="D288" t="s">
        <v>64</v>
      </c>
      <c r="E288">
        <v>70</v>
      </c>
      <c r="F288" t="s">
        <v>74</v>
      </c>
      <c r="G288">
        <v>2018</v>
      </c>
      <c r="H288">
        <v>821279</v>
      </c>
      <c r="I288">
        <v>880312</v>
      </c>
      <c r="J288">
        <v>10021672</v>
      </c>
      <c r="K288">
        <v>10022076</v>
      </c>
      <c r="L288">
        <v>31468</v>
      </c>
      <c r="M288">
        <v>3.4649999999999999</v>
      </c>
      <c r="N288">
        <v>87299</v>
      </c>
      <c r="O288">
        <v>9.6120000000000001</v>
      </c>
      <c r="P288">
        <v>1415205</v>
      </c>
      <c r="Q288">
        <v>215463</v>
      </c>
      <c r="R288">
        <v>1199742</v>
      </c>
      <c r="S288">
        <v>2.15</v>
      </c>
      <c r="T288">
        <v>14.121</v>
      </c>
      <c r="U288">
        <v>1415063</v>
      </c>
      <c r="V288">
        <v>512930</v>
      </c>
      <c r="W288">
        <v>902133</v>
      </c>
      <c r="X288">
        <v>5.1180000000000003</v>
      </c>
      <c r="Y288">
        <v>14.119</v>
      </c>
      <c r="Z288">
        <v>142</v>
      </c>
      <c r="AA288">
        <v>1E-3</v>
      </c>
      <c r="AB288">
        <v>28.239000000000001</v>
      </c>
      <c r="AC288">
        <v>70508</v>
      </c>
      <c r="AD288">
        <v>72140</v>
      </c>
      <c r="AE288">
        <v>420721</v>
      </c>
    </row>
    <row r="289" spans="1:31" x14ac:dyDescent="0.35">
      <c r="A289" t="s">
        <v>62</v>
      </c>
      <c r="B289" t="s">
        <v>63</v>
      </c>
      <c r="C289">
        <v>0</v>
      </c>
      <c r="D289" t="s">
        <v>64</v>
      </c>
      <c r="E289">
        <v>80</v>
      </c>
      <c r="F289" t="s">
        <v>75</v>
      </c>
      <c r="G289">
        <v>1978</v>
      </c>
      <c r="H289">
        <v>0</v>
      </c>
      <c r="I289">
        <v>0</v>
      </c>
      <c r="J289">
        <v>0</v>
      </c>
      <c r="K289">
        <v>0</v>
      </c>
      <c r="L289">
        <v>0</v>
      </c>
      <c r="M289" t="s">
        <v>70</v>
      </c>
      <c r="N289">
        <v>0</v>
      </c>
      <c r="O289" t="s">
        <v>70</v>
      </c>
      <c r="P289">
        <v>0</v>
      </c>
      <c r="Q289">
        <v>0</v>
      </c>
      <c r="R289">
        <v>0</v>
      </c>
      <c r="S289" t="s">
        <v>70</v>
      </c>
      <c r="T289" t="s">
        <v>70</v>
      </c>
      <c r="U289">
        <v>0</v>
      </c>
      <c r="V289">
        <v>0</v>
      </c>
      <c r="W289">
        <v>0</v>
      </c>
      <c r="X289" t="s">
        <v>70</v>
      </c>
      <c r="Y289" t="s">
        <v>70</v>
      </c>
      <c r="Z289">
        <v>0</v>
      </c>
      <c r="AA289" t="s">
        <v>70</v>
      </c>
      <c r="AB289" t="s">
        <v>70</v>
      </c>
      <c r="AC289">
        <v>0</v>
      </c>
      <c r="AD289">
        <v>0</v>
      </c>
      <c r="AE289">
        <v>0</v>
      </c>
    </row>
    <row r="290" spans="1:31" x14ac:dyDescent="0.35">
      <c r="A290" t="s">
        <v>62</v>
      </c>
      <c r="B290" t="s">
        <v>63</v>
      </c>
      <c r="C290">
        <v>0</v>
      </c>
      <c r="D290" t="s">
        <v>64</v>
      </c>
      <c r="E290">
        <v>80</v>
      </c>
      <c r="F290" t="s">
        <v>75</v>
      </c>
      <c r="G290">
        <v>1979</v>
      </c>
      <c r="H290">
        <v>0</v>
      </c>
      <c r="I290">
        <v>0</v>
      </c>
      <c r="J290">
        <v>0</v>
      </c>
      <c r="K290">
        <v>0</v>
      </c>
      <c r="L290">
        <v>0</v>
      </c>
      <c r="M290" t="s">
        <v>70</v>
      </c>
      <c r="N290">
        <v>0</v>
      </c>
      <c r="O290" t="s">
        <v>70</v>
      </c>
      <c r="P290">
        <v>0</v>
      </c>
      <c r="Q290">
        <v>0</v>
      </c>
      <c r="R290">
        <v>0</v>
      </c>
      <c r="S290" t="s">
        <v>70</v>
      </c>
      <c r="T290" t="s">
        <v>70</v>
      </c>
      <c r="U290">
        <v>0</v>
      </c>
      <c r="V290">
        <v>0</v>
      </c>
      <c r="W290">
        <v>0</v>
      </c>
      <c r="X290" t="s">
        <v>70</v>
      </c>
      <c r="Y290" t="s">
        <v>70</v>
      </c>
      <c r="Z290">
        <v>0</v>
      </c>
      <c r="AA290" t="s">
        <v>70</v>
      </c>
      <c r="AB290" t="s">
        <v>70</v>
      </c>
      <c r="AC290">
        <v>0</v>
      </c>
      <c r="AD290">
        <v>0</v>
      </c>
      <c r="AE290">
        <v>0</v>
      </c>
    </row>
    <row r="291" spans="1:31" x14ac:dyDescent="0.35">
      <c r="A291" t="s">
        <v>62</v>
      </c>
      <c r="B291" t="s">
        <v>63</v>
      </c>
      <c r="C291">
        <v>0</v>
      </c>
      <c r="D291" t="s">
        <v>64</v>
      </c>
      <c r="E291">
        <v>80</v>
      </c>
      <c r="F291" t="s">
        <v>75</v>
      </c>
      <c r="G291">
        <v>1980</v>
      </c>
      <c r="H291">
        <v>0</v>
      </c>
      <c r="I291">
        <v>0</v>
      </c>
      <c r="J291">
        <v>0</v>
      </c>
      <c r="K291">
        <v>0</v>
      </c>
      <c r="L291">
        <v>0</v>
      </c>
      <c r="M291" t="s">
        <v>70</v>
      </c>
      <c r="N291">
        <v>0</v>
      </c>
      <c r="O291" t="s">
        <v>70</v>
      </c>
      <c r="P291">
        <v>0</v>
      </c>
      <c r="Q291">
        <v>0</v>
      </c>
      <c r="R291">
        <v>0</v>
      </c>
      <c r="S291" t="s">
        <v>70</v>
      </c>
      <c r="T291" t="s">
        <v>70</v>
      </c>
      <c r="U291">
        <v>0</v>
      </c>
      <c r="V291">
        <v>0</v>
      </c>
      <c r="W291">
        <v>0</v>
      </c>
      <c r="X291" t="s">
        <v>70</v>
      </c>
      <c r="Y291" t="s">
        <v>70</v>
      </c>
      <c r="Z291">
        <v>0</v>
      </c>
      <c r="AA291" t="s">
        <v>70</v>
      </c>
      <c r="AB291" t="s">
        <v>70</v>
      </c>
      <c r="AC291">
        <v>0</v>
      </c>
      <c r="AD291">
        <v>0</v>
      </c>
      <c r="AE291">
        <v>0</v>
      </c>
    </row>
    <row r="292" spans="1:31" x14ac:dyDescent="0.35">
      <c r="A292" t="s">
        <v>62</v>
      </c>
      <c r="B292" t="s">
        <v>63</v>
      </c>
      <c r="C292">
        <v>0</v>
      </c>
      <c r="D292" t="s">
        <v>64</v>
      </c>
      <c r="E292">
        <v>80</v>
      </c>
      <c r="F292" t="s">
        <v>75</v>
      </c>
      <c r="G292">
        <v>1981</v>
      </c>
      <c r="H292">
        <v>0</v>
      </c>
      <c r="I292">
        <v>0</v>
      </c>
      <c r="J292">
        <v>0</v>
      </c>
      <c r="K292">
        <v>0</v>
      </c>
      <c r="L292">
        <v>0</v>
      </c>
      <c r="M292" t="s">
        <v>70</v>
      </c>
      <c r="N292">
        <v>0</v>
      </c>
      <c r="O292" t="s">
        <v>70</v>
      </c>
      <c r="P292">
        <v>0</v>
      </c>
      <c r="Q292">
        <v>0</v>
      </c>
      <c r="R292">
        <v>0</v>
      </c>
      <c r="S292" t="s">
        <v>70</v>
      </c>
      <c r="T292" t="s">
        <v>70</v>
      </c>
      <c r="U292">
        <v>0</v>
      </c>
      <c r="V292">
        <v>0</v>
      </c>
      <c r="W292">
        <v>0</v>
      </c>
      <c r="X292" t="s">
        <v>70</v>
      </c>
      <c r="Y292" t="s">
        <v>70</v>
      </c>
      <c r="Z292">
        <v>0</v>
      </c>
      <c r="AA292" t="s">
        <v>70</v>
      </c>
      <c r="AB292" t="s">
        <v>70</v>
      </c>
      <c r="AC292">
        <v>0</v>
      </c>
      <c r="AD292">
        <v>0</v>
      </c>
      <c r="AE292">
        <v>0</v>
      </c>
    </row>
    <row r="293" spans="1:31" x14ac:dyDescent="0.35">
      <c r="A293" t="s">
        <v>62</v>
      </c>
      <c r="B293" t="s">
        <v>63</v>
      </c>
      <c r="C293">
        <v>0</v>
      </c>
      <c r="D293" t="s">
        <v>64</v>
      </c>
      <c r="E293">
        <v>80</v>
      </c>
      <c r="F293" t="s">
        <v>75</v>
      </c>
      <c r="G293">
        <v>1982</v>
      </c>
      <c r="H293">
        <v>0</v>
      </c>
      <c r="I293">
        <v>0</v>
      </c>
      <c r="J293">
        <v>0</v>
      </c>
      <c r="K293">
        <v>0</v>
      </c>
      <c r="L293">
        <v>0</v>
      </c>
      <c r="M293" t="s">
        <v>70</v>
      </c>
      <c r="N293">
        <v>0</v>
      </c>
      <c r="O293" t="s">
        <v>70</v>
      </c>
      <c r="P293">
        <v>0</v>
      </c>
      <c r="Q293">
        <v>0</v>
      </c>
      <c r="R293">
        <v>0</v>
      </c>
      <c r="S293" t="s">
        <v>70</v>
      </c>
      <c r="T293" t="s">
        <v>70</v>
      </c>
      <c r="U293">
        <v>0</v>
      </c>
      <c r="V293">
        <v>0</v>
      </c>
      <c r="W293">
        <v>0</v>
      </c>
      <c r="X293" t="s">
        <v>70</v>
      </c>
      <c r="Y293" t="s">
        <v>70</v>
      </c>
      <c r="Z293">
        <v>0</v>
      </c>
      <c r="AA293" t="s">
        <v>70</v>
      </c>
      <c r="AB293" t="s">
        <v>70</v>
      </c>
      <c r="AC293">
        <v>0</v>
      </c>
      <c r="AD293">
        <v>0</v>
      </c>
      <c r="AE293">
        <v>0</v>
      </c>
    </row>
    <row r="294" spans="1:31" x14ac:dyDescent="0.35">
      <c r="A294" t="s">
        <v>62</v>
      </c>
      <c r="B294" t="s">
        <v>63</v>
      </c>
      <c r="C294">
        <v>0</v>
      </c>
      <c r="D294" t="s">
        <v>64</v>
      </c>
      <c r="E294">
        <v>80</v>
      </c>
      <c r="F294" t="s">
        <v>75</v>
      </c>
      <c r="G294">
        <v>1983</v>
      </c>
      <c r="H294">
        <v>0</v>
      </c>
      <c r="I294">
        <v>0</v>
      </c>
      <c r="J294">
        <v>0</v>
      </c>
      <c r="K294">
        <v>0</v>
      </c>
      <c r="L294">
        <v>0</v>
      </c>
      <c r="M294" t="s">
        <v>70</v>
      </c>
      <c r="N294">
        <v>0</v>
      </c>
      <c r="O294" t="s">
        <v>70</v>
      </c>
      <c r="P294">
        <v>0</v>
      </c>
      <c r="Q294">
        <v>0</v>
      </c>
      <c r="R294">
        <v>0</v>
      </c>
      <c r="S294" t="s">
        <v>70</v>
      </c>
      <c r="T294" t="s">
        <v>70</v>
      </c>
      <c r="U294">
        <v>0</v>
      </c>
      <c r="V294">
        <v>0</v>
      </c>
      <c r="W294">
        <v>0</v>
      </c>
      <c r="X294" t="s">
        <v>70</v>
      </c>
      <c r="Y294" t="s">
        <v>70</v>
      </c>
      <c r="Z294">
        <v>0</v>
      </c>
      <c r="AA294" t="s">
        <v>70</v>
      </c>
      <c r="AB294" t="s">
        <v>70</v>
      </c>
      <c r="AC294">
        <v>0</v>
      </c>
      <c r="AD294">
        <v>0</v>
      </c>
      <c r="AE294">
        <v>0</v>
      </c>
    </row>
    <row r="295" spans="1:31" x14ac:dyDescent="0.35">
      <c r="A295" t="s">
        <v>62</v>
      </c>
      <c r="B295" t="s">
        <v>63</v>
      </c>
      <c r="C295">
        <v>0</v>
      </c>
      <c r="D295" t="s">
        <v>64</v>
      </c>
      <c r="E295">
        <v>80</v>
      </c>
      <c r="F295" t="s">
        <v>75</v>
      </c>
      <c r="G295">
        <v>1984</v>
      </c>
      <c r="H295">
        <v>0</v>
      </c>
      <c r="I295">
        <v>0</v>
      </c>
      <c r="J295">
        <v>0</v>
      </c>
      <c r="K295">
        <v>0</v>
      </c>
      <c r="L295">
        <v>0</v>
      </c>
      <c r="M295" t="s">
        <v>70</v>
      </c>
      <c r="N295">
        <v>0</v>
      </c>
      <c r="O295" t="s">
        <v>70</v>
      </c>
      <c r="P295">
        <v>0</v>
      </c>
      <c r="Q295">
        <v>0</v>
      </c>
      <c r="R295">
        <v>0</v>
      </c>
      <c r="S295" t="s">
        <v>70</v>
      </c>
      <c r="T295" t="s">
        <v>70</v>
      </c>
      <c r="U295">
        <v>0</v>
      </c>
      <c r="V295">
        <v>0</v>
      </c>
      <c r="W295">
        <v>0</v>
      </c>
      <c r="X295" t="s">
        <v>70</v>
      </c>
      <c r="Y295" t="s">
        <v>70</v>
      </c>
      <c r="Z295">
        <v>0</v>
      </c>
      <c r="AA295" t="s">
        <v>70</v>
      </c>
      <c r="AB295" t="s">
        <v>70</v>
      </c>
      <c r="AC295">
        <v>0</v>
      </c>
      <c r="AD295">
        <v>0</v>
      </c>
      <c r="AE295">
        <v>0</v>
      </c>
    </row>
    <row r="296" spans="1:31" x14ac:dyDescent="0.35">
      <c r="A296" t="s">
        <v>62</v>
      </c>
      <c r="B296" t="s">
        <v>63</v>
      </c>
      <c r="C296">
        <v>0</v>
      </c>
      <c r="D296" t="s">
        <v>64</v>
      </c>
      <c r="E296">
        <v>80</v>
      </c>
      <c r="F296" t="s">
        <v>75</v>
      </c>
      <c r="G296">
        <v>1985</v>
      </c>
      <c r="H296">
        <v>0</v>
      </c>
      <c r="I296">
        <v>0</v>
      </c>
      <c r="J296">
        <v>0</v>
      </c>
      <c r="K296">
        <v>0</v>
      </c>
      <c r="L296">
        <v>0</v>
      </c>
      <c r="M296" t="s">
        <v>70</v>
      </c>
      <c r="N296">
        <v>0</v>
      </c>
      <c r="O296" t="s">
        <v>70</v>
      </c>
      <c r="P296">
        <v>0</v>
      </c>
      <c r="Q296">
        <v>0</v>
      </c>
      <c r="R296">
        <v>0</v>
      </c>
      <c r="S296" t="s">
        <v>70</v>
      </c>
      <c r="T296" t="s">
        <v>70</v>
      </c>
      <c r="U296">
        <v>0</v>
      </c>
      <c r="V296">
        <v>0</v>
      </c>
      <c r="W296">
        <v>0</v>
      </c>
      <c r="X296" t="s">
        <v>70</v>
      </c>
      <c r="Y296" t="s">
        <v>70</v>
      </c>
      <c r="Z296">
        <v>0</v>
      </c>
      <c r="AA296" t="s">
        <v>70</v>
      </c>
      <c r="AB296" t="s">
        <v>70</v>
      </c>
      <c r="AC296">
        <v>0</v>
      </c>
      <c r="AD296">
        <v>0</v>
      </c>
      <c r="AE296">
        <v>0</v>
      </c>
    </row>
    <row r="297" spans="1:31" x14ac:dyDescent="0.35">
      <c r="A297" t="s">
        <v>62</v>
      </c>
      <c r="B297" t="s">
        <v>63</v>
      </c>
      <c r="C297">
        <v>0</v>
      </c>
      <c r="D297" t="s">
        <v>64</v>
      </c>
      <c r="E297">
        <v>80</v>
      </c>
      <c r="F297" t="s">
        <v>75</v>
      </c>
      <c r="G297">
        <v>1986</v>
      </c>
      <c r="H297">
        <v>0</v>
      </c>
      <c r="I297">
        <v>0</v>
      </c>
      <c r="J297">
        <v>0</v>
      </c>
      <c r="K297">
        <v>0</v>
      </c>
      <c r="L297">
        <v>0</v>
      </c>
      <c r="M297" t="s">
        <v>70</v>
      </c>
      <c r="N297">
        <v>0</v>
      </c>
      <c r="O297" t="s">
        <v>70</v>
      </c>
      <c r="P297">
        <v>0</v>
      </c>
      <c r="Q297">
        <v>0</v>
      </c>
      <c r="R297">
        <v>0</v>
      </c>
      <c r="S297" t="s">
        <v>70</v>
      </c>
      <c r="T297" t="s">
        <v>70</v>
      </c>
      <c r="U297">
        <v>0</v>
      </c>
      <c r="V297">
        <v>0</v>
      </c>
      <c r="W297">
        <v>0</v>
      </c>
      <c r="X297" t="s">
        <v>70</v>
      </c>
      <c r="Y297" t="s">
        <v>70</v>
      </c>
      <c r="Z297">
        <v>0</v>
      </c>
      <c r="AA297" t="s">
        <v>70</v>
      </c>
      <c r="AB297" t="s">
        <v>70</v>
      </c>
      <c r="AC297">
        <v>0</v>
      </c>
      <c r="AD297">
        <v>0</v>
      </c>
      <c r="AE297">
        <v>0</v>
      </c>
    </row>
    <row r="298" spans="1:31" x14ac:dyDescent="0.35">
      <c r="A298" t="s">
        <v>62</v>
      </c>
      <c r="B298" t="s">
        <v>63</v>
      </c>
      <c r="C298">
        <v>0</v>
      </c>
      <c r="D298" t="s">
        <v>64</v>
      </c>
      <c r="E298">
        <v>80</v>
      </c>
      <c r="F298" t="s">
        <v>75</v>
      </c>
      <c r="G298">
        <v>1987</v>
      </c>
      <c r="H298">
        <v>0</v>
      </c>
      <c r="I298">
        <v>0</v>
      </c>
      <c r="J298">
        <v>0</v>
      </c>
      <c r="K298">
        <v>0</v>
      </c>
      <c r="L298">
        <v>0</v>
      </c>
      <c r="M298" t="s">
        <v>70</v>
      </c>
      <c r="N298">
        <v>0</v>
      </c>
      <c r="O298" t="s">
        <v>70</v>
      </c>
      <c r="P298">
        <v>0</v>
      </c>
      <c r="Q298">
        <v>0</v>
      </c>
      <c r="R298">
        <v>0</v>
      </c>
      <c r="S298" t="s">
        <v>70</v>
      </c>
      <c r="T298" t="s">
        <v>70</v>
      </c>
      <c r="U298">
        <v>0</v>
      </c>
      <c r="V298">
        <v>0</v>
      </c>
      <c r="W298">
        <v>0</v>
      </c>
      <c r="X298" t="s">
        <v>70</v>
      </c>
      <c r="Y298" t="s">
        <v>70</v>
      </c>
      <c r="Z298">
        <v>0</v>
      </c>
      <c r="AA298" t="s">
        <v>70</v>
      </c>
      <c r="AB298" t="s">
        <v>70</v>
      </c>
      <c r="AC298">
        <v>0</v>
      </c>
      <c r="AD298">
        <v>0</v>
      </c>
      <c r="AE298">
        <v>0</v>
      </c>
    </row>
    <row r="299" spans="1:31" x14ac:dyDescent="0.35">
      <c r="A299" t="s">
        <v>62</v>
      </c>
      <c r="B299" t="s">
        <v>63</v>
      </c>
      <c r="C299">
        <v>0</v>
      </c>
      <c r="D299" t="s">
        <v>64</v>
      </c>
      <c r="E299">
        <v>80</v>
      </c>
      <c r="F299" t="s">
        <v>75</v>
      </c>
      <c r="G299">
        <v>1988</v>
      </c>
      <c r="H299">
        <v>137733</v>
      </c>
      <c r="I299">
        <v>160332</v>
      </c>
      <c r="J299">
        <v>1941487</v>
      </c>
      <c r="K299">
        <v>1944366</v>
      </c>
      <c r="L299">
        <v>7328</v>
      </c>
      <c r="M299">
        <v>4.4770000000000003</v>
      </c>
      <c r="N299">
        <v>14016</v>
      </c>
      <c r="O299">
        <v>8.5630000000000006</v>
      </c>
      <c r="P299">
        <v>341624</v>
      </c>
      <c r="Q299">
        <v>91817</v>
      </c>
      <c r="R299">
        <v>249807</v>
      </c>
      <c r="S299">
        <v>4.7220000000000004</v>
      </c>
      <c r="T299">
        <v>17.57</v>
      </c>
      <c r="U299">
        <v>348294</v>
      </c>
      <c r="V299">
        <v>106689</v>
      </c>
      <c r="W299">
        <v>241605</v>
      </c>
      <c r="X299">
        <v>5.4870000000000001</v>
      </c>
      <c r="Y299">
        <v>17.913</v>
      </c>
      <c r="Z299">
        <v>-6670</v>
      </c>
      <c r="AA299">
        <v>-0.34300000000000003</v>
      </c>
      <c r="AB299">
        <v>35.14</v>
      </c>
      <c r="AC299">
        <v>9341</v>
      </c>
      <c r="AD299">
        <v>9853</v>
      </c>
      <c r="AE299">
        <v>61752</v>
      </c>
    </row>
    <row r="300" spans="1:31" x14ac:dyDescent="0.35">
      <c r="A300" t="s">
        <v>62</v>
      </c>
      <c r="B300" t="s">
        <v>63</v>
      </c>
      <c r="C300">
        <v>0</v>
      </c>
      <c r="D300" t="s">
        <v>64</v>
      </c>
      <c r="E300">
        <v>80</v>
      </c>
      <c r="F300" t="s">
        <v>75</v>
      </c>
      <c r="G300">
        <v>1989</v>
      </c>
      <c r="H300">
        <v>265285</v>
      </c>
      <c r="I300">
        <v>307529</v>
      </c>
      <c r="J300">
        <v>3784262</v>
      </c>
      <c r="K300">
        <v>3776994</v>
      </c>
      <c r="L300">
        <v>12565</v>
      </c>
      <c r="M300">
        <v>4.0019999999999998</v>
      </c>
      <c r="N300">
        <v>25432</v>
      </c>
      <c r="O300">
        <v>8.1</v>
      </c>
      <c r="P300">
        <v>613938</v>
      </c>
      <c r="Q300">
        <v>123374</v>
      </c>
      <c r="R300">
        <v>490564</v>
      </c>
      <c r="S300">
        <v>3.266</v>
      </c>
      <c r="T300">
        <v>16.254999999999999</v>
      </c>
      <c r="U300">
        <v>598507</v>
      </c>
      <c r="V300">
        <v>194486</v>
      </c>
      <c r="W300">
        <v>404021</v>
      </c>
      <c r="X300">
        <v>5.149</v>
      </c>
      <c r="Y300">
        <v>15.846</v>
      </c>
      <c r="Z300">
        <v>15431</v>
      </c>
      <c r="AA300">
        <v>0.40899999999999997</v>
      </c>
      <c r="AB300">
        <v>31.692</v>
      </c>
      <c r="AC300">
        <v>17796</v>
      </c>
      <c r="AD300">
        <v>18633</v>
      </c>
      <c r="AE300">
        <v>126242</v>
      </c>
    </row>
    <row r="301" spans="1:31" x14ac:dyDescent="0.35">
      <c r="A301" t="s">
        <v>62</v>
      </c>
      <c r="B301" t="s">
        <v>63</v>
      </c>
      <c r="C301">
        <v>0</v>
      </c>
      <c r="D301" t="s">
        <v>64</v>
      </c>
      <c r="E301">
        <v>80</v>
      </c>
      <c r="F301" t="s">
        <v>75</v>
      </c>
      <c r="G301">
        <v>1990</v>
      </c>
      <c r="H301">
        <v>379445</v>
      </c>
      <c r="I301">
        <v>438022</v>
      </c>
      <c r="J301">
        <v>5504534</v>
      </c>
      <c r="K301">
        <v>5511595</v>
      </c>
      <c r="L301">
        <v>16085</v>
      </c>
      <c r="M301">
        <v>3.5950000000000002</v>
      </c>
      <c r="N301">
        <v>34895</v>
      </c>
      <c r="O301">
        <v>7.7990000000000004</v>
      </c>
      <c r="P301">
        <v>849585</v>
      </c>
      <c r="Q301">
        <v>163830</v>
      </c>
      <c r="R301">
        <v>685755</v>
      </c>
      <c r="S301">
        <v>2.972</v>
      </c>
      <c r="T301">
        <v>15.414999999999999</v>
      </c>
      <c r="U301">
        <v>866190</v>
      </c>
      <c r="V301">
        <v>264114</v>
      </c>
      <c r="W301">
        <v>602076</v>
      </c>
      <c r="X301">
        <v>4.7919999999999998</v>
      </c>
      <c r="Y301">
        <v>15.715999999999999</v>
      </c>
      <c r="Z301">
        <v>-16605</v>
      </c>
      <c r="AA301">
        <v>-0.30099999999999999</v>
      </c>
      <c r="AB301">
        <v>30.829000000000001</v>
      </c>
      <c r="AC301">
        <v>24814</v>
      </c>
      <c r="AD301">
        <v>25949</v>
      </c>
      <c r="AE301">
        <v>167377</v>
      </c>
    </row>
    <row r="302" spans="1:31" x14ac:dyDescent="0.35">
      <c r="A302" t="s">
        <v>62</v>
      </c>
      <c r="B302" t="s">
        <v>63</v>
      </c>
      <c r="C302">
        <v>0</v>
      </c>
      <c r="D302" t="s">
        <v>64</v>
      </c>
      <c r="E302">
        <v>80</v>
      </c>
      <c r="F302" t="s">
        <v>75</v>
      </c>
      <c r="G302">
        <v>1991</v>
      </c>
      <c r="H302">
        <v>475076</v>
      </c>
      <c r="I302">
        <v>554797</v>
      </c>
      <c r="J302">
        <v>6703816</v>
      </c>
      <c r="K302">
        <v>6928517</v>
      </c>
      <c r="L302">
        <v>23841</v>
      </c>
      <c r="M302">
        <v>4.2069999999999999</v>
      </c>
      <c r="N302">
        <v>47601</v>
      </c>
      <c r="O302">
        <v>8.4</v>
      </c>
      <c r="P302">
        <v>914011</v>
      </c>
      <c r="Q302">
        <v>245461</v>
      </c>
      <c r="R302">
        <v>668550</v>
      </c>
      <c r="S302">
        <v>3.5430000000000001</v>
      </c>
      <c r="T302">
        <v>13.192</v>
      </c>
      <c r="U302">
        <v>1361950</v>
      </c>
      <c r="V302">
        <v>414527</v>
      </c>
      <c r="W302">
        <v>947423</v>
      </c>
      <c r="X302">
        <v>5.9829999999999997</v>
      </c>
      <c r="Y302">
        <v>19.657</v>
      </c>
      <c r="Z302">
        <v>-447939</v>
      </c>
      <c r="AA302">
        <v>-6.4649999999999999</v>
      </c>
      <c r="AB302">
        <v>26.384</v>
      </c>
      <c r="AC302">
        <v>32903</v>
      </c>
      <c r="AD302">
        <v>34435</v>
      </c>
      <c r="AE302">
        <v>285399</v>
      </c>
    </row>
    <row r="303" spans="1:31" x14ac:dyDescent="0.35">
      <c r="A303" t="s">
        <v>62</v>
      </c>
      <c r="B303" t="s">
        <v>63</v>
      </c>
      <c r="C303">
        <v>0</v>
      </c>
      <c r="D303" t="s">
        <v>64</v>
      </c>
      <c r="E303">
        <v>80</v>
      </c>
      <c r="F303" t="s">
        <v>75</v>
      </c>
      <c r="G303">
        <v>1992</v>
      </c>
      <c r="H303">
        <v>562363</v>
      </c>
      <c r="I303">
        <v>657118</v>
      </c>
      <c r="J303">
        <v>8109786</v>
      </c>
      <c r="K303">
        <v>8234588</v>
      </c>
      <c r="L303">
        <v>22745</v>
      </c>
      <c r="M303">
        <v>3.38</v>
      </c>
      <c r="N303">
        <v>54443</v>
      </c>
      <c r="O303">
        <v>8.09</v>
      </c>
      <c r="P303">
        <v>1166026</v>
      </c>
      <c r="Q303">
        <v>218957</v>
      </c>
      <c r="R303">
        <v>947069</v>
      </c>
      <c r="S303">
        <v>2.6589999999999998</v>
      </c>
      <c r="T303">
        <v>14.16</v>
      </c>
      <c r="U303">
        <v>1410779</v>
      </c>
      <c r="V303">
        <v>437388</v>
      </c>
      <c r="W303">
        <v>973391</v>
      </c>
      <c r="X303">
        <v>5.3120000000000003</v>
      </c>
      <c r="Y303">
        <v>17.132000000000001</v>
      </c>
      <c r="Z303">
        <v>-244753</v>
      </c>
      <c r="AA303">
        <v>-2.972</v>
      </c>
      <c r="AB303">
        <v>28.32</v>
      </c>
      <c r="AC303">
        <v>34290</v>
      </c>
      <c r="AD303">
        <v>35905</v>
      </c>
      <c r="AE303">
        <v>281785</v>
      </c>
    </row>
    <row r="304" spans="1:31" x14ac:dyDescent="0.35">
      <c r="A304" t="s">
        <v>62</v>
      </c>
      <c r="B304" t="s">
        <v>63</v>
      </c>
      <c r="C304">
        <v>0</v>
      </c>
      <c r="D304" t="s">
        <v>64</v>
      </c>
      <c r="E304">
        <v>80</v>
      </c>
      <c r="F304" t="s">
        <v>75</v>
      </c>
      <c r="G304">
        <v>1993</v>
      </c>
      <c r="H304">
        <v>553293</v>
      </c>
      <c r="I304">
        <v>642855</v>
      </c>
      <c r="J304">
        <v>8167847</v>
      </c>
      <c r="K304">
        <v>8195082</v>
      </c>
      <c r="L304">
        <v>20242</v>
      </c>
      <c r="M304">
        <v>3.0760000000000001</v>
      </c>
      <c r="N304">
        <v>50732</v>
      </c>
      <c r="O304">
        <v>7.7089999999999996</v>
      </c>
      <c r="P304">
        <v>1150143</v>
      </c>
      <c r="Q304">
        <v>206295</v>
      </c>
      <c r="R304">
        <v>943848</v>
      </c>
      <c r="S304">
        <v>2.5169999999999999</v>
      </c>
      <c r="T304">
        <v>14.035</v>
      </c>
      <c r="U304">
        <v>1206793</v>
      </c>
      <c r="V304">
        <v>366047</v>
      </c>
      <c r="W304">
        <v>840746</v>
      </c>
      <c r="X304">
        <v>4.4669999999999996</v>
      </c>
      <c r="Y304">
        <v>14.726000000000001</v>
      </c>
      <c r="Z304">
        <v>-56650</v>
      </c>
      <c r="AA304">
        <v>-0.69099999999999995</v>
      </c>
      <c r="AB304">
        <v>28.068999999999999</v>
      </c>
      <c r="AC304">
        <v>33817</v>
      </c>
      <c r="AD304">
        <v>35424</v>
      </c>
      <c r="AE304">
        <v>221525</v>
      </c>
    </row>
    <row r="305" spans="1:31" x14ac:dyDescent="0.35">
      <c r="A305" t="s">
        <v>62</v>
      </c>
      <c r="B305" t="s">
        <v>63</v>
      </c>
      <c r="C305">
        <v>0</v>
      </c>
      <c r="D305" t="s">
        <v>64</v>
      </c>
      <c r="E305">
        <v>80</v>
      </c>
      <c r="F305" t="s">
        <v>75</v>
      </c>
      <c r="G305">
        <v>1994</v>
      </c>
      <c r="H305">
        <v>549296</v>
      </c>
      <c r="I305">
        <v>634756</v>
      </c>
      <c r="J305">
        <v>8275767</v>
      </c>
      <c r="K305">
        <v>8322727</v>
      </c>
      <c r="L305">
        <v>20151</v>
      </c>
      <c r="M305">
        <v>3.101</v>
      </c>
      <c r="N305">
        <v>50301</v>
      </c>
      <c r="O305">
        <v>7.7409999999999997</v>
      </c>
      <c r="P305">
        <v>1136657</v>
      </c>
      <c r="Q305">
        <v>214577</v>
      </c>
      <c r="R305">
        <v>922080</v>
      </c>
      <c r="S305">
        <v>2.5779999999999998</v>
      </c>
      <c r="T305">
        <v>13.657</v>
      </c>
      <c r="U305">
        <v>1232267</v>
      </c>
      <c r="V305">
        <v>423891</v>
      </c>
      <c r="W305">
        <v>808376</v>
      </c>
      <c r="X305">
        <v>5.093</v>
      </c>
      <c r="Y305">
        <v>14.805999999999999</v>
      </c>
      <c r="Z305">
        <v>-95610</v>
      </c>
      <c r="AA305">
        <v>-1.149</v>
      </c>
      <c r="AB305">
        <v>27.315000000000001</v>
      </c>
      <c r="AC305">
        <v>34044</v>
      </c>
      <c r="AD305">
        <v>35616</v>
      </c>
      <c r="AE305">
        <v>268808</v>
      </c>
    </row>
    <row r="306" spans="1:31" x14ac:dyDescent="0.35">
      <c r="A306" t="s">
        <v>62</v>
      </c>
      <c r="B306" t="s">
        <v>63</v>
      </c>
      <c r="C306">
        <v>0</v>
      </c>
      <c r="D306" t="s">
        <v>64</v>
      </c>
      <c r="E306">
        <v>80</v>
      </c>
      <c r="F306" t="s">
        <v>75</v>
      </c>
      <c r="G306">
        <v>1995</v>
      </c>
      <c r="H306">
        <v>587165</v>
      </c>
      <c r="I306">
        <v>676964</v>
      </c>
      <c r="J306">
        <v>8804669</v>
      </c>
      <c r="K306">
        <v>8782877</v>
      </c>
      <c r="L306">
        <v>22224</v>
      </c>
      <c r="M306">
        <v>3.2189999999999999</v>
      </c>
      <c r="N306">
        <v>48979</v>
      </c>
      <c r="O306">
        <v>7.0949999999999998</v>
      </c>
      <c r="P306">
        <v>1240528</v>
      </c>
      <c r="Q306">
        <v>245014</v>
      </c>
      <c r="R306">
        <v>995514</v>
      </c>
      <c r="S306">
        <v>2.79</v>
      </c>
      <c r="T306">
        <v>14.124000000000001</v>
      </c>
      <c r="U306">
        <v>1197164</v>
      </c>
      <c r="V306">
        <v>385140</v>
      </c>
      <c r="W306">
        <v>812024</v>
      </c>
      <c r="X306">
        <v>4.3849999999999998</v>
      </c>
      <c r="Y306">
        <v>13.631</v>
      </c>
      <c r="Z306">
        <v>43364</v>
      </c>
      <c r="AA306">
        <v>0.49399999999999999</v>
      </c>
      <c r="AB306">
        <v>27.260999999999999</v>
      </c>
      <c r="AC306">
        <v>34463</v>
      </c>
      <c r="AD306">
        <v>36216</v>
      </c>
      <c r="AE306">
        <v>255707</v>
      </c>
    </row>
    <row r="307" spans="1:31" x14ac:dyDescent="0.35">
      <c r="A307" t="s">
        <v>62</v>
      </c>
      <c r="B307" t="s">
        <v>63</v>
      </c>
      <c r="C307">
        <v>0</v>
      </c>
      <c r="D307" t="s">
        <v>64</v>
      </c>
      <c r="E307">
        <v>80</v>
      </c>
      <c r="F307" t="s">
        <v>75</v>
      </c>
      <c r="G307">
        <v>1996</v>
      </c>
      <c r="H307">
        <v>611500</v>
      </c>
      <c r="I307">
        <v>712078</v>
      </c>
      <c r="J307">
        <v>9525135</v>
      </c>
      <c r="K307">
        <v>9587680</v>
      </c>
      <c r="L307">
        <v>22561</v>
      </c>
      <c r="M307">
        <v>3.101</v>
      </c>
      <c r="N307">
        <v>53287</v>
      </c>
      <c r="O307">
        <v>7.3250000000000002</v>
      </c>
      <c r="P307">
        <v>1280643</v>
      </c>
      <c r="Q307">
        <v>269303</v>
      </c>
      <c r="R307">
        <v>1011340</v>
      </c>
      <c r="S307">
        <v>2.8090000000000002</v>
      </c>
      <c r="T307">
        <v>13.356999999999999</v>
      </c>
      <c r="U307">
        <v>1404134</v>
      </c>
      <c r="V307">
        <v>439225</v>
      </c>
      <c r="W307">
        <v>964909</v>
      </c>
      <c r="X307">
        <v>4.5810000000000004</v>
      </c>
      <c r="Y307">
        <v>14.645</v>
      </c>
      <c r="Z307">
        <v>-123491</v>
      </c>
      <c r="AA307">
        <v>-1.288</v>
      </c>
      <c r="AB307">
        <v>26.713999999999999</v>
      </c>
      <c r="AC307">
        <v>37175</v>
      </c>
      <c r="AD307">
        <v>39190</v>
      </c>
      <c r="AE307">
        <v>285834</v>
      </c>
    </row>
    <row r="308" spans="1:31" x14ac:dyDescent="0.35">
      <c r="A308" t="s">
        <v>62</v>
      </c>
      <c r="B308" t="s">
        <v>63</v>
      </c>
      <c r="C308">
        <v>0</v>
      </c>
      <c r="D308" t="s">
        <v>64</v>
      </c>
      <c r="E308">
        <v>80</v>
      </c>
      <c r="F308" t="s">
        <v>75</v>
      </c>
      <c r="G308">
        <v>1997</v>
      </c>
      <c r="H308">
        <v>644856</v>
      </c>
      <c r="I308">
        <v>754829</v>
      </c>
      <c r="J308">
        <v>10644344</v>
      </c>
      <c r="K308">
        <v>10635707</v>
      </c>
      <c r="L308">
        <v>26078</v>
      </c>
      <c r="M308">
        <v>3.375</v>
      </c>
      <c r="N308">
        <v>61833</v>
      </c>
      <c r="O308">
        <v>8.0020000000000007</v>
      </c>
      <c r="P308">
        <v>1641262</v>
      </c>
      <c r="Q308">
        <v>374305</v>
      </c>
      <c r="R308">
        <v>1266957</v>
      </c>
      <c r="S308">
        <v>3.5190000000000001</v>
      </c>
      <c r="T308">
        <v>15.432</v>
      </c>
      <c r="U308">
        <v>1627189</v>
      </c>
      <c r="V308">
        <v>542839</v>
      </c>
      <c r="W308">
        <v>1084350</v>
      </c>
      <c r="X308">
        <v>5.1040000000000001</v>
      </c>
      <c r="Y308">
        <v>15.298999999999999</v>
      </c>
      <c r="Z308">
        <v>14073</v>
      </c>
      <c r="AA308">
        <v>0.13200000000000001</v>
      </c>
      <c r="AB308">
        <v>30.599</v>
      </c>
      <c r="AC308">
        <v>40174</v>
      </c>
      <c r="AD308">
        <v>42627</v>
      </c>
      <c r="AE308">
        <v>313611</v>
      </c>
    </row>
    <row r="309" spans="1:31" x14ac:dyDescent="0.35">
      <c r="A309" t="s">
        <v>62</v>
      </c>
      <c r="B309" t="s">
        <v>63</v>
      </c>
      <c r="C309">
        <v>0</v>
      </c>
      <c r="D309" t="s">
        <v>64</v>
      </c>
      <c r="E309">
        <v>80</v>
      </c>
      <c r="F309" t="s">
        <v>75</v>
      </c>
      <c r="G309">
        <v>1998</v>
      </c>
      <c r="H309">
        <v>671600</v>
      </c>
      <c r="I309">
        <v>791716</v>
      </c>
      <c r="J309">
        <v>11993463</v>
      </c>
      <c r="K309">
        <v>11933843</v>
      </c>
      <c r="L309">
        <v>25891</v>
      </c>
      <c r="M309">
        <v>3.2029999999999998</v>
      </c>
      <c r="N309">
        <v>58963</v>
      </c>
      <c r="O309">
        <v>7.2949999999999999</v>
      </c>
      <c r="P309">
        <v>1785857</v>
      </c>
      <c r="Q309">
        <v>424847</v>
      </c>
      <c r="R309">
        <v>1361010</v>
      </c>
      <c r="S309">
        <v>3.56</v>
      </c>
      <c r="T309">
        <v>14.965</v>
      </c>
      <c r="U309">
        <v>1660801</v>
      </c>
      <c r="V309">
        <v>527979</v>
      </c>
      <c r="W309">
        <v>1132822</v>
      </c>
      <c r="X309">
        <v>4.4240000000000004</v>
      </c>
      <c r="Y309">
        <v>13.917</v>
      </c>
      <c r="Z309">
        <v>125056</v>
      </c>
      <c r="AA309">
        <v>1.048</v>
      </c>
      <c r="AB309">
        <v>27.832999999999998</v>
      </c>
      <c r="AC309">
        <v>38240</v>
      </c>
      <c r="AD309">
        <v>40213</v>
      </c>
      <c r="AE309">
        <v>296977</v>
      </c>
    </row>
    <row r="310" spans="1:31" x14ac:dyDescent="0.35">
      <c r="A310" t="s">
        <v>62</v>
      </c>
      <c r="B310" t="s">
        <v>63</v>
      </c>
      <c r="C310">
        <v>0</v>
      </c>
      <c r="D310" t="s">
        <v>64</v>
      </c>
      <c r="E310">
        <v>80</v>
      </c>
      <c r="F310" t="s">
        <v>75</v>
      </c>
      <c r="G310">
        <v>1999</v>
      </c>
      <c r="H310">
        <v>688159</v>
      </c>
      <c r="I310">
        <v>811802</v>
      </c>
      <c r="J310">
        <v>12486720</v>
      </c>
      <c r="K310">
        <v>12526886</v>
      </c>
      <c r="L310">
        <v>27738</v>
      </c>
      <c r="M310">
        <v>3.3439999999999999</v>
      </c>
      <c r="N310">
        <v>63134</v>
      </c>
      <c r="O310">
        <v>7.6109999999999998</v>
      </c>
      <c r="P310">
        <v>1755387</v>
      </c>
      <c r="Q310">
        <v>380149</v>
      </c>
      <c r="R310">
        <v>1375238</v>
      </c>
      <c r="S310">
        <v>3.0350000000000001</v>
      </c>
      <c r="T310">
        <v>14.013</v>
      </c>
      <c r="U310">
        <v>1831925</v>
      </c>
      <c r="V310">
        <v>614469</v>
      </c>
      <c r="W310">
        <v>1217456</v>
      </c>
      <c r="X310">
        <v>4.9050000000000002</v>
      </c>
      <c r="Y310">
        <v>14.624000000000001</v>
      </c>
      <c r="Z310">
        <v>-76538</v>
      </c>
      <c r="AA310">
        <v>-0.61099999999999999</v>
      </c>
      <c r="AB310">
        <v>28.026</v>
      </c>
      <c r="AC310">
        <v>40446</v>
      </c>
      <c r="AD310">
        <v>42728</v>
      </c>
      <c r="AE310">
        <v>315547</v>
      </c>
    </row>
    <row r="311" spans="1:31" x14ac:dyDescent="0.35">
      <c r="A311" t="s">
        <v>62</v>
      </c>
      <c r="B311" t="s">
        <v>63</v>
      </c>
      <c r="C311">
        <v>0</v>
      </c>
      <c r="D311" t="s">
        <v>64</v>
      </c>
      <c r="E311">
        <v>80</v>
      </c>
      <c r="F311" t="s">
        <v>75</v>
      </c>
      <c r="G311">
        <v>2000</v>
      </c>
      <c r="H311">
        <v>670577</v>
      </c>
      <c r="I311">
        <v>792629</v>
      </c>
      <c r="J311">
        <v>12602953</v>
      </c>
      <c r="K311">
        <v>12560527</v>
      </c>
      <c r="L311">
        <v>27517</v>
      </c>
      <c r="M311">
        <v>3.3929999999999998</v>
      </c>
      <c r="N311">
        <v>64336</v>
      </c>
      <c r="O311">
        <v>7.9329999999999998</v>
      </c>
      <c r="P311">
        <v>1847649</v>
      </c>
      <c r="Q311">
        <v>408085</v>
      </c>
      <c r="R311">
        <v>1439564</v>
      </c>
      <c r="S311">
        <v>3.2490000000000001</v>
      </c>
      <c r="T311">
        <v>14.71</v>
      </c>
      <c r="U311">
        <v>1758583</v>
      </c>
      <c r="V311">
        <v>606509</v>
      </c>
      <c r="W311">
        <v>1152074</v>
      </c>
      <c r="X311">
        <v>4.8289999999999997</v>
      </c>
      <c r="Y311">
        <v>14.000999999999999</v>
      </c>
      <c r="Z311">
        <v>89066</v>
      </c>
      <c r="AA311">
        <v>0.70899999999999996</v>
      </c>
      <c r="AB311">
        <v>28.001999999999999</v>
      </c>
      <c r="AC311">
        <v>40581</v>
      </c>
      <c r="AD311">
        <v>43151</v>
      </c>
      <c r="AE311">
        <v>309282</v>
      </c>
    </row>
    <row r="312" spans="1:31" x14ac:dyDescent="0.35">
      <c r="A312" t="s">
        <v>62</v>
      </c>
      <c r="B312" t="s">
        <v>63</v>
      </c>
      <c r="C312">
        <v>0</v>
      </c>
      <c r="D312" t="s">
        <v>64</v>
      </c>
      <c r="E312">
        <v>80</v>
      </c>
      <c r="F312" t="s">
        <v>75</v>
      </c>
      <c r="G312">
        <v>2001</v>
      </c>
      <c r="H312">
        <v>666603</v>
      </c>
      <c r="I312">
        <v>779125</v>
      </c>
      <c r="J312">
        <v>12020854</v>
      </c>
      <c r="K312">
        <v>12177874</v>
      </c>
      <c r="L312">
        <v>27153</v>
      </c>
      <c r="M312">
        <v>3.4039999999999999</v>
      </c>
      <c r="N312">
        <v>64078</v>
      </c>
      <c r="O312">
        <v>8.0340000000000007</v>
      </c>
      <c r="P312">
        <v>1563277</v>
      </c>
      <c r="Q312">
        <v>359438</v>
      </c>
      <c r="R312">
        <v>1203839</v>
      </c>
      <c r="S312">
        <v>2.952</v>
      </c>
      <c r="T312">
        <v>12.837</v>
      </c>
      <c r="U312">
        <v>1879133</v>
      </c>
      <c r="V312">
        <v>616208</v>
      </c>
      <c r="W312">
        <v>1262925</v>
      </c>
      <c r="X312">
        <v>5.0599999999999996</v>
      </c>
      <c r="Y312">
        <v>15.430999999999999</v>
      </c>
      <c r="Z312">
        <v>-315856</v>
      </c>
      <c r="AA312">
        <v>-2.5939999999999999</v>
      </c>
      <c r="AB312">
        <v>25.673999999999999</v>
      </c>
      <c r="AC312">
        <v>41030</v>
      </c>
      <c r="AD312">
        <v>43427</v>
      </c>
      <c r="AE312">
        <v>339037</v>
      </c>
    </row>
    <row r="313" spans="1:31" x14ac:dyDescent="0.35">
      <c r="A313" t="s">
        <v>62</v>
      </c>
      <c r="B313" t="s">
        <v>63</v>
      </c>
      <c r="C313">
        <v>0</v>
      </c>
      <c r="D313" t="s">
        <v>64</v>
      </c>
      <c r="E313">
        <v>80</v>
      </c>
      <c r="F313" t="s">
        <v>75</v>
      </c>
      <c r="G313">
        <v>2002</v>
      </c>
      <c r="H313">
        <v>648672</v>
      </c>
      <c r="I313">
        <v>753269</v>
      </c>
      <c r="J313">
        <v>10739038</v>
      </c>
      <c r="K313">
        <v>11099441</v>
      </c>
      <c r="L313">
        <v>32158</v>
      </c>
      <c r="M313">
        <v>4.1619999999999999</v>
      </c>
      <c r="N313">
        <v>70952</v>
      </c>
      <c r="O313">
        <v>9.1829999999999998</v>
      </c>
      <c r="P313">
        <v>1496958</v>
      </c>
      <c r="Q313">
        <v>355976</v>
      </c>
      <c r="R313">
        <v>1140982</v>
      </c>
      <c r="S313">
        <v>3.2069999999999999</v>
      </c>
      <c r="T313">
        <v>13.487</v>
      </c>
      <c r="U313">
        <v>2223719</v>
      </c>
      <c r="V313">
        <v>764786</v>
      </c>
      <c r="W313">
        <v>1458933</v>
      </c>
      <c r="X313">
        <v>6.89</v>
      </c>
      <c r="Y313">
        <v>20.035</v>
      </c>
      <c r="Z313">
        <v>-726761</v>
      </c>
      <c r="AA313">
        <v>-6.548</v>
      </c>
      <c r="AB313">
        <v>26.974</v>
      </c>
      <c r="AC313">
        <v>43522</v>
      </c>
      <c r="AD313">
        <v>45983</v>
      </c>
      <c r="AE313">
        <v>443184</v>
      </c>
    </row>
    <row r="314" spans="1:31" x14ac:dyDescent="0.35">
      <c r="A314" t="s">
        <v>62</v>
      </c>
      <c r="B314" t="s">
        <v>63</v>
      </c>
      <c r="C314">
        <v>0</v>
      </c>
      <c r="D314" t="s">
        <v>64</v>
      </c>
      <c r="E314">
        <v>80</v>
      </c>
      <c r="F314" t="s">
        <v>75</v>
      </c>
      <c r="G314">
        <v>2003</v>
      </c>
      <c r="H314">
        <v>639227</v>
      </c>
      <c r="I314">
        <v>729657</v>
      </c>
      <c r="J314">
        <v>10051902</v>
      </c>
      <c r="K314">
        <v>10109713</v>
      </c>
      <c r="L314">
        <v>25714</v>
      </c>
      <c r="M314">
        <v>3.4390000000000001</v>
      </c>
      <c r="N314">
        <v>62048</v>
      </c>
      <c r="O314">
        <v>8.2970000000000006</v>
      </c>
      <c r="P314">
        <v>1489858</v>
      </c>
      <c r="Q314">
        <v>276029</v>
      </c>
      <c r="R314">
        <v>1213829</v>
      </c>
      <c r="S314">
        <v>2.73</v>
      </c>
      <c r="T314">
        <v>14.737</v>
      </c>
      <c r="U314">
        <v>1605473</v>
      </c>
      <c r="V314">
        <v>508245</v>
      </c>
      <c r="W314">
        <v>1097228</v>
      </c>
      <c r="X314">
        <v>5.0270000000000001</v>
      </c>
      <c r="Y314">
        <v>15.881</v>
      </c>
      <c r="Z314">
        <v>-115615</v>
      </c>
      <c r="AA314">
        <v>-1.1439999999999999</v>
      </c>
      <c r="AB314">
        <v>29.474</v>
      </c>
      <c r="AC314">
        <v>40386</v>
      </c>
      <c r="AD314">
        <v>41884</v>
      </c>
      <c r="AE314">
        <v>299811</v>
      </c>
    </row>
    <row r="315" spans="1:31" x14ac:dyDescent="0.35">
      <c r="A315" t="s">
        <v>62</v>
      </c>
      <c r="B315" t="s">
        <v>63</v>
      </c>
      <c r="C315">
        <v>0</v>
      </c>
      <c r="D315" t="s">
        <v>64</v>
      </c>
      <c r="E315">
        <v>80</v>
      </c>
      <c r="F315" t="s">
        <v>75</v>
      </c>
      <c r="G315">
        <v>2004</v>
      </c>
      <c r="H315">
        <v>636824</v>
      </c>
      <c r="I315">
        <v>729547</v>
      </c>
      <c r="J315">
        <v>9926281</v>
      </c>
      <c r="K315">
        <v>10005409</v>
      </c>
      <c r="L315">
        <v>24380</v>
      </c>
      <c r="M315">
        <v>3.2610000000000001</v>
      </c>
      <c r="N315">
        <v>60351</v>
      </c>
      <c r="O315">
        <v>8.0730000000000004</v>
      </c>
      <c r="P315">
        <v>1360707</v>
      </c>
      <c r="Q315">
        <v>236420</v>
      </c>
      <c r="R315">
        <v>1124287</v>
      </c>
      <c r="S315">
        <v>2.363</v>
      </c>
      <c r="T315">
        <v>13.6</v>
      </c>
      <c r="U315">
        <v>1523482</v>
      </c>
      <c r="V315">
        <v>487573</v>
      </c>
      <c r="W315">
        <v>1035909</v>
      </c>
      <c r="X315">
        <v>4.8730000000000002</v>
      </c>
      <c r="Y315">
        <v>15.227</v>
      </c>
      <c r="Z315">
        <v>-162775</v>
      </c>
      <c r="AA315">
        <v>-1.627</v>
      </c>
      <c r="AB315">
        <v>27.199000000000002</v>
      </c>
      <c r="AC315">
        <v>39612</v>
      </c>
      <c r="AD315">
        <v>40834</v>
      </c>
      <c r="AE315">
        <v>272743</v>
      </c>
    </row>
    <row r="316" spans="1:31" x14ac:dyDescent="0.35">
      <c r="A316" t="s">
        <v>62</v>
      </c>
      <c r="B316" t="s">
        <v>63</v>
      </c>
      <c r="C316">
        <v>0</v>
      </c>
      <c r="D316" t="s">
        <v>64</v>
      </c>
      <c r="E316">
        <v>80</v>
      </c>
      <c r="F316" t="s">
        <v>75</v>
      </c>
      <c r="G316">
        <v>2005</v>
      </c>
      <c r="H316">
        <v>639363</v>
      </c>
      <c r="I316">
        <v>734877</v>
      </c>
      <c r="J316">
        <v>9850792</v>
      </c>
      <c r="K316">
        <v>9956454</v>
      </c>
      <c r="L316">
        <v>26022</v>
      </c>
      <c r="M316">
        <v>3.4620000000000002</v>
      </c>
      <c r="N316">
        <v>59678</v>
      </c>
      <c r="O316">
        <v>7.9390000000000001</v>
      </c>
      <c r="P316">
        <v>1366289</v>
      </c>
      <c r="Q316">
        <v>285834</v>
      </c>
      <c r="R316">
        <v>1080455</v>
      </c>
      <c r="S316">
        <v>2.871</v>
      </c>
      <c r="T316">
        <v>13.723000000000001</v>
      </c>
      <c r="U316">
        <v>1568978</v>
      </c>
      <c r="V316">
        <v>440896</v>
      </c>
      <c r="W316">
        <v>1128082</v>
      </c>
      <c r="X316">
        <v>4.4279999999999999</v>
      </c>
      <c r="Y316">
        <v>15.757999999999999</v>
      </c>
      <c r="Z316">
        <v>-202689</v>
      </c>
      <c r="AA316">
        <v>-2.036</v>
      </c>
      <c r="AB316">
        <v>27.445</v>
      </c>
      <c r="AC316">
        <v>41828</v>
      </c>
      <c r="AD316">
        <v>43214</v>
      </c>
      <c r="AE316">
        <v>283073</v>
      </c>
    </row>
    <row r="317" spans="1:31" x14ac:dyDescent="0.35">
      <c r="A317" t="s">
        <v>62</v>
      </c>
      <c r="B317" t="s">
        <v>63</v>
      </c>
      <c r="C317">
        <v>0</v>
      </c>
      <c r="D317" t="s">
        <v>64</v>
      </c>
      <c r="E317">
        <v>80</v>
      </c>
      <c r="F317" t="s">
        <v>75</v>
      </c>
      <c r="G317">
        <v>2006</v>
      </c>
      <c r="H317">
        <v>640614</v>
      </c>
      <c r="I317">
        <v>747844</v>
      </c>
      <c r="J317">
        <v>10261570</v>
      </c>
      <c r="K317">
        <v>10288513</v>
      </c>
      <c r="L317">
        <v>31318</v>
      </c>
      <c r="M317">
        <v>4.085</v>
      </c>
      <c r="N317">
        <v>68786</v>
      </c>
      <c r="O317">
        <v>8.9730000000000008</v>
      </c>
      <c r="P317">
        <v>1461073</v>
      </c>
      <c r="Q317">
        <v>310007</v>
      </c>
      <c r="R317">
        <v>1151066</v>
      </c>
      <c r="S317">
        <v>3.0129999999999999</v>
      </c>
      <c r="T317">
        <v>14.201000000000001</v>
      </c>
      <c r="U317">
        <v>1510647</v>
      </c>
      <c r="V317">
        <v>505247</v>
      </c>
      <c r="W317">
        <v>1005400</v>
      </c>
      <c r="X317">
        <v>4.9109999999999996</v>
      </c>
      <c r="Y317">
        <v>14.683</v>
      </c>
      <c r="Z317">
        <v>-49574</v>
      </c>
      <c r="AA317">
        <v>-0.48199999999999998</v>
      </c>
      <c r="AB317">
        <v>28.402000000000001</v>
      </c>
      <c r="AC317">
        <v>49992</v>
      </c>
      <c r="AD317">
        <v>51314</v>
      </c>
      <c r="AE317">
        <v>329713</v>
      </c>
    </row>
    <row r="318" spans="1:31" x14ac:dyDescent="0.35">
      <c r="A318" t="s">
        <v>62</v>
      </c>
      <c r="B318" t="s">
        <v>63</v>
      </c>
      <c r="C318">
        <v>0</v>
      </c>
      <c r="D318" t="s">
        <v>64</v>
      </c>
      <c r="E318">
        <v>80</v>
      </c>
      <c r="F318" t="s">
        <v>75</v>
      </c>
      <c r="G318">
        <v>2007</v>
      </c>
      <c r="H318">
        <v>651323</v>
      </c>
      <c r="I318">
        <v>763934</v>
      </c>
      <c r="J318">
        <v>10536943</v>
      </c>
      <c r="K318">
        <v>10643554</v>
      </c>
      <c r="L318">
        <v>32592</v>
      </c>
      <c r="M318">
        <v>4.1680000000000001</v>
      </c>
      <c r="N318">
        <v>68631</v>
      </c>
      <c r="O318">
        <v>8.7769999999999992</v>
      </c>
      <c r="P318">
        <v>1462110</v>
      </c>
      <c r="Q318">
        <v>326319</v>
      </c>
      <c r="R318">
        <v>1135791</v>
      </c>
      <c r="S318">
        <v>3.0659999999999998</v>
      </c>
      <c r="T318">
        <v>13.737</v>
      </c>
      <c r="U318">
        <v>1670133</v>
      </c>
      <c r="V318">
        <v>509826</v>
      </c>
      <c r="W318">
        <v>1160307</v>
      </c>
      <c r="X318">
        <v>4.79</v>
      </c>
      <c r="Y318">
        <v>15.691000000000001</v>
      </c>
      <c r="Z318">
        <v>-208023</v>
      </c>
      <c r="AA318">
        <v>-1.954</v>
      </c>
      <c r="AB318">
        <v>27.474</v>
      </c>
      <c r="AC318">
        <v>43571</v>
      </c>
      <c r="AD318">
        <v>44962</v>
      </c>
      <c r="AE318">
        <v>289518</v>
      </c>
    </row>
    <row r="319" spans="1:31" x14ac:dyDescent="0.35">
      <c r="A319" t="s">
        <v>62</v>
      </c>
      <c r="B319" t="s">
        <v>63</v>
      </c>
      <c r="C319">
        <v>0</v>
      </c>
      <c r="D319" t="s">
        <v>64</v>
      </c>
      <c r="E319">
        <v>80</v>
      </c>
      <c r="F319" t="s">
        <v>75</v>
      </c>
      <c r="G319">
        <v>2008</v>
      </c>
      <c r="H319">
        <v>661201</v>
      </c>
      <c r="I319">
        <v>774613</v>
      </c>
      <c r="J319">
        <v>10664140</v>
      </c>
      <c r="K319">
        <v>10833662</v>
      </c>
      <c r="L319">
        <v>25417</v>
      </c>
      <c r="M319">
        <v>3.1859999999999999</v>
      </c>
      <c r="N319">
        <v>71956</v>
      </c>
      <c r="O319">
        <v>9.0180000000000007</v>
      </c>
      <c r="P319">
        <v>1387874</v>
      </c>
      <c r="Q319">
        <v>276610</v>
      </c>
      <c r="R319">
        <v>1111264</v>
      </c>
      <c r="S319">
        <v>2.5529999999999999</v>
      </c>
      <c r="T319">
        <v>12.811</v>
      </c>
      <c r="U319">
        <v>1728264</v>
      </c>
      <c r="V319">
        <v>524196</v>
      </c>
      <c r="W319">
        <v>1204068</v>
      </c>
      <c r="X319">
        <v>4.8390000000000004</v>
      </c>
      <c r="Y319">
        <v>15.952999999999999</v>
      </c>
      <c r="Z319">
        <v>-340390</v>
      </c>
      <c r="AA319">
        <v>-3.1419999999999999</v>
      </c>
      <c r="AB319">
        <v>25.622</v>
      </c>
      <c r="AC319">
        <v>46757</v>
      </c>
      <c r="AD319">
        <v>48636</v>
      </c>
      <c r="AE319">
        <v>312639</v>
      </c>
    </row>
    <row r="320" spans="1:31" x14ac:dyDescent="0.35">
      <c r="A320" t="s">
        <v>62</v>
      </c>
      <c r="B320" t="s">
        <v>63</v>
      </c>
      <c r="C320">
        <v>0</v>
      </c>
      <c r="D320" t="s">
        <v>64</v>
      </c>
      <c r="E320">
        <v>80</v>
      </c>
      <c r="F320" t="s">
        <v>75</v>
      </c>
      <c r="G320">
        <v>2009</v>
      </c>
      <c r="H320">
        <v>658487</v>
      </c>
      <c r="I320">
        <v>765153</v>
      </c>
      <c r="J320">
        <v>10087210</v>
      </c>
      <c r="K320">
        <v>10541254</v>
      </c>
      <c r="L320">
        <v>24464</v>
      </c>
      <c r="M320">
        <v>3.0960000000000001</v>
      </c>
      <c r="N320">
        <v>74466</v>
      </c>
      <c r="O320">
        <v>9.4239999999999995</v>
      </c>
      <c r="P320">
        <v>1064060</v>
      </c>
      <c r="Q320">
        <v>236799</v>
      </c>
      <c r="R320">
        <v>827261</v>
      </c>
      <c r="S320">
        <v>2.246</v>
      </c>
      <c r="T320">
        <v>10.093999999999999</v>
      </c>
      <c r="U320">
        <v>1969286</v>
      </c>
      <c r="V320">
        <v>502732</v>
      </c>
      <c r="W320">
        <v>1466554</v>
      </c>
      <c r="X320">
        <v>4.7690000000000001</v>
      </c>
      <c r="Y320">
        <v>18.681999999999999</v>
      </c>
      <c r="Z320">
        <v>-905226</v>
      </c>
      <c r="AA320">
        <v>-8.5869999999999997</v>
      </c>
      <c r="AB320">
        <v>20.187999999999999</v>
      </c>
      <c r="AC320">
        <v>49717</v>
      </c>
      <c r="AD320">
        <v>51422</v>
      </c>
      <c r="AE320">
        <v>339549</v>
      </c>
    </row>
    <row r="321" spans="1:31" x14ac:dyDescent="0.35">
      <c r="A321" t="s">
        <v>62</v>
      </c>
      <c r="B321" t="s">
        <v>63</v>
      </c>
      <c r="C321">
        <v>0</v>
      </c>
      <c r="D321" t="s">
        <v>64</v>
      </c>
      <c r="E321">
        <v>80</v>
      </c>
      <c r="F321" t="s">
        <v>75</v>
      </c>
      <c r="G321">
        <v>2010</v>
      </c>
      <c r="H321">
        <v>645857</v>
      </c>
      <c r="I321">
        <v>748390</v>
      </c>
      <c r="J321">
        <v>9611672</v>
      </c>
      <c r="K321">
        <v>9849384</v>
      </c>
      <c r="L321">
        <v>28205</v>
      </c>
      <c r="M321">
        <v>3.669</v>
      </c>
      <c r="N321">
        <v>69046</v>
      </c>
      <c r="O321">
        <v>8.9809999999999999</v>
      </c>
      <c r="P321">
        <v>1080260</v>
      </c>
      <c r="Q321">
        <v>235702</v>
      </c>
      <c r="R321">
        <v>844558</v>
      </c>
      <c r="S321">
        <v>2.3929999999999998</v>
      </c>
      <c r="T321">
        <v>10.968</v>
      </c>
      <c r="U321">
        <v>1555190</v>
      </c>
      <c r="V321">
        <v>438993</v>
      </c>
      <c r="W321">
        <v>1116197</v>
      </c>
      <c r="X321">
        <v>4.4569999999999999</v>
      </c>
      <c r="Y321">
        <v>15.79</v>
      </c>
      <c r="Z321">
        <v>-474930</v>
      </c>
      <c r="AA321">
        <v>-4.8220000000000001</v>
      </c>
      <c r="AB321">
        <v>21.936</v>
      </c>
      <c r="AC321">
        <v>44393</v>
      </c>
      <c r="AD321">
        <v>45792</v>
      </c>
      <c r="AE321">
        <v>266243</v>
      </c>
    </row>
    <row r="322" spans="1:31" x14ac:dyDescent="0.35">
      <c r="A322" t="s">
        <v>62</v>
      </c>
      <c r="B322" t="s">
        <v>63</v>
      </c>
      <c r="C322">
        <v>0</v>
      </c>
      <c r="D322" t="s">
        <v>64</v>
      </c>
      <c r="E322">
        <v>80</v>
      </c>
      <c r="F322" t="s">
        <v>75</v>
      </c>
      <c r="G322">
        <v>2011</v>
      </c>
      <c r="H322">
        <v>630959</v>
      </c>
      <c r="I322">
        <v>727178</v>
      </c>
      <c r="J322">
        <v>9515933</v>
      </c>
      <c r="K322">
        <v>9562020</v>
      </c>
      <c r="L322">
        <v>29267</v>
      </c>
      <c r="M322">
        <v>3.927</v>
      </c>
      <c r="N322">
        <v>65423</v>
      </c>
      <c r="O322">
        <v>8.7789999999999999</v>
      </c>
      <c r="P322">
        <v>1172227</v>
      </c>
      <c r="Q322">
        <v>207963</v>
      </c>
      <c r="R322">
        <v>964264</v>
      </c>
      <c r="S322">
        <v>2.1749999999999998</v>
      </c>
      <c r="T322">
        <v>12.259</v>
      </c>
      <c r="U322">
        <v>1262340</v>
      </c>
      <c r="V322">
        <v>397161</v>
      </c>
      <c r="W322">
        <v>865179</v>
      </c>
      <c r="X322">
        <v>4.1539999999999999</v>
      </c>
      <c r="Y322">
        <v>13.202</v>
      </c>
      <c r="Z322">
        <v>-90113</v>
      </c>
      <c r="AA322">
        <v>-0.94199999999999995</v>
      </c>
      <c r="AB322">
        <v>24.518000000000001</v>
      </c>
      <c r="AC322">
        <v>42817</v>
      </c>
      <c r="AD322">
        <v>44195</v>
      </c>
      <c r="AE322">
        <v>250911</v>
      </c>
    </row>
    <row r="323" spans="1:31" x14ac:dyDescent="0.35">
      <c r="A323" t="s">
        <v>62</v>
      </c>
      <c r="B323" t="s">
        <v>63</v>
      </c>
      <c r="C323">
        <v>0</v>
      </c>
      <c r="D323" t="s">
        <v>64</v>
      </c>
      <c r="E323">
        <v>80</v>
      </c>
      <c r="F323" t="s">
        <v>75</v>
      </c>
      <c r="G323">
        <v>2012</v>
      </c>
      <c r="H323">
        <v>622832</v>
      </c>
      <c r="I323">
        <v>709294</v>
      </c>
      <c r="J323">
        <v>9296732</v>
      </c>
      <c r="K323">
        <v>9292750</v>
      </c>
      <c r="L323">
        <v>27795</v>
      </c>
      <c r="M323">
        <v>3.8340000000000001</v>
      </c>
      <c r="N323">
        <v>59130</v>
      </c>
      <c r="O323">
        <v>8.1560000000000006</v>
      </c>
      <c r="P323">
        <v>1160476</v>
      </c>
      <c r="Q323">
        <v>183262</v>
      </c>
      <c r="R323">
        <v>977214</v>
      </c>
      <c r="S323">
        <v>1.972</v>
      </c>
      <c r="T323">
        <v>12.488</v>
      </c>
      <c r="U323">
        <v>1149009</v>
      </c>
      <c r="V323">
        <v>377026</v>
      </c>
      <c r="W323">
        <v>771983</v>
      </c>
      <c r="X323">
        <v>4.0570000000000004</v>
      </c>
      <c r="Y323">
        <v>12.365</v>
      </c>
      <c r="Z323">
        <v>11467</v>
      </c>
      <c r="AA323">
        <v>0.123</v>
      </c>
      <c r="AB323">
        <v>24.728999999999999</v>
      </c>
      <c r="AC323">
        <v>37657</v>
      </c>
      <c r="AD323">
        <v>39003</v>
      </c>
      <c r="AE323">
        <v>234749</v>
      </c>
    </row>
    <row r="324" spans="1:31" x14ac:dyDescent="0.35">
      <c r="A324" t="s">
        <v>62</v>
      </c>
      <c r="B324" t="s">
        <v>63</v>
      </c>
      <c r="C324">
        <v>0</v>
      </c>
      <c r="D324" t="s">
        <v>64</v>
      </c>
      <c r="E324">
        <v>80</v>
      </c>
      <c r="F324" t="s">
        <v>75</v>
      </c>
      <c r="G324">
        <v>2013</v>
      </c>
      <c r="H324">
        <v>620922</v>
      </c>
      <c r="I324">
        <v>703295</v>
      </c>
      <c r="J324">
        <v>9308184</v>
      </c>
      <c r="K324">
        <v>9331146</v>
      </c>
      <c r="L324">
        <v>25683</v>
      </c>
      <c r="M324">
        <v>3.573</v>
      </c>
      <c r="N324">
        <v>56813</v>
      </c>
      <c r="O324">
        <v>7.9029999999999996</v>
      </c>
      <c r="P324">
        <v>1158502</v>
      </c>
      <c r="Q324">
        <v>201817</v>
      </c>
      <c r="R324">
        <v>956685</v>
      </c>
      <c r="S324">
        <v>2.1629999999999998</v>
      </c>
      <c r="T324">
        <v>12.414999999999999</v>
      </c>
      <c r="U324">
        <v>1208183</v>
      </c>
      <c r="V324">
        <v>409384</v>
      </c>
      <c r="W324">
        <v>798799</v>
      </c>
      <c r="X324">
        <v>4.3869999999999996</v>
      </c>
      <c r="Y324">
        <v>12.948</v>
      </c>
      <c r="Z324">
        <v>-49681</v>
      </c>
      <c r="AA324">
        <v>-0.53200000000000003</v>
      </c>
      <c r="AB324">
        <v>24.831</v>
      </c>
      <c r="AC324">
        <v>37929</v>
      </c>
      <c r="AD324">
        <v>38928</v>
      </c>
      <c r="AE324">
        <v>261587</v>
      </c>
    </row>
    <row r="325" spans="1:31" x14ac:dyDescent="0.35">
      <c r="A325" t="s">
        <v>62</v>
      </c>
      <c r="B325" t="s">
        <v>63</v>
      </c>
      <c r="C325">
        <v>0</v>
      </c>
      <c r="D325" t="s">
        <v>64</v>
      </c>
      <c r="E325">
        <v>80</v>
      </c>
      <c r="F325" t="s">
        <v>75</v>
      </c>
      <c r="G325">
        <v>2014</v>
      </c>
      <c r="H325">
        <v>621983</v>
      </c>
      <c r="I325">
        <v>701784</v>
      </c>
      <c r="J325">
        <v>9165401</v>
      </c>
      <c r="K325">
        <v>9180208</v>
      </c>
      <c r="L325">
        <v>26433</v>
      </c>
      <c r="M325">
        <v>3.694</v>
      </c>
      <c r="N325">
        <v>54135</v>
      </c>
      <c r="O325">
        <v>7.5650000000000004</v>
      </c>
      <c r="P325">
        <v>1104758</v>
      </c>
      <c r="Q325">
        <v>194237</v>
      </c>
      <c r="R325">
        <v>910521</v>
      </c>
      <c r="S325">
        <v>2.1160000000000001</v>
      </c>
      <c r="T325">
        <v>12.034000000000001</v>
      </c>
      <c r="U325">
        <v>1132556</v>
      </c>
      <c r="V325">
        <v>354974</v>
      </c>
      <c r="W325">
        <v>777582</v>
      </c>
      <c r="X325">
        <v>3.867</v>
      </c>
      <c r="Y325">
        <v>12.337</v>
      </c>
      <c r="Z325">
        <v>-27798</v>
      </c>
      <c r="AA325">
        <v>-0.30299999999999999</v>
      </c>
      <c r="AB325">
        <v>24.068000000000001</v>
      </c>
      <c r="AC325">
        <v>37691</v>
      </c>
      <c r="AD325">
        <v>38774</v>
      </c>
      <c r="AE325">
        <v>257710</v>
      </c>
    </row>
    <row r="326" spans="1:31" x14ac:dyDescent="0.35">
      <c r="A326" t="s">
        <v>62</v>
      </c>
      <c r="B326" t="s">
        <v>63</v>
      </c>
      <c r="C326">
        <v>0</v>
      </c>
      <c r="D326" t="s">
        <v>64</v>
      </c>
      <c r="E326">
        <v>80</v>
      </c>
      <c r="F326" t="s">
        <v>75</v>
      </c>
      <c r="G326">
        <v>2015</v>
      </c>
      <c r="H326">
        <v>636870</v>
      </c>
      <c r="I326">
        <v>716002</v>
      </c>
      <c r="J326">
        <v>9344556</v>
      </c>
      <c r="K326">
        <v>9308500</v>
      </c>
      <c r="L326">
        <v>26835</v>
      </c>
      <c r="M326">
        <v>3.6760000000000002</v>
      </c>
      <c r="N326">
        <v>54724</v>
      </c>
      <c r="O326">
        <v>7.4969999999999999</v>
      </c>
      <c r="P326">
        <v>1137342</v>
      </c>
      <c r="Q326">
        <v>203799</v>
      </c>
      <c r="R326">
        <v>933543</v>
      </c>
      <c r="S326">
        <v>2.1890000000000001</v>
      </c>
      <c r="T326">
        <v>12.218</v>
      </c>
      <c r="U326">
        <v>1064925</v>
      </c>
      <c r="V326">
        <v>350377</v>
      </c>
      <c r="W326">
        <v>714548</v>
      </c>
      <c r="X326">
        <v>3.7639999999999998</v>
      </c>
      <c r="Y326">
        <v>11.44</v>
      </c>
      <c r="Z326">
        <v>72417</v>
      </c>
      <c r="AA326">
        <v>0.77800000000000002</v>
      </c>
      <c r="AB326">
        <v>22.881</v>
      </c>
      <c r="AC326">
        <v>38923</v>
      </c>
      <c r="AD326">
        <v>39980</v>
      </c>
      <c r="AE326">
        <v>253490</v>
      </c>
    </row>
    <row r="327" spans="1:31" x14ac:dyDescent="0.35">
      <c r="A327" t="s">
        <v>62</v>
      </c>
      <c r="B327" t="s">
        <v>63</v>
      </c>
      <c r="C327">
        <v>0</v>
      </c>
      <c r="D327" t="s">
        <v>64</v>
      </c>
      <c r="E327">
        <v>80</v>
      </c>
      <c r="F327" t="s">
        <v>75</v>
      </c>
      <c r="G327">
        <v>2016</v>
      </c>
      <c r="H327">
        <v>660642</v>
      </c>
      <c r="I327">
        <v>737544</v>
      </c>
      <c r="J327">
        <v>9444652</v>
      </c>
      <c r="K327">
        <v>9474424</v>
      </c>
      <c r="L327">
        <v>26396</v>
      </c>
      <c r="M327">
        <v>3.5089999999999999</v>
      </c>
      <c r="N327">
        <v>55993</v>
      </c>
      <c r="O327">
        <v>7.4420000000000002</v>
      </c>
      <c r="P327">
        <v>1137103</v>
      </c>
      <c r="Q327">
        <v>198584</v>
      </c>
      <c r="R327">
        <v>938519</v>
      </c>
      <c r="S327">
        <v>2.0960000000000001</v>
      </c>
      <c r="T327">
        <v>12.002000000000001</v>
      </c>
      <c r="U327">
        <v>1194462</v>
      </c>
      <c r="V327">
        <v>382713</v>
      </c>
      <c r="W327">
        <v>811749</v>
      </c>
      <c r="X327">
        <v>4.0389999999999997</v>
      </c>
      <c r="Y327">
        <v>12.606999999999999</v>
      </c>
      <c r="Z327">
        <v>-57359</v>
      </c>
      <c r="AA327">
        <v>-0.60499999999999998</v>
      </c>
      <c r="AB327">
        <v>24.004000000000001</v>
      </c>
      <c r="AC327">
        <v>40943</v>
      </c>
      <c r="AD327">
        <v>41960</v>
      </c>
      <c r="AE327">
        <v>292064</v>
      </c>
    </row>
    <row r="328" spans="1:31" x14ac:dyDescent="0.35">
      <c r="A328" t="s">
        <v>62</v>
      </c>
      <c r="B328" t="s">
        <v>63</v>
      </c>
      <c r="C328">
        <v>0</v>
      </c>
      <c r="D328" t="s">
        <v>64</v>
      </c>
      <c r="E328">
        <v>80</v>
      </c>
      <c r="F328" t="s">
        <v>75</v>
      </c>
      <c r="G328">
        <v>2017</v>
      </c>
      <c r="H328">
        <v>699198</v>
      </c>
      <c r="I328">
        <v>777262</v>
      </c>
      <c r="J328">
        <v>9799118</v>
      </c>
      <c r="K328">
        <v>9845266</v>
      </c>
      <c r="L328">
        <v>27165</v>
      </c>
      <c r="M328">
        <v>3.4169999999999998</v>
      </c>
      <c r="N328">
        <v>62669</v>
      </c>
      <c r="O328">
        <v>7.883</v>
      </c>
      <c r="P328">
        <v>1264527</v>
      </c>
      <c r="Q328">
        <v>233759</v>
      </c>
      <c r="R328">
        <v>1030768</v>
      </c>
      <c r="S328">
        <v>2.3740000000000001</v>
      </c>
      <c r="T328">
        <v>12.843999999999999</v>
      </c>
      <c r="U328">
        <v>1356405</v>
      </c>
      <c r="V328">
        <v>449091</v>
      </c>
      <c r="W328">
        <v>907314</v>
      </c>
      <c r="X328">
        <v>4.5609999999999999</v>
      </c>
      <c r="Y328">
        <v>13.776999999999999</v>
      </c>
      <c r="Z328">
        <v>-91878</v>
      </c>
      <c r="AA328">
        <v>-0.93300000000000005</v>
      </c>
      <c r="AB328">
        <v>25.687999999999999</v>
      </c>
      <c r="AC328">
        <v>45371</v>
      </c>
      <c r="AD328">
        <v>46858</v>
      </c>
      <c r="AE328">
        <v>323876</v>
      </c>
    </row>
    <row r="329" spans="1:31" x14ac:dyDescent="0.35">
      <c r="A329" t="s">
        <v>62</v>
      </c>
      <c r="B329" t="s">
        <v>63</v>
      </c>
      <c r="C329">
        <v>0</v>
      </c>
      <c r="D329" t="s">
        <v>64</v>
      </c>
      <c r="E329">
        <v>80</v>
      </c>
      <c r="F329" t="s">
        <v>75</v>
      </c>
      <c r="G329">
        <v>2018</v>
      </c>
      <c r="H329">
        <v>706016</v>
      </c>
      <c r="I329">
        <v>776482</v>
      </c>
      <c r="J329">
        <v>9592124</v>
      </c>
      <c r="K329">
        <v>9612736</v>
      </c>
      <c r="L329">
        <v>23313</v>
      </c>
      <c r="M329">
        <v>2.931</v>
      </c>
      <c r="N329">
        <v>61187</v>
      </c>
      <c r="O329">
        <v>7.6920000000000002</v>
      </c>
      <c r="P329">
        <v>1154070</v>
      </c>
      <c r="Q329">
        <v>177151</v>
      </c>
      <c r="R329">
        <v>976919</v>
      </c>
      <c r="S329">
        <v>1.843</v>
      </c>
      <c r="T329">
        <v>12.006</v>
      </c>
      <c r="U329">
        <v>1194716</v>
      </c>
      <c r="V329">
        <v>400673</v>
      </c>
      <c r="W329">
        <v>794043</v>
      </c>
      <c r="X329">
        <v>4.1680000000000001</v>
      </c>
      <c r="Y329">
        <v>12.428000000000001</v>
      </c>
      <c r="Z329">
        <v>-40646</v>
      </c>
      <c r="AA329">
        <v>-0.42299999999999999</v>
      </c>
      <c r="AB329">
        <v>24.010999999999999</v>
      </c>
      <c r="AC329">
        <v>49182</v>
      </c>
      <c r="AD329">
        <v>50863</v>
      </c>
      <c r="AE329">
        <v>309373</v>
      </c>
    </row>
    <row r="330" spans="1:31" x14ac:dyDescent="0.35">
      <c r="A330" t="s">
        <v>62</v>
      </c>
      <c r="B330" t="s">
        <v>63</v>
      </c>
      <c r="C330">
        <v>0</v>
      </c>
      <c r="D330" t="s">
        <v>64</v>
      </c>
      <c r="E330">
        <v>90</v>
      </c>
      <c r="F330" t="s">
        <v>76</v>
      </c>
      <c r="G330">
        <v>1978</v>
      </c>
      <c r="H330">
        <v>0</v>
      </c>
      <c r="I330">
        <v>0</v>
      </c>
      <c r="J330">
        <v>0</v>
      </c>
      <c r="K330">
        <v>0</v>
      </c>
      <c r="L330">
        <v>0</v>
      </c>
      <c r="M330" t="s">
        <v>70</v>
      </c>
      <c r="N330">
        <v>0</v>
      </c>
      <c r="O330" t="s">
        <v>70</v>
      </c>
      <c r="P330">
        <v>0</v>
      </c>
      <c r="Q330">
        <v>0</v>
      </c>
      <c r="R330">
        <v>0</v>
      </c>
      <c r="S330" t="s">
        <v>70</v>
      </c>
      <c r="T330" t="s">
        <v>70</v>
      </c>
      <c r="U330">
        <v>0</v>
      </c>
      <c r="V330">
        <v>0</v>
      </c>
      <c r="W330">
        <v>0</v>
      </c>
      <c r="X330" t="s">
        <v>70</v>
      </c>
      <c r="Y330" t="s">
        <v>70</v>
      </c>
      <c r="Z330">
        <v>0</v>
      </c>
      <c r="AA330" t="s">
        <v>70</v>
      </c>
      <c r="AB330" t="s">
        <v>70</v>
      </c>
      <c r="AC330">
        <v>0</v>
      </c>
      <c r="AD330">
        <v>0</v>
      </c>
      <c r="AE330">
        <v>0</v>
      </c>
    </row>
    <row r="331" spans="1:31" x14ac:dyDescent="0.35">
      <c r="A331" t="s">
        <v>62</v>
      </c>
      <c r="B331" t="s">
        <v>63</v>
      </c>
      <c r="C331">
        <v>0</v>
      </c>
      <c r="D331" t="s">
        <v>64</v>
      </c>
      <c r="E331">
        <v>90</v>
      </c>
      <c r="F331" t="s">
        <v>76</v>
      </c>
      <c r="G331">
        <v>1979</v>
      </c>
      <c r="H331">
        <v>0</v>
      </c>
      <c r="I331">
        <v>0</v>
      </c>
      <c r="J331">
        <v>0</v>
      </c>
      <c r="K331">
        <v>0</v>
      </c>
      <c r="L331">
        <v>0</v>
      </c>
      <c r="M331" t="s">
        <v>70</v>
      </c>
      <c r="N331">
        <v>0</v>
      </c>
      <c r="O331" t="s">
        <v>70</v>
      </c>
      <c r="P331">
        <v>0</v>
      </c>
      <c r="Q331">
        <v>0</v>
      </c>
      <c r="R331">
        <v>0</v>
      </c>
      <c r="S331" t="s">
        <v>70</v>
      </c>
      <c r="T331" t="s">
        <v>70</v>
      </c>
      <c r="U331">
        <v>0</v>
      </c>
      <c r="V331">
        <v>0</v>
      </c>
      <c r="W331">
        <v>0</v>
      </c>
      <c r="X331" t="s">
        <v>70</v>
      </c>
      <c r="Y331" t="s">
        <v>70</v>
      </c>
      <c r="Z331">
        <v>0</v>
      </c>
      <c r="AA331" t="s">
        <v>70</v>
      </c>
      <c r="AB331" t="s">
        <v>70</v>
      </c>
      <c r="AC331">
        <v>0</v>
      </c>
      <c r="AD331">
        <v>0</v>
      </c>
      <c r="AE331">
        <v>0</v>
      </c>
    </row>
    <row r="332" spans="1:31" x14ac:dyDescent="0.35">
      <c r="A332" t="s">
        <v>62</v>
      </c>
      <c r="B332" t="s">
        <v>63</v>
      </c>
      <c r="C332">
        <v>0</v>
      </c>
      <c r="D332" t="s">
        <v>64</v>
      </c>
      <c r="E332">
        <v>90</v>
      </c>
      <c r="F332" t="s">
        <v>76</v>
      </c>
      <c r="G332">
        <v>1980</v>
      </c>
      <c r="H332">
        <v>0</v>
      </c>
      <c r="I332">
        <v>0</v>
      </c>
      <c r="J332">
        <v>0</v>
      </c>
      <c r="K332">
        <v>0</v>
      </c>
      <c r="L332">
        <v>0</v>
      </c>
      <c r="M332" t="s">
        <v>70</v>
      </c>
      <c r="N332">
        <v>0</v>
      </c>
      <c r="O332" t="s">
        <v>70</v>
      </c>
      <c r="P332">
        <v>0</v>
      </c>
      <c r="Q332">
        <v>0</v>
      </c>
      <c r="R332">
        <v>0</v>
      </c>
      <c r="S332" t="s">
        <v>70</v>
      </c>
      <c r="T332" t="s">
        <v>70</v>
      </c>
      <c r="U332">
        <v>0</v>
      </c>
      <c r="V332">
        <v>0</v>
      </c>
      <c r="W332">
        <v>0</v>
      </c>
      <c r="X332" t="s">
        <v>70</v>
      </c>
      <c r="Y332" t="s">
        <v>70</v>
      </c>
      <c r="Z332">
        <v>0</v>
      </c>
      <c r="AA332" t="s">
        <v>70</v>
      </c>
      <c r="AB332" t="s">
        <v>70</v>
      </c>
      <c r="AC332">
        <v>0</v>
      </c>
      <c r="AD332">
        <v>0</v>
      </c>
      <c r="AE332">
        <v>0</v>
      </c>
    </row>
    <row r="333" spans="1:31" x14ac:dyDescent="0.35">
      <c r="A333" t="s">
        <v>62</v>
      </c>
      <c r="B333" t="s">
        <v>63</v>
      </c>
      <c r="C333">
        <v>0</v>
      </c>
      <c r="D333" t="s">
        <v>64</v>
      </c>
      <c r="E333">
        <v>90</v>
      </c>
      <c r="F333" t="s">
        <v>76</v>
      </c>
      <c r="G333">
        <v>1981</v>
      </c>
      <c r="H333">
        <v>0</v>
      </c>
      <c r="I333">
        <v>0</v>
      </c>
      <c r="J333">
        <v>0</v>
      </c>
      <c r="K333">
        <v>0</v>
      </c>
      <c r="L333">
        <v>0</v>
      </c>
      <c r="M333" t="s">
        <v>70</v>
      </c>
      <c r="N333">
        <v>0</v>
      </c>
      <c r="O333" t="s">
        <v>70</v>
      </c>
      <c r="P333">
        <v>0</v>
      </c>
      <c r="Q333">
        <v>0</v>
      </c>
      <c r="R333">
        <v>0</v>
      </c>
      <c r="S333" t="s">
        <v>70</v>
      </c>
      <c r="T333" t="s">
        <v>70</v>
      </c>
      <c r="U333">
        <v>0</v>
      </c>
      <c r="V333">
        <v>0</v>
      </c>
      <c r="W333">
        <v>0</v>
      </c>
      <c r="X333" t="s">
        <v>70</v>
      </c>
      <c r="Y333" t="s">
        <v>70</v>
      </c>
      <c r="Z333">
        <v>0</v>
      </c>
      <c r="AA333" t="s">
        <v>70</v>
      </c>
      <c r="AB333" t="s">
        <v>70</v>
      </c>
      <c r="AC333">
        <v>0</v>
      </c>
      <c r="AD333">
        <v>0</v>
      </c>
      <c r="AE333">
        <v>0</v>
      </c>
    </row>
    <row r="334" spans="1:31" x14ac:dyDescent="0.35">
      <c r="A334" t="s">
        <v>62</v>
      </c>
      <c r="B334" t="s">
        <v>63</v>
      </c>
      <c r="C334">
        <v>0</v>
      </c>
      <c r="D334" t="s">
        <v>64</v>
      </c>
      <c r="E334">
        <v>90</v>
      </c>
      <c r="F334" t="s">
        <v>76</v>
      </c>
      <c r="G334">
        <v>1982</v>
      </c>
      <c r="H334">
        <v>0</v>
      </c>
      <c r="I334">
        <v>0</v>
      </c>
      <c r="J334">
        <v>0</v>
      </c>
      <c r="K334">
        <v>0</v>
      </c>
      <c r="L334">
        <v>0</v>
      </c>
      <c r="M334" t="s">
        <v>70</v>
      </c>
      <c r="N334">
        <v>0</v>
      </c>
      <c r="O334" t="s">
        <v>70</v>
      </c>
      <c r="P334">
        <v>0</v>
      </c>
      <c r="Q334">
        <v>0</v>
      </c>
      <c r="R334">
        <v>0</v>
      </c>
      <c r="S334" t="s">
        <v>70</v>
      </c>
      <c r="T334" t="s">
        <v>70</v>
      </c>
      <c r="U334">
        <v>0</v>
      </c>
      <c r="V334">
        <v>0</v>
      </c>
      <c r="W334">
        <v>0</v>
      </c>
      <c r="X334" t="s">
        <v>70</v>
      </c>
      <c r="Y334" t="s">
        <v>70</v>
      </c>
      <c r="Z334">
        <v>0</v>
      </c>
      <c r="AA334" t="s">
        <v>70</v>
      </c>
      <c r="AB334" t="s">
        <v>70</v>
      </c>
      <c r="AC334">
        <v>0</v>
      </c>
      <c r="AD334">
        <v>0</v>
      </c>
      <c r="AE334">
        <v>0</v>
      </c>
    </row>
    <row r="335" spans="1:31" x14ac:dyDescent="0.35">
      <c r="A335" t="s">
        <v>62</v>
      </c>
      <c r="B335" t="s">
        <v>63</v>
      </c>
      <c r="C335">
        <v>0</v>
      </c>
      <c r="D335" t="s">
        <v>64</v>
      </c>
      <c r="E335">
        <v>90</v>
      </c>
      <c r="F335" t="s">
        <v>76</v>
      </c>
      <c r="G335">
        <v>1983</v>
      </c>
      <c r="H335">
        <v>0</v>
      </c>
      <c r="I335">
        <v>0</v>
      </c>
      <c r="J335">
        <v>0</v>
      </c>
      <c r="K335">
        <v>0</v>
      </c>
      <c r="L335">
        <v>0</v>
      </c>
      <c r="M335" t="s">
        <v>70</v>
      </c>
      <c r="N335">
        <v>0</v>
      </c>
      <c r="O335" t="s">
        <v>70</v>
      </c>
      <c r="P335">
        <v>0</v>
      </c>
      <c r="Q335">
        <v>0</v>
      </c>
      <c r="R335">
        <v>0</v>
      </c>
      <c r="S335" t="s">
        <v>70</v>
      </c>
      <c r="T335" t="s">
        <v>70</v>
      </c>
      <c r="U335">
        <v>0</v>
      </c>
      <c r="V335">
        <v>0</v>
      </c>
      <c r="W335">
        <v>0</v>
      </c>
      <c r="X335" t="s">
        <v>70</v>
      </c>
      <c r="Y335" t="s">
        <v>70</v>
      </c>
      <c r="Z335">
        <v>0</v>
      </c>
      <c r="AA335" t="s">
        <v>70</v>
      </c>
      <c r="AB335" t="s">
        <v>70</v>
      </c>
      <c r="AC335">
        <v>0</v>
      </c>
      <c r="AD335">
        <v>0</v>
      </c>
      <c r="AE335">
        <v>0</v>
      </c>
    </row>
    <row r="336" spans="1:31" x14ac:dyDescent="0.35">
      <c r="A336" t="s">
        <v>62</v>
      </c>
      <c r="B336" t="s">
        <v>63</v>
      </c>
      <c r="C336">
        <v>0</v>
      </c>
      <c r="D336" t="s">
        <v>64</v>
      </c>
      <c r="E336">
        <v>90</v>
      </c>
      <c r="F336" t="s">
        <v>76</v>
      </c>
      <c r="G336">
        <v>1984</v>
      </c>
      <c r="H336">
        <v>0</v>
      </c>
      <c r="I336">
        <v>0</v>
      </c>
      <c r="J336">
        <v>0</v>
      </c>
      <c r="K336">
        <v>0</v>
      </c>
      <c r="L336">
        <v>0</v>
      </c>
      <c r="M336" t="s">
        <v>70</v>
      </c>
      <c r="N336">
        <v>0</v>
      </c>
      <c r="O336" t="s">
        <v>70</v>
      </c>
      <c r="P336">
        <v>0</v>
      </c>
      <c r="Q336">
        <v>0</v>
      </c>
      <c r="R336">
        <v>0</v>
      </c>
      <c r="S336" t="s">
        <v>70</v>
      </c>
      <c r="T336" t="s">
        <v>70</v>
      </c>
      <c r="U336">
        <v>0</v>
      </c>
      <c r="V336">
        <v>0</v>
      </c>
      <c r="W336">
        <v>0</v>
      </c>
      <c r="X336" t="s">
        <v>70</v>
      </c>
      <c r="Y336" t="s">
        <v>70</v>
      </c>
      <c r="Z336">
        <v>0</v>
      </c>
      <c r="AA336" t="s">
        <v>70</v>
      </c>
      <c r="AB336" t="s">
        <v>70</v>
      </c>
      <c r="AC336">
        <v>0</v>
      </c>
      <c r="AD336">
        <v>0</v>
      </c>
      <c r="AE336">
        <v>0</v>
      </c>
    </row>
    <row r="337" spans="1:31" x14ac:dyDescent="0.35">
      <c r="A337" t="s">
        <v>62</v>
      </c>
      <c r="B337" t="s">
        <v>63</v>
      </c>
      <c r="C337">
        <v>0</v>
      </c>
      <c r="D337" t="s">
        <v>64</v>
      </c>
      <c r="E337">
        <v>90</v>
      </c>
      <c r="F337" t="s">
        <v>76</v>
      </c>
      <c r="G337">
        <v>1985</v>
      </c>
      <c r="H337">
        <v>0</v>
      </c>
      <c r="I337">
        <v>0</v>
      </c>
      <c r="J337">
        <v>0</v>
      </c>
      <c r="K337">
        <v>0</v>
      </c>
      <c r="L337">
        <v>0</v>
      </c>
      <c r="M337" t="s">
        <v>70</v>
      </c>
      <c r="N337">
        <v>0</v>
      </c>
      <c r="O337" t="s">
        <v>70</v>
      </c>
      <c r="P337">
        <v>0</v>
      </c>
      <c r="Q337">
        <v>0</v>
      </c>
      <c r="R337">
        <v>0</v>
      </c>
      <c r="S337" t="s">
        <v>70</v>
      </c>
      <c r="T337" t="s">
        <v>70</v>
      </c>
      <c r="U337">
        <v>0</v>
      </c>
      <c r="V337">
        <v>0</v>
      </c>
      <c r="W337">
        <v>0</v>
      </c>
      <c r="X337" t="s">
        <v>70</v>
      </c>
      <c r="Y337" t="s">
        <v>70</v>
      </c>
      <c r="Z337">
        <v>0</v>
      </c>
      <c r="AA337" t="s">
        <v>70</v>
      </c>
      <c r="AB337" t="s">
        <v>70</v>
      </c>
      <c r="AC337">
        <v>0</v>
      </c>
      <c r="AD337">
        <v>0</v>
      </c>
      <c r="AE337">
        <v>0</v>
      </c>
    </row>
    <row r="338" spans="1:31" x14ac:dyDescent="0.35">
      <c r="A338" t="s">
        <v>62</v>
      </c>
      <c r="B338" t="s">
        <v>63</v>
      </c>
      <c r="C338">
        <v>0</v>
      </c>
      <c r="D338" t="s">
        <v>64</v>
      </c>
      <c r="E338">
        <v>90</v>
      </c>
      <c r="F338" t="s">
        <v>76</v>
      </c>
      <c r="G338">
        <v>1986</v>
      </c>
      <c r="H338">
        <v>0</v>
      </c>
      <c r="I338">
        <v>0</v>
      </c>
      <c r="J338">
        <v>0</v>
      </c>
      <c r="K338">
        <v>0</v>
      </c>
      <c r="L338">
        <v>0</v>
      </c>
      <c r="M338" t="s">
        <v>70</v>
      </c>
      <c r="N338">
        <v>0</v>
      </c>
      <c r="O338" t="s">
        <v>70</v>
      </c>
      <c r="P338">
        <v>0</v>
      </c>
      <c r="Q338">
        <v>0</v>
      </c>
      <c r="R338">
        <v>0</v>
      </c>
      <c r="S338" t="s">
        <v>70</v>
      </c>
      <c r="T338" t="s">
        <v>70</v>
      </c>
      <c r="U338">
        <v>0</v>
      </c>
      <c r="V338">
        <v>0</v>
      </c>
      <c r="W338">
        <v>0</v>
      </c>
      <c r="X338" t="s">
        <v>70</v>
      </c>
      <c r="Y338" t="s">
        <v>70</v>
      </c>
      <c r="Z338">
        <v>0</v>
      </c>
      <c r="AA338" t="s">
        <v>70</v>
      </c>
      <c r="AB338" t="s">
        <v>70</v>
      </c>
      <c r="AC338">
        <v>0</v>
      </c>
      <c r="AD338">
        <v>0</v>
      </c>
      <c r="AE338">
        <v>0</v>
      </c>
    </row>
    <row r="339" spans="1:31" x14ac:dyDescent="0.35">
      <c r="A339" t="s">
        <v>62</v>
      </c>
      <c r="B339" t="s">
        <v>63</v>
      </c>
      <c r="C339">
        <v>0</v>
      </c>
      <c r="D339" t="s">
        <v>64</v>
      </c>
      <c r="E339">
        <v>90</v>
      </c>
      <c r="F339" t="s">
        <v>76</v>
      </c>
      <c r="G339">
        <v>1987</v>
      </c>
      <c r="H339">
        <v>0</v>
      </c>
      <c r="I339">
        <v>0</v>
      </c>
      <c r="J339">
        <v>0</v>
      </c>
      <c r="K339">
        <v>0</v>
      </c>
      <c r="L339">
        <v>0</v>
      </c>
      <c r="M339" t="s">
        <v>70</v>
      </c>
      <c r="N339">
        <v>0</v>
      </c>
      <c r="O339" t="s">
        <v>70</v>
      </c>
      <c r="P339">
        <v>0</v>
      </c>
      <c r="Q339">
        <v>0</v>
      </c>
      <c r="R339">
        <v>0</v>
      </c>
      <c r="S339" t="s">
        <v>70</v>
      </c>
      <c r="T339" t="s">
        <v>70</v>
      </c>
      <c r="U339">
        <v>0</v>
      </c>
      <c r="V339">
        <v>0</v>
      </c>
      <c r="W339">
        <v>0</v>
      </c>
      <c r="X339" t="s">
        <v>70</v>
      </c>
      <c r="Y339" t="s">
        <v>70</v>
      </c>
      <c r="Z339">
        <v>0</v>
      </c>
      <c r="AA339" t="s">
        <v>70</v>
      </c>
      <c r="AB339" t="s">
        <v>70</v>
      </c>
      <c r="AC339">
        <v>0</v>
      </c>
      <c r="AD339">
        <v>0</v>
      </c>
      <c r="AE339">
        <v>0</v>
      </c>
    </row>
    <row r="340" spans="1:31" x14ac:dyDescent="0.35">
      <c r="A340" t="s">
        <v>62</v>
      </c>
      <c r="B340" t="s">
        <v>63</v>
      </c>
      <c r="C340">
        <v>0</v>
      </c>
      <c r="D340" t="s">
        <v>64</v>
      </c>
      <c r="E340">
        <v>90</v>
      </c>
      <c r="F340" t="s">
        <v>76</v>
      </c>
      <c r="G340">
        <v>1988</v>
      </c>
      <c r="H340">
        <v>0</v>
      </c>
      <c r="I340">
        <v>0</v>
      </c>
      <c r="J340">
        <v>0</v>
      </c>
      <c r="K340">
        <v>0</v>
      </c>
      <c r="L340">
        <v>0</v>
      </c>
      <c r="M340" t="s">
        <v>70</v>
      </c>
      <c r="N340">
        <v>0</v>
      </c>
      <c r="O340" t="s">
        <v>70</v>
      </c>
      <c r="P340">
        <v>0</v>
      </c>
      <c r="Q340">
        <v>0</v>
      </c>
      <c r="R340">
        <v>0</v>
      </c>
      <c r="S340" t="s">
        <v>70</v>
      </c>
      <c r="T340" t="s">
        <v>70</v>
      </c>
      <c r="U340">
        <v>0</v>
      </c>
      <c r="V340">
        <v>0</v>
      </c>
      <c r="W340">
        <v>0</v>
      </c>
      <c r="X340" t="s">
        <v>70</v>
      </c>
      <c r="Y340" t="s">
        <v>70</v>
      </c>
      <c r="Z340">
        <v>0</v>
      </c>
      <c r="AA340" t="s">
        <v>70</v>
      </c>
      <c r="AB340" t="s">
        <v>70</v>
      </c>
      <c r="AC340">
        <v>0</v>
      </c>
      <c r="AD340">
        <v>0</v>
      </c>
      <c r="AE340">
        <v>0</v>
      </c>
    </row>
    <row r="341" spans="1:31" x14ac:dyDescent="0.35">
      <c r="A341" t="s">
        <v>62</v>
      </c>
      <c r="B341" t="s">
        <v>63</v>
      </c>
      <c r="C341">
        <v>0</v>
      </c>
      <c r="D341" t="s">
        <v>64</v>
      </c>
      <c r="E341">
        <v>90</v>
      </c>
      <c r="F341" t="s">
        <v>76</v>
      </c>
      <c r="G341">
        <v>1989</v>
      </c>
      <c r="H341">
        <v>0</v>
      </c>
      <c r="I341">
        <v>0</v>
      </c>
      <c r="J341">
        <v>0</v>
      </c>
      <c r="K341">
        <v>0</v>
      </c>
      <c r="L341">
        <v>0</v>
      </c>
      <c r="M341" t="s">
        <v>70</v>
      </c>
      <c r="N341">
        <v>0</v>
      </c>
      <c r="O341" t="s">
        <v>70</v>
      </c>
      <c r="P341">
        <v>0</v>
      </c>
      <c r="Q341">
        <v>0</v>
      </c>
      <c r="R341">
        <v>0</v>
      </c>
      <c r="S341" t="s">
        <v>70</v>
      </c>
      <c r="T341" t="s">
        <v>70</v>
      </c>
      <c r="U341">
        <v>0</v>
      </c>
      <c r="V341">
        <v>0</v>
      </c>
      <c r="W341">
        <v>0</v>
      </c>
      <c r="X341" t="s">
        <v>70</v>
      </c>
      <c r="Y341" t="s">
        <v>70</v>
      </c>
      <c r="Z341">
        <v>0</v>
      </c>
      <c r="AA341" t="s">
        <v>70</v>
      </c>
      <c r="AB341" t="s">
        <v>70</v>
      </c>
      <c r="AC341">
        <v>0</v>
      </c>
      <c r="AD341">
        <v>0</v>
      </c>
      <c r="AE341">
        <v>0</v>
      </c>
    </row>
    <row r="342" spans="1:31" x14ac:dyDescent="0.35">
      <c r="A342" t="s">
        <v>62</v>
      </c>
      <c r="B342" t="s">
        <v>63</v>
      </c>
      <c r="C342">
        <v>0</v>
      </c>
      <c r="D342" t="s">
        <v>64</v>
      </c>
      <c r="E342">
        <v>90</v>
      </c>
      <c r="F342" t="s">
        <v>76</v>
      </c>
      <c r="G342">
        <v>1990</v>
      </c>
      <c r="H342">
        <v>0</v>
      </c>
      <c r="I342">
        <v>0</v>
      </c>
      <c r="J342">
        <v>0</v>
      </c>
      <c r="K342">
        <v>0</v>
      </c>
      <c r="L342">
        <v>0</v>
      </c>
      <c r="M342" t="s">
        <v>70</v>
      </c>
      <c r="N342">
        <v>0</v>
      </c>
      <c r="O342" t="s">
        <v>70</v>
      </c>
      <c r="P342">
        <v>0</v>
      </c>
      <c r="Q342">
        <v>0</v>
      </c>
      <c r="R342">
        <v>0</v>
      </c>
      <c r="S342" t="s">
        <v>70</v>
      </c>
      <c r="T342" t="s">
        <v>70</v>
      </c>
      <c r="U342">
        <v>0</v>
      </c>
      <c r="V342">
        <v>0</v>
      </c>
      <c r="W342">
        <v>0</v>
      </c>
      <c r="X342" t="s">
        <v>70</v>
      </c>
      <c r="Y342" t="s">
        <v>70</v>
      </c>
      <c r="Z342">
        <v>0</v>
      </c>
      <c r="AA342" t="s">
        <v>70</v>
      </c>
      <c r="AB342" t="s">
        <v>70</v>
      </c>
      <c r="AC342">
        <v>0</v>
      </c>
      <c r="AD342">
        <v>0</v>
      </c>
      <c r="AE342">
        <v>0</v>
      </c>
    </row>
    <row r="343" spans="1:31" x14ac:dyDescent="0.35">
      <c r="A343" t="s">
        <v>62</v>
      </c>
      <c r="B343" t="s">
        <v>63</v>
      </c>
      <c r="C343">
        <v>0</v>
      </c>
      <c r="D343" t="s">
        <v>64</v>
      </c>
      <c r="E343">
        <v>90</v>
      </c>
      <c r="F343" t="s">
        <v>76</v>
      </c>
      <c r="G343">
        <v>1991</v>
      </c>
      <c r="H343">
        <v>0</v>
      </c>
      <c r="I343">
        <v>0</v>
      </c>
      <c r="J343">
        <v>0</v>
      </c>
      <c r="K343">
        <v>0</v>
      </c>
      <c r="L343">
        <v>0</v>
      </c>
      <c r="M343" t="s">
        <v>70</v>
      </c>
      <c r="N343">
        <v>0</v>
      </c>
      <c r="O343" t="s">
        <v>70</v>
      </c>
      <c r="P343">
        <v>0</v>
      </c>
      <c r="Q343">
        <v>0</v>
      </c>
      <c r="R343">
        <v>0</v>
      </c>
      <c r="S343" t="s">
        <v>70</v>
      </c>
      <c r="T343" t="s">
        <v>70</v>
      </c>
      <c r="U343">
        <v>0</v>
      </c>
      <c r="V343">
        <v>0</v>
      </c>
      <c r="W343">
        <v>0</v>
      </c>
      <c r="X343" t="s">
        <v>70</v>
      </c>
      <c r="Y343" t="s">
        <v>70</v>
      </c>
      <c r="Z343">
        <v>0</v>
      </c>
      <c r="AA343" t="s">
        <v>70</v>
      </c>
      <c r="AB343" t="s">
        <v>70</v>
      </c>
      <c r="AC343">
        <v>0</v>
      </c>
      <c r="AD343">
        <v>0</v>
      </c>
      <c r="AE343">
        <v>0</v>
      </c>
    </row>
    <row r="344" spans="1:31" x14ac:dyDescent="0.35">
      <c r="A344" t="s">
        <v>62</v>
      </c>
      <c r="B344" t="s">
        <v>63</v>
      </c>
      <c r="C344">
        <v>0</v>
      </c>
      <c r="D344" t="s">
        <v>64</v>
      </c>
      <c r="E344">
        <v>90</v>
      </c>
      <c r="F344" t="s">
        <v>76</v>
      </c>
      <c r="G344">
        <v>1992</v>
      </c>
      <c r="H344">
        <v>0</v>
      </c>
      <c r="I344">
        <v>0</v>
      </c>
      <c r="J344">
        <v>0</v>
      </c>
      <c r="K344">
        <v>0</v>
      </c>
      <c r="L344">
        <v>0</v>
      </c>
      <c r="M344" t="s">
        <v>70</v>
      </c>
      <c r="N344">
        <v>0</v>
      </c>
      <c r="O344" t="s">
        <v>70</v>
      </c>
      <c r="P344">
        <v>0</v>
      </c>
      <c r="Q344">
        <v>0</v>
      </c>
      <c r="R344">
        <v>0</v>
      </c>
      <c r="S344" t="s">
        <v>70</v>
      </c>
      <c r="T344" t="s">
        <v>70</v>
      </c>
      <c r="U344">
        <v>0</v>
      </c>
      <c r="V344">
        <v>0</v>
      </c>
      <c r="W344">
        <v>0</v>
      </c>
      <c r="X344" t="s">
        <v>70</v>
      </c>
      <c r="Y344" t="s">
        <v>70</v>
      </c>
      <c r="Z344">
        <v>0</v>
      </c>
      <c r="AA344" t="s">
        <v>70</v>
      </c>
      <c r="AB344" t="s">
        <v>70</v>
      </c>
      <c r="AC344">
        <v>0</v>
      </c>
      <c r="AD344">
        <v>0</v>
      </c>
      <c r="AE344">
        <v>0</v>
      </c>
    </row>
    <row r="345" spans="1:31" x14ac:dyDescent="0.35">
      <c r="A345" t="s">
        <v>62</v>
      </c>
      <c r="B345" t="s">
        <v>63</v>
      </c>
      <c r="C345">
        <v>0</v>
      </c>
      <c r="D345" t="s">
        <v>64</v>
      </c>
      <c r="E345">
        <v>90</v>
      </c>
      <c r="F345" t="s">
        <v>76</v>
      </c>
      <c r="G345">
        <v>1993</v>
      </c>
      <c r="H345">
        <v>101491</v>
      </c>
      <c r="I345">
        <v>125416</v>
      </c>
      <c r="J345">
        <v>1707382</v>
      </c>
      <c r="K345">
        <v>1716847</v>
      </c>
      <c r="L345">
        <v>3892</v>
      </c>
      <c r="M345">
        <v>3.0329999999999999</v>
      </c>
      <c r="N345">
        <v>9707</v>
      </c>
      <c r="O345">
        <v>7.5640000000000001</v>
      </c>
      <c r="P345">
        <v>240508</v>
      </c>
      <c r="Q345">
        <v>44359</v>
      </c>
      <c r="R345">
        <v>196149</v>
      </c>
      <c r="S345">
        <v>2.5840000000000001</v>
      </c>
      <c r="T345">
        <v>14.009</v>
      </c>
      <c r="U345">
        <v>258441</v>
      </c>
      <c r="V345">
        <v>85831</v>
      </c>
      <c r="W345">
        <v>172610</v>
      </c>
      <c r="X345">
        <v>4.9989999999999997</v>
      </c>
      <c r="Y345">
        <v>15.053000000000001</v>
      </c>
      <c r="Z345">
        <v>-17933</v>
      </c>
      <c r="AA345">
        <v>-1.0449999999999999</v>
      </c>
      <c r="AB345">
        <v>28.016999999999999</v>
      </c>
      <c r="AC345">
        <v>5921</v>
      </c>
      <c r="AD345">
        <v>6410</v>
      </c>
      <c r="AE345">
        <v>48094</v>
      </c>
    </row>
    <row r="346" spans="1:31" x14ac:dyDescent="0.35">
      <c r="A346" t="s">
        <v>62</v>
      </c>
      <c r="B346" t="s">
        <v>63</v>
      </c>
      <c r="C346">
        <v>0</v>
      </c>
      <c r="D346" t="s">
        <v>64</v>
      </c>
      <c r="E346">
        <v>90</v>
      </c>
      <c r="F346" t="s">
        <v>76</v>
      </c>
      <c r="G346">
        <v>1994</v>
      </c>
      <c r="H346">
        <v>197822</v>
      </c>
      <c r="I346">
        <v>244176</v>
      </c>
      <c r="J346">
        <v>3390619</v>
      </c>
      <c r="K346">
        <v>3386576</v>
      </c>
      <c r="L346">
        <v>8134</v>
      </c>
      <c r="M346">
        <v>3.2690000000000001</v>
      </c>
      <c r="N346">
        <v>17476</v>
      </c>
      <c r="O346">
        <v>7.0229999999999997</v>
      </c>
      <c r="P346">
        <v>472938</v>
      </c>
      <c r="Q346">
        <v>102506</v>
      </c>
      <c r="R346">
        <v>370432</v>
      </c>
      <c r="S346">
        <v>3.0270000000000001</v>
      </c>
      <c r="T346">
        <v>13.965</v>
      </c>
      <c r="U346">
        <v>464593</v>
      </c>
      <c r="V346">
        <v>135755</v>
      </c>
      <c r="W346">
        <v>328838</v>
      </c>
      <c r="X346">
        <v>4.0090000000000003</v>
      </c>
      <c r="Y346">
        <v>13.718999999999999</v>
      </c>
      <c r="Z346">
        <v>8345</v>
      </c>
      <c r="AA346">
        <v>0.246</v>
      </c>
      <c r="AB346">
        <v>27.437000000000001</v>
      </c>
      <c r="AC346">
        <v>11420</v>
      </c>
      <c r="AD346">
        <v>12125</v>
      </c>
      <c r="AE346">
        <v>84612</v>
      </c>
    </row>
    <row r="347" spans="1:31" x14ac:dyDescent="0.35">
      <c r="A347" t="s">
        <v>62</v>
      </c>
      <c r="B347" t="s">
        <v>63</v>
      </c>
      <c r="C347">
        <v>0</v>
      </c>
      <c r="D347" t="s">
        <v>64</v>
      </c>
      <c r="E347">
        <v>90</v>
      </c>
      <c r="F347" t="s">
        <v>76</v>
      </c>
      <c r="G347">
        <v>1995</v>
      </c>
      <c r="H347">
        <v>284690</v>
      </c>
      <c r="I347">
        <v>348652</v>
      </c>
      <c r="J347">
        <v>5014402</v>
      </c>
      <c r="K347">
        <v>4980607</v>
      </c>
      <c r="L347">
        <v>11015</v>
      </c>
      <c r="M347">
        <v>3.0990000000000002</v>
      </c>
      <c r="N347">
        <v>24485</v>
      </c>
      <c r="O347">
        <v>6.89</v>
      </c>
      <c r="P347">
        <v>695520</v>
      </c>
      <c r="Q347">
        <v>154636</v>
      </c>
      <c r="R347">
        <v>540884</v>
      </c>
      <c r="S347">
        <v>3.105</v>
      </c>
      <c r="T347">
        <v>13.965</v>
      </c>
      <c r="U347">
        <v>627736</v>
      </c>
      <c r="V347">
        <v>190725</v>
      </c>
      <c r="W347">
        <v>437011</v>
      </c>
      <c r="X347">
        <v>3.8290000000000002</v>
      </c>
      <c r="Y347">
        <v>12.603999999999999</v>
      </c>
      <c r="Z347">
        <v>67784</v>
      </c>
      <c r="AA347">
        <v>1.361</v>
      </c>
      <c r="AB347">
        <v>25.207000000000001</v>
      </c>
      <c r="AC347">
        <v>16197</v>
      </c>
      <c r="AD347">
        <v>17238</v>
      </c>
      <c r="AE347">
        <v>110362</v>
      </c>
    </row>
    <row r="348" spans="1:31" x14ac:dyDescent="0.35">
      <c r="A348" t="s">
        <v>62</v>
      </c>
      <c r="B348" t="s">
        <v>63</v>
      </c>
      <c r="C348">
        <v>0</v>
      </c>
      <c r="D348" t="s">
        <v>64</v>
      </c>
      <c r="E348">
        <v>90</v>
      </c>
      <c r="F348" t="s">
        <v>76</v>
      </c>
      <c r="G348">
        <v>1996</v>
      </c>
      <c r="H348">
        <v>358678</v>
      </c>
      <c r="I348">
        <v>438951</v>
      </c>
      <c r="J348">
        <v>6311036</v>
      </c>
      <c r="K348">
        <v>6326834</v>
      </c>
      <c r="L348">
        <v>13252</v>
      </c>
      <c r="M348">
        <v>2.9590000000000001</v>
      </c>
      <c r="N348">
        <v>31112</v>
      </c>
      <c r="O348">
        <v>6.9459999999999997</v>
      </c>
      <c r="P348">
        <v>822277</v>
      </c>
      <c r="Q348">
        <v>188077</v>
      </c>
      <c r="R348">
        <v>634200</v>
      </c>
      <c r="S348">
        <v>2.9729999999999999</v>
      </c>
      <c r="T348">
        <v>12.997</v>
      </c>
      <c r="U348">
        <v>852989</v>
      </c>
      <c r="V348">
        <v>256502</v>
      </c>
      <c r="W348">
        <v>596487</v>
      </c>
      <c r="X348">
        <v>4.0540000000000003</v>
      </c>
      <c r="Y348">
        <v>13.481999999999999</v>
      </c>
      <c r="Z348">
        <v>-30712</v>
      </c>
      <c r="AA348">
        <v>-0.48499999999999999</v>
      </c>
      <c r="AB348">
        <v>25.992999999999999</v>
      </c>
      <c r="AC348">
        <v>20815</v>
      </c>
      <c r="AD348">
        <v>22252</v>
      </c>
      <c r="AE348">
        <v>145952</v>
      </c>
    </row>
    <row r="349" spans="1:31" x14ac:dyDescent="0.35">
      <c r="A349" t="s">
        <v>62</v>
      </c>
      <c r="B349" t="s">
        <v>63</v>
      </c>
      <c r="C349">
        <v>0</v>
      </c>
      <c r="D349" t="s">
        <v>64</v>
      </c>
      <c r="E349">
        <v>90</v>
      </c>
      <c r="F349" t="s">
        <v>76</v>
      </c>
      <c r="G349">
        <v>1997</v>
      </c>
      <c r="H349">
        <v>427558</v>
      </c>
      <c r="I349">
        <v>522783</v>
      </c>
      <c r="J349">
        <v>7917341</v>
      </c>
      <c r="K349">
        <v>7892613</v>
      </c>
      <c r="L349">
        <v>16813</v>
      </c>
      <c r="M349">
        <v>3.1440000000000001</v>
      </c>
      <c r="N349">
        <v>40648</v>
      </c>
      <c r="O349">
        <v>7.6020000000000003</v>
      </c>
      <c r="P349">
        <v>1156388</v>
      </c>
      <c r="Q349">
        <v>284538</v>
      </c>
      <c r="R349">
        <v>871850</v>
      </c>
      <c r="S349">
        <v>3.605</v>
      </c>
      <c r="T349">
        <v>14.651999999999999</v>
      </c>
      <c r="U349">
        <v>1106329</v>
      </c>
      <c r="V349">
        <v>343787</v>
      </c>
      <c r="W349">
        <v>762542</v>
      </c>
      <c r="X349">
        <v>4.3559999999999999</v>
      </c>
      <c r="Y349">
        <v>14.016999999999999</v>
      </c>
      <c r="Z349">
        <v>50059</v>
      </c>
      <c r="AA349">
        <v>0.63400000000000001</v>
      </c>
      <c r="AB349">
        <v>28.035</v>
      </c>
      <c r="AC349">
        <v>24603</v>
      </c>
      <c r="AD349">
        <v>26537</v>
      </c>
      <c r="AE349">
        <v>201099</v>
      </c>
    </row>
    <row r="350" spans="1:31" x14ac:dyDescent="0.35">
      <c r="A350" t="s">
        <v>62</v>
      </c>
      <c r="B350" t="s">
        <v>63</v>
      </c>
      <c r="C350">
        <v>0</v>
      </c>
      <c r="D350" t="s">
        <v>64</v>
      </c>
      <c r="E350">
        <v>90</v>
      </c>
      <c r="F350" t="s">
        <v>76</v>
      </c>
      <c r="G350">
        <v>1998</v>
      </c>
      <c r="H350">
        <v>424255</v>
      </c>
      <c r="I350">
        <v>516510</v>
      </c>
      <c r="J350">
        <v>8109532</v>
      </c>
      <c r="K350">
        <v>8081115</v>
      </c>
      <c r="L350">
        <v>15290</v>
      </c>
      <c r="M350">
        <v>2.9020000000000001</v>
      </c>
      <c r="N350">
        <v>35996</v>
      </c>
      <c r="O350">
        <v>6.8319999999999999</v>
      </c>
      <c r="P350">
        <v>1119117</v>
      </c>
      <c r="Q350">
        <v>232211</v>
      </c>
      <c r="R350">
        <v>886906</v>
      </c>
      <c r="S350">
        <v>2.8740000000000001</v>
      </c>
      <c r="T350">
        <v>13.849</v>
      </c>
      <c r="U350">
        <v>1063270</v>
      </c>
      <c r="V350">
        <v>308644</v>
      </c>
      <c r="W350">
        <v>754626</v>
      </c>
      <c r="X350">
        <v>3.819</v>
      </c>
      <c r="Y350">
        <v>13.157</v>
      </c>
      <c r="Z350">
        <v>55847</v>
      </c>
      <c r="AA350">
        <v>0.69099999999999995</v>
      </c>
      <c r="AB350">
        <v>26.315000000000001</v>
      </c>
      <c r="AC350">
        <v>21981</v>
      </c>
      <c r="AD350">
        <v>23445</v>
      </c>
      <c r="AE350">
        <v>157018</v>
      </c>
    </row>
    <row r="351" spans="1:31" x14ac:dyDescent="0.35">
      <c r="A351" t="s">
        <v>62</v>
      </c>
      <c r="B351" t="s">
        <v>63</v>
      </c>
      <c r="C351">
        <v>0</v>
      </c>
      <c r="D351" t="s">
        <v>64</v>
      </c>
      <c r="E351">
        <v>90</v>
      </c>
      <c r="F351" t="s">
        <v>76</v>
      </c>
      <c r="G351">
        <v>1999</v>
      </c>
      <c r="H351">
        <v>419776</v>
      </c>
      <c r="I351">
        <v>508723</v>
      </c>
      <c r="J351">
        <v>8246188</v>
      </c>
      <c r="K351">
        <v>8247168</v>
      </c>
      <c r="L351">
        <v>15297</v>
      </c>
      <c r="M351">
        <v>2.9489999999999998</v>
      </c>
      <c r="N351">
        <v>35122</v>
      </c>
      <c r="O351">
        <v>6.7720000000000002</v>
      </c>
      <c r="P351">
        <v>1109244</v>
      </c>
      <c r="Q351">
        <v>267282</v>
      </c>
      <c r="R351">
        <v>841962</v>
      </c>
      <c r="S351">
        <v>3.2410000000000001</v>
      </c>
      <c r="T351">
        <v>13.45</v>
      </c>
      <c r="U351">
        <v>1114598</v>
      </c>
      <c r="V351">
        <v>327573</v>
      </c>
      <c r="W351">
        <v>787025</v>
      </c>
      <c r="X351">
        <v>3.972</v>
      </c>
      <c r="Y351">
        <v>13.515000000000001</v>
      </c>
      <c r="Z351">
        <v>-5354</v>
      </c>
      <c r="AA351">
        <v>-6.5000000000000002E-2</v>
      </c>
      <c r="AB351">
        <v>26.9</v>
      </c>
      <c r="AC351">
        <v>22345</v>
      </c>
      <c r="AD351">
        <v>24008</v>
      </c>
      <c r="AE351">
        <v>186042</v>
      </c>
    </row>
    <row r="352" spans="1:31" x14ac:dyDescent="0.35">
      <c r="A352" t="s">
        <v>62</v>
      </c>
      <c r="B352" t="s">
        <v>63</v>
      </c>
      <c r="C352">
        <v>0</v>
      </c>
      <c r="D352" t="s">
        <v>64</v>
      </c>
      <c r="E352">
        <v>90</v>
      </c>
      <c r="F352" t="s">
        <v>76</v>
      </c>
      <c r="G352">
        <v>2000</v>
      </c>
      <c r="H352">
        <v>450885</v>
      </c>
      <c r="I352">
        <v>548661</v>
      </c>
      <c r="J352">
        <v>8821307</v>
      </c>
      <c r="K352">
        <v>8789978</v>
      </c>
      <c r="L352">
        <v>16877</v>
      </c>
      <c r="M352">
        <v>3.02</v>
      </c>
      <c r="N352">
        <v>37145</v>
      </c>
      <c r="O352">
        <v>6.6470000000000002</v>
      </c>
      <c r="P352">
        <v>1248705</v>
      </c>
      <c r="Q352">
        <v>305571</v>
      </c>
      <c r="R352">
        <v>943134</v>
      </c>
      <c r="S352">
        <v>3.476</v>
      </c>
      <c r="T352">
        <v>14.206</v>
      </c>
      <c r="U352">
        <v>1185845</v>
      </c>
      <c r="V352">
        <v>412248</v>
      </c>
      <c r="W352">
        <v>773597</v>
      </c>
      <c r="X352">
        <v>4.6900000000000004</v>
      </c>
      <c r="Y352">
        <v>13.491</v>
      </c>
      <c r="Z352">
        <v>62860</v>
      </c>
      <c r="AA352">
        <v>0.71499999999999997</v>
      </c>
      <c r="AB352">
        <v>26.981999999999999</v>
      </c>
      <c r="AC352">
        <v>22662</v>
      </c>
      <c r="AD352">
        <v>24346</v>
      </c>
      <c r="AE352">
        <v>181859</v>
      </c>
    </row>
    <row r="353" spans="1:31" x14ac:dyDescent="0.35">
      <c r="A353" t="s">
        <v>62</v>
      </c>
      <c r="B353" t="s">
        <v>63</v>
      </c>
      <c r="C353">
        <v>0</v>
      </c>
      <c r="D353" t="s">
        <v>64</v>
      </c>
      <c r="E353">
        <v>90</v>
      </c>
      <c r="F353" t="s">
        <v>76</v>
      </c>
      <c r="G353">
        <v>2001</v>
      </c>
      <c r="H353">
        <v>472396</v>
      </c>
      <c r="I353">
        <v>581219</v>
      </c>
      <c r="J353">
        <v>9529454</v>
      </c>
      <c r="K353">
        <v>9655950</v>
      </c>
      <c r="L353">
        <v>19551</v>
      </c>
      <c r="M353">
        <v>3.302</v>
      </c>
      <c r="N353">
        <v>41244</v>
      </c>
      <c r="O353">
        <v>6.9660000000000002</v>
      </c>
      <c r="P353">
        <v>1258038</v>
      </c>
      <c r="Q353">
        <v>324865</v>
      </c>
      <c r="R353">
        <v>933173</v>
      </c>
      <c r="S353">
        <v>3.3639999999999999</v>
      </c>
      <c r="T353">
        <v>13.029</v>
      </c>
      <c r="U353">
        <v>1509049</v>
      </c>
      <c r="V353">
        <v>518143</v>
      </c>
      <c r="W353">
        <v>990906</v>
      </c>
      <c r="X353">
        <v>5.3659999999999997</v>
      </c>
      <c r="Y353">
        <v>15.628</v>
      </c>
      <c r="Z353">
        <v>-251011</v>
      </c>
      <c r="AA353">
        <v>-2.6</v>
      </c>
      <c r="AB353">
        <v>26.056999999999999</v>
      </c>
      <c r="AC353">
        <v>23483</v>
      </c>
      <c r="AD353">
        <v>25446</v>
      </c>
      <c r="AE353">
        <v>196330</v>
      </c>
    </row>
    <row r="354" spans="1:31" x14ac:dyDescent="0.35">
      <c r="A354" t="s">
        <v>62</v>
      </c>
      <c r="B354" t="s">
        <v>63</v>
      </c>
      <c r="C354">
        <v>0</v>
      </c>
      <c r="D354" t="s">
        <v>64</v>
      </c>
      <c r="E354">
        <v>90</v>
      </c>
      <c r="F354" t="s">
        <v>76</v>
      </c>
      <c r="G354">
        <v>2002</v>
      </c>
      <c r="H354">
        <v>499086</v>
      </c>
      <c r="I354">
        <v>617740</v>
      </c>
      <c r="J354">
        <v>10152028</v>
      </c>
      <c r="K354">
        <v>10451469</v>
      </c>
      <c r="L354">
        <v>23590</v>
      </c>
      <c r="M354">
        <v>3.74</v>
      </c>
      <c r="N354">
        <v>49750</v>
      </c>
      <c r="O354">
        <v>7.8869999999999996</v>
      </c>
      <c r="P354">
        <v>1345361</v>
      </c>
      <c r="Q354">
        <v>346612</v>
      </c>
      <c r="R354">
        <v>998749</v>
      </c>
      <c r="S354">
        <v>3.3159999999999998</v>
      </c>
      <c r="T354">
        <v>12.872</v>
      </c>
      <c r="U354">
        <v>1937316</v>
      </c>
      <c r="V354">
        <v>627728</v>
      </c>
      <c r="W354">
        <v>1309588</v>
      </c>
      <c r="X354">
        <v>6.0060000000000002</v>
      </c>
      <c r="Y354">
        <v>18.536000000000001</v>
      </c>
      <c r="Z354">
        <v>-591955</v>
      </c>
      <c r="AA354">
        <v>-5.6639999999999997</v>
      </c>
      <c r="AB354">
        <v>25.745000000000001</v>
      </c>
      <c r="AC354">
        <v>28037</v>
      </c>
      <c r="AD354">
        <v>30171</v>
      </c>
      <c r="AE354">
        <v>339367</v>
      </c>
    </row>
    <row r="355" spans="1:31" x14ac:dyDescent="0.35">
      <c r="A355" t="s">
        <v>62</v>
      </c>
      <c r="B355" t="s">
        <v>63</v>
      </c>
      <c r="C355">
        <v>0</v>
      </c>
      <c r="D355" t="s">
        <v>64</v>
      </c>
      <c r="E355">
        <v>90</v>
      </c>
      <c r="F355" t="s">
        <v>76</v>
      </c>
      <c r="G355">
        <v>2003</v>
      </c>
      <c r="H355">
        <v>516156</v>
      </c>
      <c r="I355">
        <v>643444</v>
      </c>
      <c r="J355">
        <v>11088732</v>
      </c>
      <c r="K355">
        <v>11137050</v>
      </c>
      <c r="L355">
        <v>21790</v>
      </c>
      <c r="M355">
        <v>3.327</v>
      </c>
      <c r="N355">
        <v>44806</v>
      </c>
      <c r="O355">
        <v>6.8410000000000002</v>
      </c>
      <c r="P355">
        <v>1405375</v>
      </c>
      <c r="Q355">
        <v>260293</v>
      </c>
      <c r="R355">
        <v>1145082</v>
      </c>
      <c r="S355">
        <v>2.3370000000000002</v>
      </c>
      <c r="T355">
        <v>12.619</v>
      </c>
      <c r="U355">
        <v>1499646</v>
      </c>
      <c r="V355">
        <v>452851</v>
      </c>
      <c r="W355">
        <v>1046795</v>
      </c>
      <c r="X355">
        <v>4.0659999999999998</v>
      </c>
      <c r="Y355">
        <v>13.465</v>
      </c>
      <c r="Z355">
        <v>-94271</v>
      </c>
      <c r="AA355">
        <v>-0.84599999999999997</v>
      </c>
      <c r="AB355">
        <v>25.238</v>
      </c>
      <c r="AC355">
        <v>26088</v>
      </c>
      <c r="AD355">
        <v>27575</v>
      </c>
      <c r="AE355">
        <v>197370</v>
      </c>
    </row>
    <row r="356" spans="1:31" x14ac:dyDescent="0.35">
      <c r="A356" t="s">
        <v>62</v>
      </c>
      <c r="B356" t="s">
        <v>63</v>
      </c>
      <c r="C356">
        <v>0</v>
      </c>
      <c r="D356" t="s">
        <v>64</v>
      </c>
      <c r="E356">
        <v>90</v>
      </c>
      <c r="F356" t="s">
        <v>76</v>
      </c>
      <c r="G356">
        <v>2004</v>
      </c>
      <c r="H356">
        <v>529473</v>
      </c>
      <c r="I356">
        <v>660095</v>
      </c>
      <c r="J356">
        <v>11443605</v>
      </c>
      <c r="K356">
        <v>11529397</v>
      </c>
      <c r="L356">
        <v>19918</v>
      </c>
      <c r="M356">
        <v>2.9660000000000002</v>
      </c>
      <c r="N356">
        <v>43030</v>
      </c>
      <c r="O356">
        <v>6.407</v>
      </c>
      <c r="P356">
        <v>1378670</v>
      </c>
      <c r="Q356">
        <v>271103</v>
      </c>
      <c r="R356">
        <v>1107567</v>
      </c>
      <c r="S356">
        <v>2.351</v>
      </c>
      <c r="T356">
        <v>11.958</v>
      </c>
      <c r="U356">
        <v>1560171</v>
      </c>
      <c r="V356">
        <v>466675</v>
      </c>
      <c r="W356">
        <v>1093496</v>
      </c>
      <c r="X356">
        <v>4.048</v>
      </c>
      <c r="Y356">
        <v>13.532</v>
      </c>
      <c r="Z356">
        <v>-181501</v>
      </c>
      <c r="AA356">
        <v>-1.5740000000000001</v>
      </c>
      <c r="AB356">
        <v>23.916</v>
      </c>
      <c r="AC356">
        <v>26544</v>
      </c>
      <c r="AD356">
        <v>27896</v>
      </c>
      <c r="AE356">
        <v>201330</v>
      </c>
    </row>
    <row r="357" spans="1:31" x14ac:dyDescent="0.35">
      <c r="A357" t="s">
        <v>62</v>
      </c>
      <c r="B357" t="s">
        <v>63</v>
      </c>
      <c r="C357">
        <v>0</v>
      </c>
      <c r="D357" t="s">
        <v>64</v>
      </c>
      <c r="E357">
        <v>90</v>
      </c>
      <c r="F357" t="s">
        <v>76</v>
      </c>
      <c r="G357">
        <v>2005</v>
      </c>
      <c r="H357">
        <v>512473</v>
      </c>
      <c r="I357">
        <v>641505</v>
      </c>
      <c r="J357">
        <v>11136009</v>
      </c>
      <c r="K357">
        <v>11225874</v>
      </c>
      <c r="L357">
        <v>21832</v>
      </c>
      <c r="M357">
        <v>3.3420000000000001</v>
      </c>
      <c r="N357">
        <v>45368</v>
      </c>
      <c r="O357">
        <v>6.9450000000000003</v>
      </c>
      <c r="P357">
        <v>1289718</v>
      </c>
      <c r="Q357">
        <v>260895</v>
      </c>
      <c r="R357">
        <v>1028823</v>
      </c>
      <c r="S357">
        <v>2.3239999999999998</v>
      </c>
      <c r="T357">
        <v>11.489000000000001</v>
      </c>
      <c r="U357">
        <v>1468558</v>
      </c>
      <c r="V357">
        <v>413670</v>
      </c>
      <c r="W357">
        <v>1054888</v>
      </c>
      <c r="X357">
        <v>3.6850000000000001</v>
      </c>
      <c r="Y357">
        <v>13.082000000000001</v>
      </c>
      <c r="Z357">
        <v>-178840</v>
      </c>
      <c r="AA357">
        <v>-1.593</v>
      </c>
      <c r="AB357">
        <v>22.978000000000002</v>
      </c>
      <c r="AC357">
        <v>28241</v>
      </c>
      <c r="AD357">
        <v>29819</v>
      </c>
      <c r="AE357">
        <v>207405</v>
      </c>
    </row>
    <row r="358" spans="1:31" x14ac:dyDescent="0.35">
      <c r="A358" t="s">
        <v>62</v>
      </c>
      <c r="B358" t="s">
        <v>63</v>
      </c>
      <c r="C358">
        <v>0</v>
      </c>
      <c r="D358" t="s">
        <v>64</v>
      </c>
      <c r="E358">
        <v>90</v>
      </c>
      <c r="F358" t="s">
        <v>76</v>
      </c>
      <c r="G358">
        <v>2006</v>
      </c>
      <c r="H358">
        <v>505155</v>
      </c>
      <c r="I358">
        <v>633021</v>
      </c>
      <c r="J358">
        <v>11018401</v>
      </c>
      <c r="K358">
        <v>11012515</v>
      </c>
      <c r="L358">
        <v>26482</v>
      </c>
      <c r="M358">
        <v>4.1079999999999997</v>
      </c>
      <c r="N358">
        <v>49726</v>
      </c>
      <c r="O358">
        <v>7.7140000000000004</v>
      </c>
      <c r="P358">
        <v>1391436</v>
      </c>
      <c r="Q358">
        <v>335908</v>
      </c>
      <c r="R358">
        <v>1055528</v>
      </c>
      <c r="S358">
        <v>3.05</v>
      </c>
      <c r="T358">
        <v>12.635</v>
      </c>
      <c r="U358">
        <v>1381813</v>
      </c>
      <c r="V358">
        <v>414208</v>
      </c>
      <c r="W358">
        <v>967605</v>
      </c>
      <c r="X358">
        <v>3.7610000000000001</v>
      </c>
      <c r="Y358">
        <v>12.548</v>
      </c>
      <c r="Z358">
        <v>9623</v>
      </c>
      <c r="AA358">
        <v>8.6999999999999994E-2</v>
      </c>
      <c r="AB358">
        <v>25.094999999999999</v>
      </c>
      <c r="AC358">
        <v>33537</v>
      </c>
      <c r="AD358">
        <v>34942</v>
      </c>
      <c r="AE358">
        <v>233173</v>
      </c>
    </row>
    <row r="359" spans="1:31" x14ac:dyDescent="0.35">
      <c r="A359" t="s">
        <v>62</v>
      </c>
      <c r="B359" t="s">
        <v>63</v>
      </c>
      <c r="C359">
        <v>0</v>
      </c>
      <c r="D359" t="s">
        <v>64</v>
      </c>
      <c r="E359">
        <v>90</v>
      </c>
      <c r="F359" t="s">
        <v>76</v>
      </c>
      <c r="G359">
        <v>2007</v>
      </c>
      <c r="H359">
        <v>492919</v>
      </c>
      <c r="I359">
        <v>610532</v>
      </c>
      <c r="J359">
        <v>10165785</v>
      </c>
      <c r="K359">
        <v>10248769</v>
      </c>
      <c r="L359">
        <v>22512</v>
      </c>
      <c r="M359">
        <v>3.613</v>
      </c>
      <c r="N359">
        <v>47715</v>
      </c>
      <c r="O359">
        <v>7.657</v>
      </c>
      <c r="P359">
        <v>1329522</v>
      </c>
      <c r="Q359">
        <v>285353</v>
      </c>
      <c r="R359">
        <v>1044169</v>
      </c>
      <c r="S359">
        <v>2.7839999999999998</v>
      </c>
      <c r="T359">
        <v>12.973000000000001</v>
      </c>
      <c r="U359">
        <v>1499326</v>
      </c>
      <c r="V359">
        <v>420840</v>
      </c>
      <c r="W359">
        <v>1078486</v>
      </c>
      <c r="X359">
        <v>4.1059999999999999</v>
      </c>
      <c r="Y359">
        <v>14.629</v>
      </c>
      <c r="Z359">
        <v>-169804</v>
      </c>
      <c r="AA359">
        <v>-1.657</v>
      </c>
      <c r="AB359">
        <v>25.945</v>
      </c>
      <c r="AC359">
        <v>27906</v>
      </c>
      <c r="AD359">
        <v>28996</v>
      </c>
      <c r="AE359">
        <v>191167</v>
      </c>
    </row>
    <row r="360" spans="1:31" x14ac:dyDescent="0.35">
      <c r="A360" t="s">
        <v>62</v>
      </c>
      <c r="B360" t="s">
        <v>63</v>
      </c>
      <c r="C360">
        <v>0</v>
      </c>
      <c r="D360" t="s">
        <v>64</v>
      </c>
      <c r="E360">
        <v>90</v>
      </c>
      <c r="F360" t="s">
        <v>76</v>
      </c>
      <c r="G360">
        <v>2008</v>
      </c>
      <c r="H360">
        <v>480975</v>
      </c>
      <c r="I360">
        <v>584257</v>
      </c>
      <c r="J360">
        <v>9439461</v>
      </c>
      <c r="K360">
        <v>9531839</v>
      </c>
      <c r="L360">
        <v>17705</v>
      </c>
      <c r="M360">
        <v>2.9569999999999999</v>
      </c>
      <c r="N360">
        <v>46834</v>
      </c>
      <c r="O360">
        <v>7.8209999999999997</v>
      </c>
      <c r="P360">
        <v>1182936</v>
      </c>
      <c r="Q360">
        <v>223570</v>
      </c>
      <c r="R360">
        <v>959366</v>
      </c>
      <c r="S360">
        <v>2.3460000000000001</v>
      </c>
      <c r="T360">
        <v>12.41</v>
      </c>
      <c r="U360">
        <v>1373528</v>
      </c>
      <c r="V360">
        <v>415537</v>
      </c>
      <c r="W360">
        <v>957991</v>
      </c>
      <c r="X360">
        <v>4.359</v>
      </c>
      <c r="Y360">
        <v>14.41</v>
      </c>
      <c r="Z360">
        <v>-190592</v>
      </c>
      <c r="AA360">
        <v>-2</v>
      </c>
      <c r="AB360">
        <v>24.821000000000002</v>
      </c>
      <c r="AC360">
        <v>28477</v>
      </c>
      <c r="AD360">
        <v>29759</v>
      </c>
      <c r="AE360">
        <v>198713</v>
      </c>
    </row>
    <row r="361" spans="1:31" x14ac:dyDescent="0.35">
      <c r="A361" t="s">
        <v>62</v>
      </c>
      <c r="B361" t="s">
        <v>63</v>
      </c>
      <c r="C361">
        <v>0</v>
      </c>
      <c r="D361" t="s">
        <v>64</v>
      </c>
      <c r="E361">
        <v>90</v>
      </c>
      <c r="F361" t="s">
        <v>76</v>
      </c>
      <c r="G361">
        <v>2009</v>
      </c>
      <c r="H361">
        <v>472513</v>
      </c>
      <c r="I361">
        <v>578382</v>
      </c>
      <c r="J361">
        <v>8469044</v>
      </c>
      <c r="K361">
        <v>8845189</v>
      </c>
      <c r="L361">
        <v>17267</v>
      </c>
      <c r="M361">
        <v>2.9089999999999998</v>
      </c>
      <c r="N361">
        <v>47841</v>
      </c>
      <c r="O361">
        <v>8.0589999999999993</v>
      </c>
      <c r="P361">
        <v>822456</v>
      </c>
      <c r="Q361">
        <v>190261</v>
      </c>
      <c r="R361">
        <v>632195</v>
      </c>
      <c r="S361">
        <v>2.1509999999999998</v>
      </c>
      <c r="T361">
        <v>9.298</v>
      </c>
      <c r="U361">
        <v>1576814</v>
      </c>
      <c r="V361">
        <v>380408</v>
      </c>
      <c r="W361">
        <v>1196406</v>
      </c>
      <c r="X361">
        <v>4.3010000000000002</v>
      </c>
      <c r="Y361">
        <v>17.827000000000002</v>
      </c>
      <c r="Z361">
        <v>-754358</v>
      </c>
      <c r="AA361">
        <v>-8.5280000000000005</v>
      </c>
      <c r="AB361">
        <v>18.597000000000001</v>
      </c>
      <c r="AC361">
        <v>29737</v>
      </c>
      <c r="AD361">
        <v>30849</v>
      </c>
      <c r="AE361">
        <v>215291</v>
      </c>
    </row>
    <row r="362" spans="1:31" x14ac:dyDescent="0.35">
      <c r="A362" t="s">
        <v>62</v>
      </c>
      <c r="B362" t="s">
        <v>63</v>
      </c>
      <c r="C362">
        <v>0</v>
      </c>
      <c r="D362" t="s">
        <v>64</v>
      </c>
      <c r="E362">
        <v>90</v>
      </c>
      <c r="F362" t="s">
        <v>76</v>
      </c>
      <c r="G362">
        <v>2010</v>
      </c>
      <c r="H362">
        <v>471619</v>
      </c>
      <c r="I362">
        <v>577817</v>
      </c>
      <c r="J362">
        <v>8130971</v>
      </c>
      <c r="K362">
        <v>8347523</v>
      </c>
      <c r="L362">
        <v>18426</v>
      </c>
      <c r="M362">
        <v>3.1219999999999999</v>
      </c>
      <c r="N362">
        <v>43337</v>
      </c>
      <c r="O362">
        <v>7.3419999999999996</v>
      </c>
      <c r="P362">
        <v>807070</v>
      </c>
      <c r="Q362">
        <v>176390</v>
      </c>
      <c r="R362">
        <v>630680</v>
      </c>
      <c r="S362">
        <v>2.113</v>
      </c>
      <c r="T362">
        <v>9.6679999999999993</v>
      </c>
      <c r="U362">
        <v>1241261</v>
      </c>
      <c r="V362">
        <v>320156</v>
      </c>
      <c r="W362">
        <v>921105</v>
      </c>
      <c r="X362">
        <v>3.835</v>
      </c>
      <c r="Y362">
        <v>14.87</v>
      </c>
      <c r="Z362">
        <v>-434191</v>
      </c>
      <c r="AA362">
        <v>-5.2009999999999996</v>
      </c>
      <c r="AB362">
        <v>19.337</v>
      </c>
      <c r="AC362">
        <v>27123</v>
      </c>
      <c r="AD362">
        <v>28505</v>
      </c>
      <c r="AE362">
        <v>175029</v>
      </c>
    </row>
    <row r="363" spans="1:31" x14ac:dyDescent="0.35">
      <c r="A363" t="s">
        <v>62</v>
      </c>
      <c r="B363" t="s">
        <v>63</v>
      </c>
      <c r="C363">
        <v>0</v>
      </c>
      <c r="D363" t="s">
        <v>64</v>
      </c>
      <c r="E363">
        <v>90</v>
      </c>
      <c r="F363" t="s">
        <v>76</v>
      </c>
      <c r="G363">
        <v>2011</v>
      </c>
      <c r="H363">
        <v>473887</v>
      </c>
      <c r="I363">
        <v>584569</v>
      </c>
      <c r="J363">
        <v>8479027</v>
      </c>
      <c r="K363">
        <v>8520832</v>
      </c>
      <c r="L363">
        <v>19353</v>
      </c>
      <c r="M363">
        <v>3.2440000000000002</v>
      </c>
      <c r="N363">
        <v>43440</v>
      </c>
      <c r="O363">
        <v>7.2809999999999997</v>
      </c>
      <c r="P363">
        <v>923877</v>
      </c>
      <c r="Q363">
        <v>163518</v>
      </c>
      <c r="R363">
        <v>760359</v>
      </c>
      <c r="S363">
        <v>1.919</v>
      </c>
      <c r="T363">
        <v>10.843</v>
      </c>
      <c r="U363">
        <v>1007953</v>
      </c>
      <c r="V363">
        <v>281026</v>
      </c>
      <c r="W363">
        <v>726927</v>
      </c>
      <c r="X363">
        <v>3.298</v>
      </c>
      <c r="Y363">
        <v>11.829000000000001</v>
      </c>
      <c r="Z363">
        <v>-84076</v>
      </c>
      <c r="AA363">
        <v>-0.98699999999999999</v>
      </c>
      <c r="AB363">
        <v>21.684999999999999</v>
      </c>
      <c r="AC363">
        <v>27604</v>
      </c>
      <c r="AD363">
        <v>28785</v>
      </c>
      <c r="AE363">
        <v>167217</v>
      </c>
    </row>
    <row r="364" spans="1:31" x14ac:dyDescent="0.35">
      <c r="A364" t="s">
        <v>62</v>
      </c>
      <c r="B364" t="s">
        <v>63</v>
      </c>
      <c r="C364">
        <v>0</v>
      </c>
      <c r="D364" t="s">
        <v>64</v>
      </c>
      <c r="E364">
        <v>90</v>
      </c>
      <c r="F364" t="s">
        <v>76</v>
      </c>
      <c r="G364">
        <v>2012</v>
      </c>
      <c r="H364">
        <v>485202</v>
      </c>
      <c r="I364">
        <v>597569</v>
      </c>
      <c r="J364">
        <v>8920278</v>
      </c>
      <c r="K364">
        <v>8893301</v>
      </c>
      <c r="L364">
        <v>23327</v>
      </c>
      <c r="M364">
        <v>3.835</v>
      </c>
      <c r="N364">
        <v>44853</v>
      </c>
      <c r="O364">
        <v>7.3730000000000002</v>
      </c>
      <c r="P364">
        <v>1118924</v>
      </c>
      <c r="Q364">
        <v>211579</v>
      </c>
      <c r="R364">
        <v>907345</v>
      </c>
      <c r="S364">
        <v>2.379</v>
      </c>
      <c r="T364">
        <v>12.582000000000001</v>
      </c>
      <c r="U364">
        <v>1066400</v>
      </c>
      <c r="V364">
        <v>352847</v>
      </c>
      <c r="W364">
        <v>713553</v>
      </c>
      <c r="X364">
        <v>3.968</v>
      </c>
      <c r="Y364">
        <v>11.991</v>
      </c>
      <c r="Z364">
        <v>52524</v>
      </c>
      <c r="AA364">
        <v>0.59099999999999997</v>
      </c>
      <c r="AB364">
        <v>23.981999999999999</v>
      </c>
      <c r="AC364">
        <v>25375</v>
      </c>
      <c r="AD364">
        <v>26647</v>
      </c>
      <c r="AE364">
        <v>187868</v>
      </c>
    </row>
    <row r="365" spans="1:31" x14ac:dyDescent="0.35">
      <c r="A365" t="s">
        <v>62</v>
      </c>
      <c r="B365" t="s">
        <v>63</v>
      </c>
      <c r="C365">
        <v>0</v>
      </c>
      <c r="D365" t="s">
        <v>64</v>
      </c>
      <c r="E365">
        <v>90</v>
      </c>
      <c r="F365" t="s">
        <v>76</v>
      </c>
      <c r="G365">
        <v>2013</v>
      </c>
      <c r="H365">
        <v>497740</v>
      </c>
      <c r="I365">
        <v>614251</v>
      </c>
      <c r="J365">
        <v>9269016</v>
      </c>
      <c r="K365">
        <v>9260052</v>
      </c>
      <c r="L365">
        <v>21302</v>
      </c>
      <c r="M365">
        <v>3.4079999999999999</v>
      </c>
      <c r="N365">
        <v>42814</v>
      </c>
      <c r="O365">
        <v>6.85</v>
      </c>
      <c r="P365">
        <v>1067888</v>
      </c>
      <c r="Q365">
        <v>240618</v>
      </c>
      <c r="R365">
        <v>827270</v>
      </c>
      <c r="S365">
        <v>2.5979999999999999</v>
      </c>
      <c r="T365">
        <v>11.532</v>
      </c>
      <c r="U365">
        <v>1046665</v>
      </c>
      <c r="V365">
        <v>307941</v>
      </c>
      <c r="W365">
        <v>738724</v>
      </c>
      <c r="X365">
        <v>3.3250000000000002</v>
      </c>
      <c r="Y365">
        <v>11.303000000000001</v>
      </c>
      <c r="Z365">
        <v>21223</v>
      </c>
      <c r="AA365">
        <v>0.22900000000000001</v>
      </c>
      <c r="AB365">
        <v>22.606000000000002</v>
      </c>
      <c r="AC365">
        <v>26700</v>
      </c>
      <c r="AD365">
        <v>27541</v>
      </c>
      <c r="AE365">
        <v>181783</v>
      </c>
    </row>
    <row r="366" spans="1:31" x14ac:dyDescent="0.35">
      <c r="A366" t="s">
        <v>62</v>
      </c>
      <c r="B366" t="s">
        <v>63</v>
      </c>
      <c r="C366">
        <v>0</v>
      </c>
      <c r="D366" t="s">
        <v>64</v>
      </c>
      <c r="E366">
        <v>90</v>
      </c>
      <c r="F366" t="s">
        <v>76</v>
      </c>
      <c r="G366">
        <v>2014</v>
      </c>
      <c r="H366">
        <v>505947</v>
      </c>
      <c r="I366">
        <v>617267</v>
      </c>
      <c r="J366">
        <v>9538083</v>
      </c>
      <c r="K366">
        <v>9499875</v>
      </c>
      <c r="L366">
        <v>22384</v>
      </c>
      <c r="M366">
        <v>3.57</v>
      </c>
      <c r="N366">
        <v>42018</v>
      </c>
      <c r="O366">
        <v>6.7009999999999996</v>
      </c>
      <c r="P366">
        <v>1104787</v>
      </c>
      <c r="Q366">
        <v>230536</v>
      </c>
      <c r="R366">
        <v>874251</v>
      </c>
      <c r="S366">
        <v>2.427</v>
      </c>
      <c r="T366">
        <v>11.629</v>
      </c>
      <c r="U366">
        <v>1025982</v>
      </c>
      <c r="V366">
        <v>297577</v>
      </c>
      <c r="W366">
        <v>728405</v>
      </c>
      <c r="X366">
        <v>3.1320000000000001</v>
      </c>
      <c r="Y366">
        <v>10.8</v>
      </c>
      <c r="Z366">
        <v>78805</v>
      </c>
      <c r="AA366">
        <v>0.83</v>
      </c>
      <c r="AB366">
        <v>21.6</v>
      </c>
      <c r="AC366">
        <v>26835</v>
      </c>
      <c r="AD366">
        <v>28010</v>
      </c>
      <c r="AE366">
        <v>167152</v>
      </c>
    </row>
    <row r="367" spans="1:31" x14ac:dyDescent="0.35">
      <c r="A367" t="s">
        <v>62</v>
      </c>
      <c r="B367" t="s">
        <v>63</v>
      </c>
      <c r="C367">
        <v>0</v>
      </c>
      <c r="D367" t="s">
        <v>64</v>
      </c>
      <c r="E367">
        <v>90</v>
      </c>
      <c r="F367" t="s">
        <v>76</v>
      </c>
      <c r="G367">
        <v>2015</v>
      </c>
      <c r="H367">
        <v>502795</v>
      </c>
      <c r="I367">
        <v>612483</v>
      </c>
      <c r="J367">
        <v>9560002</v>
      </c>
      <c r="K367">
        <v>9497911</v>
      </c>
      <c r="L367">
        <v>22131</v>
      </c>
      <c r="M367">
        <v>3.5569999999999999</v>
      </c>
      <c r="N367">
        <v>41665</v>
      </c>
      <c r="O367">
        <v>6.6959999999999997</v>
      </c>
      <c r="P367">
        <v>1150490</v>
      </c>
      <c r="Q367">
        <v>237620</v>
      </c>
      <c r="R367">
        <v>912870</v>
      </c>
      <c r="S367">
        <v>2.5019999999999998</v>
      </c>
      <c r="T367">
        <v>12.113</v>
      </c>
      <c r="U367">
        <v>1021302</v>
      </c>
      <c r="V367">
        <v>307694</v>
      </c>
      <c r="W367">
        <v>713608</v>
      </c>
      <c r="X367">
        <v>3.24</v>
      </c>
      <c r="Y367">
        <v>10.753</v>
      </c>
      <c r="Z367">
        <v>129188</v>
      </c>
      <c r="AA367">
        <v>1.36</v>
      </c>
      <c r="AB367">
        <v>21.506</v>
      </c>
      <c r="AC367">
        <v>27348</v>
      </c>
      <c r="AD367">
        <v>28519</v>
      </c>
      <c r="AE367">
        <v>181784</v>
      </c>
    </row>
    <row r="368" spans="1:31" x14ac:dyDescent="0.35">
      <c r="A368" t="s">
        <v>62</v>
      </c>
      <c r="B368" t="s">
        <v>63</v>
      </c>
      <c r="C368">
        <v>0</v>
      </c>
      <c r="D368" t="s">
        <v>64</v>
      </c>
      <c r="E368">
        <v>90</v>
      </c>
      <c r="F368" t="s">
        <v>76</v>
      </c>
      <c r="G368">
        <v>2016</v>
      </c>
      <c r="H368">
        <v>496549</v>
      </c>
      <c r="I368">
        <v>601603</v>
      </c>
      <c r="J368">
        <v>9511302</v>
      </c>
      <c r="K368">
        <v>9491557</v>
      </c>
      <c r="L368">
        <v>21034</v>
      </c>
      <c r="M368">
        <v>3.4430000000000001</v>
      </c>
      <c r="N368">
        <v>39547</v>
      </c>
      <c r="O368">
        <v>6.4740000000000002</v>
      </c>
      <c r="P368">
        <v>1062470</v>
      </c>
      <c r="Q368">
        <v>220391</v>
      </c>
      <c r="R368">
        <v>842079</v>
      </c>
      <c r="S368">
        <v>2.3220000000000001</v>
      </c>
      <c r="T368">
        <v>11.194000000000001</v>
      </c>
      <c r="U368">
        <v>1018413</v>
      </c>
      <c r="V368">
        <v>274189</v>
      </c>
      <c r="W368">
        <v>744224</v>
      </c>
      <c r="X368">
        <v>2.8889999999999998</v>
      </c>
      <c r="Y368">
        <v>10.73</v>
      </c>
      <c r="Z368">
        <v>44057</v>
      </c>
      <c r="AA368">
        <v>0.46400000000000002</v>
      </c>
      <c r="AB368">
        <v>21.459</v>
      </c>
      <c r="AC368">
        <v>27243</v>
      </c>
      <c r="AD368">
        <v>28444</v>
      </c>
      <c r="AE368">
        <v>178653</v>
      </c>
    </row>
    <row r="369" spans="1:31" x14ac:dyDescent="0.35">
      <c r="A369" t="s">
        <v>62</v>
      </c>
      <c r="B369" t="s">
        <v>63</v>
      </c>
      <c r="C369">
        <v>0</v>
      </c>
      <c r="D369" t="s">
        <v>64</v>
      </c>
      <c r="E369">
        <v>90</v>
      </c>
      <c r="F369" t="s">
        <v>76</v>
      </c>
      <c r="G369">
        <v>2017</v>
      </c>
      <c r="H369">
        <v>486694</v>
      </c>
      <c r="I369">
        <v>588410</v>
      </c>
      <c r="J369">
        <v>9293101</v>
      </c>
      <c r="K369">
        <v>9308969</v>
      </c>
      <c r="L369">
        <v>19932</v>
      </c>
      <c r="M369">
        <v>3.3260000000000001</v>
      </c>
      <c r="N369">
        <v>41747</v>
      </c>
      <c r="O369">
        <v>6.9660000000000002</v>
      </c>
      <c r="P369">
        <v>1107953</v>
      </c>
      <c r="Q369">
        <v>221770</v>
      </c>
      <c r="R369">
        <v>886183</v>
      </c>
      <c r="S369">
        <v>2.3820000000000001</v>
      </c>
      <c r="T369">
        <v>11.901999999999999</v>
      </c>
      <c r="U369">
        <v>1142636</v>
      </c>
      <c r="V369">
        <v>347897</v>
      </c>
      <c r="W369">
        <v>794739</v>
      </c>
      <c r="X369">
        <v>3.7370000000000001</v>
      </c>
      <c r="Y369">
        <v>12.275</v>
      </c>
      <c r="Z369">
        <v>-34683</v>
      </c>
      <c r="AA369">
        <v>-0.373</v>
      </c>
      <c r="AB369">
        <v>23.803999999999998</v>
      </c>
      <c r="AC369">
        <v>28603</v>
      </c>
      <c r="AD369">
        <v>29711</v>
      </c>
      <c r="AE369">
        <v>209537</v>
      </c>
    </row>
    <row r="370" spans="1:31" x14ac:dyDescent="0.35">
      <c r="A370" t="s">
        <v>62</v>
      </c>
      <c r="B370" t="s">
        <v>63</v>
      </c>
      <c r="C370">
        <v>0</v>
      </c>
      <c r="D370" t="s">
        <v>64</v>
      </c>
      <c r="E370">
        <v>90</v>
      </c>
      <c r="F370" t="s">
        <v>76</v>
      </c>
      <c r="G370">
        <v>2018</v>
      </c>
      <c r="H370">
        <v>484994</v>
      </c>
      <c r="I370">
        <v>579789</v>
      </c>
      <c r="J370">
        <v>9192780</v>
      </c>
      <c r="K370">
        <v>9243130</v>
      </c>
      <c r="L370">
        <v>15629</v>
      </c>
      <c r="M370">
        <v>2.641</v>
      </c>
      <c r="N370">
        <v>39755</v>
      </c>
      <c r="O370">
        <v>6.7169999999999996</v>
      </c>
      <c r="P370">
        <v>1010206</v>
      </c>
      <c r="Q370">
        <v>179336</v>
      </c>
      <c r="R370">
        <v>830870</v>
      </c>
      <c r="S370">
        <v>1.94</v>
      </c>
      <c r="T370">
        <v>10.929</v>
      </c>
      <c r="U370">
        <v>1107346</v>
      </c>
      <c r="V370">
        <v>325056</v>
      </c>
      <c r="W370">
        <v>782290</v>
      </c>
      <c r="X370">
        <v>3.5169999999999999</v>
      </c>
      <c r="Y370">
        <v>11.98</v>
      </c>
      <c r="Z370">
        <v>-97140</v>
      </c>
      <c r="AA370">
        <v>-1.0509999999999999</v>
      </c>
      <c r="AB370">
        <v>21.859000000000002</v>
      </c>
      <c r="AC370">
        <v>30034</v>
      </c>
      <c r="AD370">
        <v>31755</v>
      </c>
      <c r="AE370">
        <v>216347</v>
      </c>
    </row>
    <row r="371" spans="1:31" x14ac:dyDescent="0.35">
      <c r="A371" t="s">
        <v>62</v>
      </c>
      <c r="B371" t="s">
        <v>63</v>
      </c>
      <c r="C371">
        <v>0</v>
      </c>
      <c r="D371" t="s">
        <v>64</v>
      </c>
      <c r="E371">
        <v>100</v>
      </c>
      <c r="F371" t="s">
        <v>77</v>
      </c>
      <c r="G371">
        <v>1978</v>
      </c>
      <c r="H371">
        <v>0</v>
      </c>
      <c r="I371">
        <v>0</v>
      </c>
      <c r="J371">
        <v>0</v>
      </c>
      <c r="K371">
        <v>0</v>
      </c>
      <c r="L371">
        <v>0</v>
      </c>
      <c r="M371" t="s">
        <v>70</v>
      </c>
      <c r="N371">
        <v>0</v>
      </c>
      <c r="O371" t="s">
        <v>70</v>
      </c>
      <c r="P371">
        <v>0</v>
      </c>
      <c r="Q371">
        <v>0</v>
      </c>
      <c r="R371">
        <v>0</v>
      </c>
      <c r="S371" t="s">
        <v>70</v>
      </c>
      <c r="T371" t="s">
        <v>70</v>
      </c>
      <c r="U371">
        <v>0</v>
      </c>
      <c r="V371">
        <v>0</v>
      </c>
      <c r="W371">
        <v>0</v>
      </c>
      <c r="X371" t="s">
        <v>70</v>
      </c>
      <c r="Y371" t="s">
        <v>70</v>
      </c>
      <c r="Z371">
        <v>0</v>
      </c>
      <c r="AA371" t="s">
        <v>70</v>
      </c>
      <c r="AB371" t="s">
        <v>70</v>
      </c>
      <c r="AC371">
        <v>0</v>
      </c>
      <c r="AD371">
        <v>0</v>
      </c>
      <c r="AE371">
        <v>0</v>
      </c>
    </row>
    <row r="372" spans="1:31" x14ac:dyDescent="0.35">
      <c r="A372" t="s">
        <v>62</v>
      </c>
      <c r="B372" t="s">
        <v>63</v>
      </c>
      <c r="C372">
        <v>0</v>
      </c>
      <c r="D372" t="s">
        <v>64</v>
      </c>
      <c r="E372">
        <v>100</v>
      </c>
      <c r="F372" t="s">
        <v>77</v>
      </c>
      <c r="G372">
        <v>1979</v>
      </c>
      <c r="H372">
        <v>0</v>
      </c>
      <c r="I372">
        <v>0</v>
      </c>
      <c r="J372">
        <v>0</v>
      </c>
      <c r="K372">
        <v>0</v>
      </c>
      <c r="L372">
        <v>0</v>
      </c>
      <c r="M372" t="s">
        <v>70</v>
      </c>
      <c r="N372">
        <v>0</v>
      </c>
      <c r="O372" t="s">
        <v>70</v>
      </c>
      <c r="P372">
        <v>0</v>
      </c>
      <c r="Q372">
        <v>0</v>
      </c>
      <c r="R372">
        <v>0</v>
      </c>
      <c r="S372" t="s">
        <v>70</v>
      </c>
      <c r="T372" t="s">
        <v>70</v>
      </c>
      <c r="U372">
        <v>0</v>
      </c>
      <c r="V372">
        <v>0</v>
      </c>
      <c r="W372">
        <v>0</v>
      </c>
      <c r="X372" t="s">
        <v>70</v>
      </c>
      <c r="Y372" t="s">
        <v>70</v>
      </c>
      <c r="Z372">
        <v>0</v>
      </c>
      <c r="AA372" t="s">
        <v>70</v>
      </c>
      <c r="AB372" t="s">
        <v>70</v>
      </c>
      <c r="AC372">
        <v>0</v>
      </c>
      <c r="AD372">
        <v>0</v>
      </c>
      <c r="AE372">
        <v>0</v>
      </c>
    </row>
    <row r="373" spans="1:31" x14ac:dyDescent="0.35">
      <c r="A373" t="s">
        <v>62</v>
      </c>
      <c r="B373" t="s">
        <v>63</v>
      </c>
      <c r="C373">
        <v>0</v>
      </c>
      <c r="D373" t="s">
        <v>64</v>
      </c>
      <c r="E373">
        <v>100</v>
      </c>
      <c r="F373" t="s">
        <v>77</v>
      </c>
      <c r="G373">
        <v>1980</v>
      </c>
      <c r="H373">
        <v>0</v>
      </c>
      <c r="I373">
        <v>0</v>
      </c>
      <c r="J373">
        <v>0</v>
      </c>
      <c r="K373">
        <v>0</v>
      </c>
      <c r="L373">
        <v>0</v>
      </c>
      <c r="M373" t="s">
        <v>70</v>
      </c>
      <c r="N373">
        <v>0</v>
      </c>
      <c r="O373" t="s">
        <v>70</v>
      </c>
      <c r="P373">
        <v>0</v>
      </c>
      <c r="Q373">
        <v>0</v>
      </c>
      <c r="R373">
        <v>0</v>
      </c>
      <c r="S373" t="s">
        <v>70</v>
      </c>
      <c r="T373" t="s">
        <v>70</v>
      </c>
      <c r="U373">
        <v>0</v>
      </c>
      <c r="V373">
        <v>0</v>
      </c>
      <c r="W373">
        <v>0</v>
      </c>
      <c r="X373" t="s">
        <v>70</v>
      </c>
      <c r="Y373" t="s">
        <v>70</v>
      </c>
      <c r="Z373">
        <v>0</v>
      </c>
      <c r="AA373" t="s">
        <v>70</v>
      </c>
      <c r="AB373" t="s">
        <v>70</v>
      </c>
      <c r="AC373">
        <v>0</v>
      </c>
      <c r="AD373">
        <v>0</v>
      </c>
      <c r="AE373">
        <v>0</v>
      </c>
    </row>
    <row r="374" spans="1:31" x14ac:dyDescent="0.35">
      <c r="A374" t="s">
        <v>62</v>
      </c>
      <c r="B374" t="s">
        <v>63</v>
      </c>
      <c r="C374">
        <v>0</v>
      </c>
      <c r="D374" t="s">
        <v>64</v>
      </c>
      <c r="E374">
        <v>100</v>
      </c>
      <c r="F374" t="s">
        <v>77</v>
      </c>
      <c r="G374">
        <v>1981</v>
      </c>
      <c r="H374">
        <v>0</v>
      </c>
      <c r="I374">
        <v>0</v>
      </c>
      <c r="J374">
        <v>0</v>
      </c>
      <c r="K374">
        <v>0</v>
      </c>
      <c r="L374">
        <v>0</v>
      </c>
      <c r="M374" t="s">
        <v>70</v>
      </c>
      <c r="N374">
        <v>0</v>
      </c>
      <c r="O374" t="s">
        <v>70</v>
      </c>
      <c r="P374">
        <v>0</v>
      </c>
      <c r="Q374">
        <v>0</v>
      </c>
      <c r="R374">
        <v>0</v>
      </c>
      <c r="S374" t="s">
        <v>70</v>
      </c>
      <c r="T374" t="s">
        <v>70</v>
      </c>
      <c r="U374">
        <v>0</v>
      </c>
      <c r="V374">
        <v>0</v>
      </c>
      <c r="W374">
        <v>0</v>
      </c>
      <c r="X374" t="s">
        <v>70</v>
      </c>
      <c r="Y374" t="s">
        <v>70</v>
      </c>
      <c r="Z374">
        <v>0</v>
      </c>
      <c r="AA374" t="s">
        <v>70</v>
      </c>
      <c r="AB374" t="s">
        <v>70</v>
      </c>
      <c r="AC374">
        <v>0</v>
      </c>
      <c r="AD374">
        <v>0</v>
      </c>
      <c r="AE374">
        <v>0</v>
      </c>
    </row>
    <row r="375" spans="1:31" x14ac:dyDescent="0.35">
      <c r="A375" t="s">
        <v>62</v>
      </c>
      <c r="B375" t="s">
        <v>63</v>
      </c>
      <c r="C375">
        <v>0</v>
      </c>
      <c r="D375" t="s">
        <v>64</v>
      </c>
      <c r="E375">
        <v>100</v>
      </c>
      <c r="F375" t="s">
        <v>77</v>
      </c>
      <c r="G375">
        <v>1982</v>
      </c>
      <c r="H375">
        <v>0</v>
      </c>
      <c r="I375">
        <v>0</v>
      </c>
      <c r="J375">
        <v>0</v>
      </c>
      <c r="K375">
        <v>0</v>
      </c>
      <c r="L375">
        <v>0</v>
      </c>
      <c r="M375" t="s">
        <v>70</v>
      </c>
      <c r="N375">
        <v>0</v>
      </c>
      <c r="O375" t="s">
        <v>70</v>
      </c>
      <c r="P375">
        <v>0</v>
      </c>
      <c r="Q375">
        <v>0</v>
      </c>
      <c r="R375">
        <v>0</v>
      </c>
      <c r="S375" t="s">
        <v>70</v>
      </c>
      <c r="T375" t="s">
        <v>70</v>
      </c>
      <c r="U375">
        <v>0</v>
      </c>
      <c r="V375">
        <v>0</v>
      </c>
      <c r="W375">
        <v>0</v>
      </c>
      <c r="X375" t="s">
        <v>70</v>
      </c>
      <c r="Y375" t="s">
        <v>70</v>
      </c>
      <c r="Z375">
        <v>0</v>
      </c>
      <c r="AA375" t="s">
        <v>70</v>
      </c>
      <c r="AB375" t="s">
        <v>70</v>
      </c>
      <c r="AC375">
        <v>0</v>
      </c>
      <c r="AD375">
        <v>0</v>
      </c>
      <c r="AE375">
        <v>0</v>
      </c>
    </row>
    <row r="376" spans="1:31" x14ac:dyDescent="0.35">
      <c r="A376" t="s">
        <v>62</v>
      </c>
      <c r="B376" t="s">
        <v>63</v>
      </c>
      <c r="C376">
        <v>0</v>
      </c>
      <c r="D376" t="s">
        <v>64</v>
      </c>
      <c r="E376">
        <v>100</v>
      </c>
      <c r="F376" t="s">
        <v>77</v>
      </c>
      <c r="G376">
        <v>1983</v>
      </c>
      <c r="H376">
        <v>0</v>
      </c>
      <c r="I376">
        <v>0</v>
      </c>
      <c r="J376">
        <v>0</v>
      </c>
      <c r="K376">
        <v>0</v>
      </c>
      <c r="L376">
        <v>0</v>
      </c>
      <c r="M376" t="s">
        <v>70</v>
      </c>
      <c r="N376">
        <v>0</v>
      </c>
      <c r="O376" t="s">
        <v>70</v>
      </c>
      <c r="P376">
        <v>0</v>
      </c>
      <c r="Q376">
        <v>0</v>
      </c>
      <c r="R376">
        <v>0</v>
      </c>
      <c r="S376" t="s">
        <v>70</v>
      </c>
      <c r="T376" t="s">
        <v>70</v>
      </c>
      <c r="U376">
        <v>0</v>
      </c>
      <c r="V376">
        <v>0</v>
      </c>
      <c r="W376">
        <v>0</v>
      </c>
      <c r="X376" t="s">
        <v>70</v>
      </c>
      <c r="Y376" t="s">
        <v>70</v>
      </c>
      <c r="Z376">
        <v>0</v>
      </c>
      <c r="AA376" t="s">
        <v>70</v>
      </c>
      <c r="AB376" t="s">
        <v>70</v>
      </c>
      <c r="AC376">
        <v>0</v>
      </c>
      <c r="AD376">
        <v>0</v>
      </c>
      <c r="AE376">
        <v>0</v>
      </c>
    </row>
    <row r="377" spans="1:31" x14ac:dyDescent="0.35">
      <c r="A377" t="s">
        <v>62</v>
      </c>
      <c r="B377" t="s">
        <v>63</v>
      </c>
      <c r="C377">
        <v>0</v>
      </c>
      <c r="D377" t="s">
        <v>64</v>
      </c>
      <c r="E377">
        <v>100</v>
      </c>
      <c r="F377" t="s">
        <v>77</v>
      </c>
      <c r="G377">
        <v>1984</v>
      </c>
      <c r="H377">
        <v>0</v>
      </c>
      <c r="I377">
        <v>0</v>
      </c>
      <c r="J377">
        <v>0</v>
      </c>
      <c r="K377">
        <v>0</v>
      </c>
      <c r="L377">
        <v>0</v>
      </c>
      <c r="M377" t="s">
        <v>70</v>
      </c>
      <c r="N377">
        <v>0</v>
      </c>
      <c r="O377" t="s">
        <v>70</v>
      </c>
      <c r="P377">
        <v>0</v>
      </c>
      <c r="Q377">
        <v>0</v>
      </c>
      <c r="R377">
        <v>0</v>
      </c>
      <c r="S377" t="s">
        <v>70</v>
      </c>
      <c r="T377" t="s">
        <v>70</v>
      </c>
      <c r="U377">
        <v>0</v>
      </c>
      <c r="V377">
        <v>0</v>
      </c>
      <c r="W377">
        <v>0</v>
      </c>
      <c r="X377" t="s">
        <v>70</v>
      </c>
      <c r="Y377" t="s">
        <v>70</v>
      </c>
      <c r="Z377">
        <v>0</v>
      </c>
      <c r="AA377" t="s">
        <v>70</v>
      </c>
      <c r="AB377" t="s">
        <v>70</v>
      </c>
      <c r="AC377">
        <v>0</v>
      </c>
      <c r="AD377">
        <v>0</v>
      </c>
      <c r="AE377">
        <v>0</v>
      </c>
    </row>
    <row r="378" spans="1:31" x14ac:dyDescent="0.35">
      <c r="A378" t="s">
        <v>62</v>
      </c>
      <c r="B378" t="s">
        <v>63</v>
      </c>
      <c r="C378">
        <v>0</v>
      </c>
      <c r="D378" t="s">
        <v>64</v>
      </c>
      <c r="E378">
        <v>100</v>
      </c>
      <c r="F378" t="s">
        <v>77</v>
      </c>
      <c r="G378">
        <v>1985</v>
      </c>
      <c r="H378">
        <v>0</v>
      </c>
      <c r="I378">
        <v>0</v>
      </c>
      <c r="J378">
        <v>0</v>
      </c>
      <c r="K378">
        <v>0</v>
      </c>
      <c r="L378">
        <v>0</v>
      </c>
      <c r="M378" t="s">
        <v>70</v>
      </c>
      <c r="N378">
        <v>0</v>
      </c>
      <c r="O378" t="s">
        <v>70</v>
      </c>
      <c r="P378">
        <v>0</v>
      </c>
      <c r="Q378">
        <v>0</v>
      </c>
      <c r="R378">
        <v>0</v>
      </c>
      <c r="S378" t="s">
        <v>70</v>
      </c>
      <c r="T378" t="s">
        <v>70</v>
      </c>
      <c r="U378">
        <v>0</v>
      </c>
      <c r="V378">
        <v>0</v>
      </c>
      <c r="W378">
        <v>0</v>
      </c>
      <c r="X378" t="s">
        <v>70</v>
      </c>
      <c r="Y378" t="s">
        <v>70</v>
      </c>
      <c r="Z378">
        <v>0</v>
      </c>
      <c r="AA378" t="s">
        <v>70</v>
      </c>
      <c r="AB378" t="s">
        <v>70</v>
      </c>
      <c r="AC378">
        <v>0</v>
      </c>
      <c r="AD378">
        <v>0</v>
      </c>
      <c r="AE378">
        <v>0</v>
      </c>
    </row>
    <row r="379" spans="1:31" x14ac:dyDescent="0.35">
      <c r="A379" t="s">
        <v>62</v>
      </c>
      <c r="B379" t="s">
        <v>63</v>
      </c>
      <c r="C379">
        <v>0</v>
      </c>
      <c r="D379" t="s">
        <v>64</v>
      </c>
      <c r="E379">
        <v>100</v>
      </c>
      <c r="F379" t="s">
        <v>77</v>
      </c>
      <c r="G379">
        <v>1986</v>
      </c>
      <c r="H379">
        <v>0</v>
      </c>
      <c r="I379">
        <v>0</v>
      </c>
      <c r="J379">
        <v>0</v>
      </c>
      <c r="K379">
        <v>0</v>
      </c>
      <c r="L379">
        <v>0</v>
      </c>
      <c r="M379" t="s">
        <v>70</v>
      </c>
      <c r="N379">
        <v>0</v>
      </c>
      <c r="O379" t="s">
        <v>70</v>
      </c>
      <c r="P379">
        <v>0</v>
      </c>
      <c r="Q379">
        <v>0</v>
      </c>
      <c r="R379">
        <v>0</v>
      </c>
      <c r="S379" t="s">
        <v>70</v>
      </c>
      <c r="T379" t="s">
        <v>70</v>
      </c>
      <c r="U379">
        <v>0</v>
      </c>
      <c r="V379">
        <v>0</v>
      </c>
      <c r="W379">
        <v>0</v>
      </c>
      <c r="X379" t="s">
        <v>70</v>
      </c>
      <c r="Y379" t="s">
        <v>70</v>
      </c>
      <c r="Z379">
        <v>0</v>
      </c>
      <c r="AA379" t="s">
        <v>70</v>
      </c>
      <c r="AB379" t="s">
        <v>70</v>
      </c>
      <c r="AC379">
        <v>0</v>
      </c>
      <c r="AD379">
        <v>0</v>
      </c>
      <c r="AE379">
        <v>0</v>
      </c>
    </row>
    <row r="380" spans="1:31" x14ac:dyDescent="0.35">
      <c r="A380" t="s">
        <v>62</v>
      </c>
      <c r="B380" t="s">
        <v>63</v>
      </c>
      <c r="C380">
        <v>0</v>
      </c>
      <c r="D380" t="s">
        <v>64</v>
      </c>
      <c r="E380">
        <v>100</v>
      </c>
      <c r="F380" t="s">
        <v>77</v>
      </c>
      <c r="G380">
        <v>1987</v>
      </c>
      <c r="H380">
        <v>0</v>
      </c>
      <c r="I380">
        <v>0</v>
      </c>
      <c r="J380">
        <v>0</v>
      </c>
      <c r="K380">
        <v>0</v>
      </c>
      <c r="L380">
        <v>0</v>
      </c>
      <c r="M380" t="s">
        <v>70</v>
      </c>
      <c r="N380">
        <v>0</v>
      </c>
      <c r="O380" t="s">
        <v>70</v>
      </c>
      <c r="P380">
        <v>0</v>
      </c>
      <c r="Q380">
        <v>0</v>
      </c>
      <c r="R380">
        <v>0</v>
      </c>
      <c r="S380" t="s">
        <v>70</v>
      </c>
      <c r="T380" t="s">
        <v>70</v>
      </c>
      <c r="U380">
        <v>0</v>
      </c>
      <c r="V380">
        <v>0</v>
      </c>
      <c r="W380">
        <v>0</v>
      </c>
      <c r="X380" t="s">
        <v>70</v>
      </c>
      <c r="Y380" t="s">
        <v>70</v>
      </c>
      <c r="Z380">
        <v>0</v>
      </c>
      <c r="AA380" t="s">
        <v>70</v>
      </c>
      <c r="AB380" t="s">
        <v>70</v>
      </c>
      <c r="AC380">
        <v>0</v>
      </c>
      <c r="AD380">
        <v>0</v>
      </c>
      <c r="AE380">
        <v>0</v>
      </c>
    </row>
    <row r="381" spans="1:31" x14ac:dyDescent="0.35">
      <c r="A381" t="s">
        <v>62</v>
      </c>
      <c r="B381" t="s">
        <v>63</v>
      </c>
      <c r="C381">
        <v>0</v>
      </c>
      <c r="D381" t="s">
        <v>64</v>
      </c>
      <c r="E381">
        <v>100</v>
      </c>
      <c r="F381" t="s">
        <v>77</v>
      </c>
      <c r="G381">
        <v>1988</v>
      </c>
      <c r="H381">
        <v>0</v>
      </c>
      <c r="I381">
        <v>0</v>
      </c>
      <c r="J381">
        <v>0</v>
      </c>
      <c r="K381">
        <v>0</v>
      </c>
      <c r="L381">
        <v>0</v>
      </c>
      <c r="M381" t="s">
        <v>70</v>
      </c>
      <c r="N381">
        <v>0</v>
      </c>
      <c r="O381" t="s">
        <v>70</v>
      </c>
      <c r="P381">
        <v>0</v>
      </c>
      <c r="Q381">
        <v>0</v>
      </c>
      <c r="R381">
        <v>0</v>
      </c>
      <c r="S381" t="s">
        <v>70</v>
      </c>
      <c r="T381" t="s">
        <v>70</v>
      </c>
      <c r="U381">
        <v>0</v>
      </c>
      <c r="V381">
        <v>0</v>
      </c>
      <c r="W381">
        <v>0</v>
      </c>
      <c r="X381" t="s">
        <v>70</v>
      </c>
      <c r="Y381" t="s">
        <v>70</v>
      </c>
      <c r="Z381">
        <v>0</v>
      </c>
      <c r="AA381" t="s">
        <v>70</v>
      </c>
      <c r="AB381" t="s">
        <v>70</v>
      </c>
      <c r="AC381">
        <v>0</v>
      </c>
      <c r="AD381">
        <v>0</v>
      </c>
      <c r="AE381">
        <v>0</v>
      </c>
    </row>
    <row r="382" spans="1:31" x14ac:dyDescent="0.35">
      <c r="A382" t="s">
        <v>62</v>
      </c>
      <c r="B382" t="s">
        <v>63</v>
      </c>
      <c r="C382">
        <v>0</v>
      </c>
      <c r="D382" t="s">
        <v>64</v>
      </c>
      <c r="E382">
        <v>100</v>
      </c>
      <c r="F382" t="s">
        <v>77</v>
      </c>
      <c r="G382">
        <v>1989</v>
      </c>
      <c r="H382">
        <v>0</v>
      </c>
      <c r="I382">
        <v>0</v>
      </c>
      <c r="J382">
        <v>0</v>
      </c>
      <c r="K382">
        <v>0</v>
      </c>
      <c r="L382">
        <v>0</v>
      </c>
      <c r="M382" t="s">
        <v>70</v>
      </c>
      <c r="N382">
        <v>0</v>
      </c>
      <c r="O382" t="s">
        <v>70</v>
      </c>
      <c r="P382">
        <v>0</v>
      </c>
      <c r="Q382">
        <v>0</v>
      </c>
      <c r="R382">
        <v>0</v>
      </c>
      <c r="S382" t="s">
        <v>70</v>
      </c>
      <c r="T382" t="s">
        <v>70</v>
      </c>
      <c r="U382">
        <v>0</v>
      </c>
      <c r="V382">
        <v>0</v>
      </c>
      <c r="W382">
        <v>0</v>
      </c>
      <c r="X382" t="s">
        <v>70</v>
      </c>
      <c r="Y382" t="s">
        <v>70</v>
      </c>
      <c r="Z382">
        <v>0</v>
      </c>
      <c r="AA382" t="s">
        <v>70</v>
      </c>
      <c r="AB382" t="s">
        <v>70</v>
      </c>
      <c r="AC382">
        <v>0</v>
      </c>
      <c r="AD382">
        <v>0</v>
      </c>
      <c r="AE382">
        <v>0</v>
      </c>
    </row>
    <row r="383" spans="1:31" x14ac:dyDescent="0.35">
      <c r="A383" t="s">
        <v>62</v>
      </c>
      <c r="B383" t="s">
        <v>63</v>
      </c>
      <c r="C383">
        <v>0</v>
      </c>
      <c r="D383" t="s">
        <v>64</v>
      </c>
      <c r="E383">
        <v>100</v>
      </c>
      <c r="F383" t="s">
        <v>77</v>
      </c>
      <c r="G383">
        <v>1990</v>
      </c>
      <c r="H383">
        <v>0</v>
      </c>
      <c r="I383">
        <v>0</v>
      </c>
      <c r="J383">
        <v>0</v>
      </c>
      <c r="K383">
        <v>0</v>
      </c>
      <c r="L383">
        <v>0</v>
      </c>
      <c r="M383" t="s">
        <v>70</v>
      </c>
      <c r="N383">
        <v>0</v>
      </c>
      <c r="O383" t="s">
        <v>70</v>
      </c>
      <c r="P383">
        <v>0</v>
      </c>
      <c r="Q383">
        <v>0</v>
      </c>
      <c r="R383">
        <v>0</v>
      </c>
      <c r="S383" t="s">
        <v>70</v>
      </c>
      <c r="T383" t="s">
        <v>70</v>
      </c>
      <c r="U383">
        <v>0</v>
      </c>
      <c r="V383">
        <v>0</v>
      </c>
      <c r="W383">
        <v>0</v>
      </c>
      <c r="X383" t="s">
        <v>70</v>
      </c>
      <c r="Y383" t="s">
        <v>70</v>
      </c>
      <c r="Z383">
        <v>0</v>
      </c>
      <c r="AA383" t="s">
        <v>70</v>
      </c>
      <c r="AB383" t="s">
        <v>70</v>
      </c>
      <c r="AC383">
        <v>0</v>
      </c>
      <c r="AD383">
        <v>0</v>
      </c>
      <c r="AE383">
        <v>0</v>
      </c>
    </row>
    <row r="384" spans="1:31" x14ac:dyDescent="0.35">
      <c r="A384" t="s">
        <v>62</v>
      </c>
      <c r="B384" t="s">
        <v>63</v>
      </c>
      <c r="C384">
        <v>0</v>
      </c>
      <c r="D384" t="s">
        <v>64</v>
      </c>
      <c r="E384">
        <v>100</v>
      </c>
      <c r="F384" t="s">
        <v>77</v>
      </c>
      <c r="G384">
        <v>1991</v>
      </c>
      <c r="H384">
        <v>0</v>
      </c>
      <c r="I384">
        <v>0</v>
      </c>
      <c r="J384">
        <v>0</v>
      </c>
      <c r="K384">
        <v>0</v>
      </c>
      <c r="L384">
        <v>0</v>
      </c>
      <c r="M384" t="s">
        <v>70</v>
      </c>
      <c r="N384">
        <v>0</v>
      </c>
      <c r="O384" t="s">
        <v>70</v>
      </c>
      <c r="P384">
        <v>0</v>
      </c>
      <c r="Q384">
        <v>0</v>
      </c>
      <c r="R384">
        <v>0</v>
      </c>
      <c r="S384" t="s">
        <v>70</v>
      </c>
      <c r="T384" t="s">
        <v>70</v>
      </c>
      <c r="U384">
        <v>0</v>
      </c>
      <c r="V384">
        <v>0</v>
      </c>
      <c r="W384">
        <v>0</v>
      </c>
      <c r="X384" t="s">
        <v>70</v>
      </c>
      <c r="Y384" t="s">
        <v>70</v>
      </c>
      <c r="Z384">
        <v>0</v>
      </c>
      <c r="AA384" t="s">
        <v>70</v>
      </c>
      <c r="AB384" t="s">
        <v>70</v>
      </c>
      <c r="AC384">
        <v>0</v>
      </c>
      <c r="AD384">
        <v>0</v>
      </c>
      <c r="AE384">
        <v>0</v>
      </c>
    </row>
    <row r="385" spans="1:31" x14ac:dyDescent="0.35">
      <c r="A385" t="s">
        <v>62</v>
      </c>
      <c r="B385" t="s">
        <v>63</v>
      </c>
      <c r="C385">
        <v>0</v>
      </c>
      <c r="D385" t="s">
        <v>64</v>
      </c>
      <c r="E385">
        <v>100</v>
      </c>
      <c r="F385" t="s">
        <v>77</v>
      </c>
      <c r="G385">
        <v>1992</v>
      </c>
      <c r="H385">
        <v>0</v>
      </c>
      <c r="I385">
        <v>0</v>
      </c>
      <c r="J385">
        <v>0</v>
      </c>
      <c r="K385">
        <v>0</v>
      </c>
      <c r="L385">
        <v>0</v>
      </c>
      <c r="M385" t="s">
        <v>70</v>
      </c>
      <c r="N385">
        <v>0</v>
      </c>
      <c r="O385" t="s">
        <v>70</v>
      </c>
      <c r="P385">
        <v>0</v>
      </c>
      <c r="Q385">
        <v>0</v>
      </c>
      <c r="R385">
        <v>0</v>
      </c>
      <c r="S385" t="s">
        <v>70</v>
      </c>
      <c r="T385" t="s">
        <v>70</v>
      </c>
      <c r="U385">
        <v>0</v>
      </c>
      <c r="V385">
        <v>0</v>
      </c>
      <c r="W385">
        <v>0</v>
      </c>
      <c r="X385" t="s">
        <v>70</v>
      </c>
      <c r="Y385" t="s">
        <v>70</v>
      </c>
      <c r="Z385">
        <v>0</v>
      </c>
      <c r="AA385" t="s">
        <v>70</v>
      </c>
      <c r="AB385" t="s">
        <v>70</v>
      </c>
      <c r="AC385">
        <v>0</v>
      </c>
      <c r="AD385">
        <v>0</v>
      </c>
      <c r="AE385">
        <v>0</v>
      </c>
    </row>
    <row r="386" spans="1:31" x14ac:dyDescent="0.35">
      <c r="A386" t="s">
        <v>62</v>
      </c>
      <c r="B386" t="s">
        <v>63</v>
      </c>
      <c r="C386">
        <v>0</v>
      </c>
      <c r="D386" t="s">
        <v>64</v>
      </c>
      <c r="E386">
        <v>100</v>
      </c>
      <c r="F386" t="s">
        <v>77</v>
      </c>
      <c r="G386">
        <v>1993</v>
      </c>
      <c r="H386">
        <v>0</v>
      </c>
      <c r="I386">
        <v>0</v>
      </c>
      <c r="J386">
        <v>0</v>
      </c>
      <c r="K386">
        <v>0</v>
      </c>
      <c r="L386">
        <v>0</v>
      </c>
      <c r="M386" t="s">
        <v>70</v>
      </c>
      <c r="N386">
        <v>0</v>
      </c>
      <c r="O386" t="s">
        <v>70</v>
      </c>
      <c r="P386">
        <v>0</v>
      </c>
      <c r="Q386">
        <v>0</v>
      </c>
      <c r="R386">
        <v>0</v>
      </c>
      <c r="S386" t="s">
        <v>70</v>
      </c>
      <c r="T386" t="s">
        <v>70</v>
      </c>
      <c r="U386">
        <v>0</v>
      </c>
      <c r="V386">
        <v>0</v>
      </c>
      <c r="W386">
        <v>0</v>
      </c>
      <c r="X386" t="s">
        <v>70</v>
      </c>
      <c r="Y386" t="s">
        <v>70</v>
      </c>
      <c r="Z386">
        <v>0</v>
      </c>
      <c r="AA386" t="s">
        <v>70</v>
      </c>
      <c r="AB386" t="s">
        <v>70</v>
      </c>
      <c r="AC386">
        <v>0</v>
      </c>
      <c r="AD386">
        <v>0</v>
      </c>
      <c r="AE386">
        <v>0</v>
      </c>
    </row>
    <row r="387" spans="1:31" x14ac:dyDescent="0.35">
      <c r="A387" t="s">
        <v>62</v>
      </c>
      <c r="B387" t="s">
        <v>63</v>
      </c>
      <c r="C387">
        <v>0</v>
      </c>
      <c r="D387" t="s">
        <v>64</v>
      </c>
      <c r="E387">
        <v>100</v>
      </c>
      <c r="F387" t="s">
        <v>77</v>
      </c>
      <c r="G387">
        <v>1994</v>
      </c>
      <c r="H387">
        <v>0</v>
      </c>
      <c r="I387">
        <v>0</v>
      </c>
      <c r="J387">
        <v>0</v>
      </c>
      <c r="K387">
        <v>0</v>
      </c>
      <c r="L387">
        <v>0</v>
      </c>
      <c r="M387" t="s">
        <v>70</v>
      </c>
      <c r="N387">
        <v>0</v>
      </c>
      <c r="O387" t="s">
        <v>70</v>
      </c>
      <c r="P387">
        <v>0</v>
      </c>
      <c r="Q387">
        <v>0</v>
      </c>
      <c r="R387">
        <v>0</v>
      </c>
      <c r="S387" t="s">
        <v>70</v>
      </c>
      <c r="T387" t="s">
        <v>70</v>
      </c>
      <c r="U387">
        <v>0</v>
      </c>
      <c r="V387">
        <v>0</v>
      </c>
      <c r="W387">
        <v>0</v>
      </c>
      <c r="X387" t="s">
        <v>70</v>
      </c>
      <c r="Y387" t="s">
        <v>70</v>
      </c>
      <c r="Z387">
        <v>0</v>
      </c>
      <c r="AA387" t="s">
        <v>70</v>
      </c>
      <c r="AB387" t="s">
        <v>70</v>
      </c>
      <c r="AC387">
        <v>0</v>
      </c>
      <c r="AD387">
        <v>0</v>
      </c>
      <c r="AE387">
        <v>0</v>
      </c>
    </row>
    <row r="388" spans="1:31" x14ac:dyDescent="0.35">
      <c r="A388" t="s">
        <v>62</v>
      </c>
      <c r="B388" t="s">
        <v>63</v>
      </c>
      <c r="C388">
        <v>0</v>
      </c>
      <c r="D388" t="s">
        <v>64</v>
      </c>
      <c r="E388">
        <v>100</v>
      </c>
      <c r="F388" t="s">
        <v>77</v>
      </c>
      <c r="G388">
        <v>1995</v>
      </c>
      <c r="H388">
        <v>0</v>
      </c>
      <c r="I388">
        <v>0</v>
      </c>
      <c r="J388">
        <v>0</v>
      </c>
      <c r="K388">
        <v>0</v>
      </c>
      <c r="L388">
        <v>0</v>
      </c>
      <c r="M388" t="s">
        <v>70</v>
      </c>
      <c r="N388">
        <v>0</v>
      </c>
      <c r="O388" t="s">
        <v>70</v>
      </c>
      <c r="P388">
        <v>0</v>
      </c>
      <c r="Q388">
        <v>0</v>
      </c>
      <c r="R388">
        <v>0</v>
      </c>
      <c r="S388" t="s">
        <v>70</v>
      </c>
      <c r="T388" t="s">
        <v>70</v>
      </c>
      <c r="U388">
        <v>0</v>
      </c>
      <c r="V388">
        <v>0</v>
      </c>
      <c r="W388">
        <v>0</v>
      </c>
      <c r="X388" t="s">
        <v>70</v>
      </c>
      <c r="Y388" t="s">
        <v>70</v>
      </c>
      <c r="Z388">
        <v>0</v>
      </c>
      <c r="AA388" t="s">
        <v>70</v>
      </c>
      <c r="AB388" t="s">
        <v>70</v>
      </c>
      <c r="AC388">
        <v>0</v>
      </c>
      <c r="AD388">
        <v>0</v>
      </c>
      <c r="AE388">
        <v>0</v>
      </c>
    </row>
    <row r="389" spans="1:31" x14ac:dyDescent="0.35">
      <c r="A389" t="s">
        <v>62</v>
      </c>
      <c r="B389" t="s">
        <v>63</v>
      </c>
      <c r="C389">
        <v>0</v>
      </c>
      <c r="D389" t="s">
        <v>64</v>
      </c>
      <c r="E389">
        <v>100</v>
      </c>
      <c r="F389" t="s">
        <v>77</v>
      </c>
      <c r="G389">
        <v>1996</v>
      </c>
      <c r="H389">
        <v>0</v>
      </c>
      <c r="I389">
        <v>0</v>
      </c>
      <c r="J389">
        <v>0</v>
      </c>
      <c r="K389">
        <v>0</v>
      </c>
      <c r="L389">
        <v>0</v>
      </c>
      <c r="M389" t="s">
        <v>70</v>
      </c>
      <c r="N389">
        <v>0</v>
      </c>
      <c r="O389" t="s">
        <v>70</v>
      </c>
      <c r="P389">
        <v>0</v>
      </c>
      <c r="Q389">
        <v>0</v>
      </c>
      <c r="R389">
        <v>0</v>
      </c>
      <c r="S389" t="s">
        <v>70</v>
      </c>
      <c r="T389" t="s">
        <v>70</v>
      </c>
      <c r="U389">
        <v>0</v>
      </c>
      <c r="V389">
        <v>0</v>
      </c>
      <c r="W389">
        <v>0</v>
      </c>
      <c r="X389" t="s">
        <v>70</v>
      </c>
      <c r="Y389" t="s">
        <v>70</v>
      </c>
      <c r="Z389">
        <v>0</v>
      </c>
      <c r="AA389" t="s">
        <v>70</v>
      </c>
      <c r="AB389" t="s">
        <v>70</v>
      </c>
      <c r="AC389">
        <v>0</v>
      </c>
      <c r="AD389">
        <v>0</v>
      </c>
      <c r="AE389">
        <v>0</v>
      </c>
    </row>
    <row r="390" spans="1:31" x14ac:dyDescent="0.35">
      <c r="A390" t="s">
        <v>62</v>
      </c>
      <c r="B390" t="s">
        <v>63</v>
      </c>
      <c r="C390">
        <v>0</v>
      </c>
      <c r="D390" t="s">
        <v>64</v>
      </c>
      <c r="E390">
        <v>100</v>
      </c>
      <c r="F390" t="s">
        <v>77</v>
      </c>
      <c r="G390">
        <v>1997</v>
      </c>
      <c r="H390">
        <v>0</v>
      </c>
      <c r="I390">
        <v>0</v>
      </c>
      <c r="J390">
        <v>0</v>
      </c>
      <c r="K390">
        <v>0</v>
      </c>
      <c r="L390">
        <v>0</v>
      </c>
      <c r="M390" t="s">
        <v>70</v>
      </c>
      <c r="N390">
        <v>0</v>
      </c>
      <c r="O390" t="s">
        <v>70</v>
      </c>
      <c r="P390">
        <v>0</v>
      </c>
      <c r="Q390">
        <v>0</v>
      </c>
      <c r="R390">
        <v>0</v>
      </c>
      <c r="S390" t="s">
        <v>70</v>
      </c>
      <c r="T390" t="s">
        <v>70</v>
      </c>
      <c r="U390">
        <v>0</v>
      </c>
      <c r="V390">
        <v>0</v>
      </c>
      <c r="W390">
        <v>0</v>
      </c>
      <c r="X390" t="s">
        <v>70</v>
      </c>
      <c r="Y390" t="s">
        <v>70</v>
      </c>
      <c r="Z390">
        <v>0</v>
      </c>
      <c r="AA390" t="s">
        <v>70</v>
      </c>
      <c r="AB390" t="s">
        <v>70</v>
      </c>
      <c r="AC390">
        <v>0</v>
      </c>
      <c r="AD390">
        <v>0</v>
      </c>
      <c r="AE390">
        <v>0</v>
      </c>
    </row>
    <row r="391" spans="1:31" x14ac:dyDescent="0.35">
      <c r="A391" t="s">
        <v>62</v>
      </c>
      <c r="B391" t="s">
        <v>63</v>
      </c>
      <c r="C391">
        <v>0</v>
      </c>
      <c r="D391" t="s">
        <v>64</v>
      </c>
      <c r="E391">
        <v>100</v>
      </c>
      <c r="F391" t="s">
        <v>77</v>
      </c>
      <c r="G391">
        <v>1998</v>
      </c>
      <c r="H391">
        <v>78358</v>
      </c>
      <c r="I391">
        <v>102753</v>
      </c>
      <c r="J391">
        <v>1842842</v>
      </c>
      <c r="K391">
        <v>1837979</v>
      </c>
      <c r="L391">
        <v>3426</v>
      </c>
      <c r="M391">
        <v>3.27</v>
      </c>
      <c r="N391">
        <v>7452</v>
      </c>
      <c r="O391">
        <v>7.1130000000000004</v>
      </c>
      <c r="P391">
        <v>258839</v>
      </c>
      <c r="Q391">
        <v>63803</v>
      </c>
      <c r="R391">
        <v>195036</v>
      </c>
      <c r="S391">
        <v>3.4710000000000001</v>
      </c>
      <c r="T391">
        <v>14.083</v>
      </c>
      <c r="U391">
        <v>247843</v>
      </c>
      <c r="V391">
        <v>70381</v>
      </c>
      <c r="W391">
        <v>177462</v>
      </c>
      <c r="X391">
        <v>3.8290000000000002</v>
      </c>
      <c r="Y391">
        <v>13.484999999999999</v>
      </c>
      <c r="Z391">
        <v>10996</v>
      </c>
      <c r="AA391">
        <v>0.59799999999999998</v>
      </c>
      <c r="AB391">
        <v>26.969000000000001</v>
      </c>
      <c r="AC391">
        <v>4152</v>
      </c>
      <c r="AD391">
        <v>4794</v>
      </c>
      <c r="AE391">
        <v>36776</v>
      </c>
    </row>
    <row r="392" spans="1:31" x14ac:dyDescent="0.35">
      <c r="A392" t="s">
        <v>62</v>
      </c>
      <c r="B392" t="s">
        <v>63</v>
      </c>
      <c r="C392">
        <v>0</v>
      </c>
      <c r="D392" t="s">
        <v>64</v>
      </c>
      <c r="E392">
        <v>100</v>
      </c>
      <c r="F392" t="s">
        <v>77</v>
      </c>
      <c r="G392">
        <v>1999</v>
      </c>
      <c r="H392">
        <v>152435</v>
      </c>
      <c r="I392">
        <v>203271</v>
      </c>
      <c r="J392">
        <v>3549874</v>
      </c>
      <c r="K392">
        <v>3560936</v>
      </c>
      <c r="L392">
        <v>7022</v>
      </c>
      <c r="M392">
        <v>3.4009999999999998</v>
      </c>
      <c r="N392">
        <v>13406</v>
      </c>
      <c r="O392">
        <v>6.4930000000000003</v>
      </c>
      <c r="P392">
        <v>463936</v>
      </c>
      <c r="Q392">
        <v>116598</v>
      </c>
      <c r="R392">
        <v>347338</v>
      </c>
      <c r="S392">
        <v>3.274</v>
      </c>
      <c r="T392">
        <v>13.028</v>
      </c>
      <c r="U392">
        <v>489354</v>
      </c>
      <c r="V392">
        <v>153749</v>
      </c>
      <c r="W392">
        <v>335605</v>
      </c>
      <c r="X392">
        <v>4.3179999999999996</v>
      </c>
      <c r="Y392">
        <v>13.742000000000001</v>
      </c>
      <c r="Z392">
        <v>-25418</v>
      </c>
      <c r="AA392">
        <v>-0.71399999999999997</v>
      </c>
      <c r="AB392">
        <v>26.056999999999999</v>
      </c>
      <c r="AC392">
        <v>7969</v>
      </c>
      <c r="AD392">
        <v>8740</v>
      </c>
      <c r="AE392">
        <v>74558</v>
      </c>
    </row>
    <row r="393" spans="1:31" x14ac:dyDescent="0.35">
      <c r="A393" t="s">
        <v>62</v>
      </c>
      <c r="B393" t="s">
        <v>63</v>
      </c>
      <c r="C393">
        <v>0</v>
      </c>
      <c r="D393" t="s">
        <v>64</v>
      </c>
      <c r="E393">
        <v>100</v>
      </c>
      <c r="F393" t="s">
        <v>77</v>
      </c>
      <c r="G393">
        <v>2000</v>
      </c>
      <c r="H393">
        <v>219046</v>
      </c>
      <c r="I393">
        <v>288025</v>
      </c>
      <c r="J393">
        <v>5269806</v>
      </c>
      <c r="K393">
        <v>5223401</v>
      </c>
      <c r="L393">
        <v>9085</v>
      </c>
      <c r="M393">
        <v>3.1</v>
      </c>
      <c r="N393">
        <v>19166</v>
      </c>
      <c r="O393">
        <v>6.54</v>
      </c>
      <c r="P393">
        <v>724889</v>
      </c>
      <c r="Q393">
        <v>217935</v>
      </c>
      <c r="R393">
        <v>506954</v>
      </c>
      <c r="S393">
        <v>4.1719999999999997</v>
      </c>
      <c r="T393">
        <v>13.878</v>
      </c>
      <c r="U393">
        <v>632922</v>
      </c>
      <c r="V393">
        <v>200980</v>
      </c>
      <c r="W393">
        <v>431942</v>
      </c>
      <c r="X393">
        <v>3.8479999999999999</v>
      </c>
      <c r="Y393">
        <v>12.117000000000001</v>
      </c>
      <c r="Z393">
        <v>91967</v>
      </c>
      <c r="AA393">
        <v>1.7609999999999999</v>
      </c>
      <c r="AB393">
        <v>24.234000000000002</v>
      </c>
      <c r="AC393">
        <v>11349</v>
      </c>
      <c r="AD393">
        <v>12417</v>
      </c>
      <c r="AE393">
        <v>89232</v>
      </c>
    </row>
    <row r="394" spans="1:31" x14ac:dyDescent="0.35">
      <c r="A394" t="s">
        <v>62</v>
      </c>
      <c r="B394" t="s">
        <v>63</v>
      </c>
      <c r="C394">
        <v>0</v>
      </c>
      <c r="D394" t="s">
        <v>64</v>
      </c>
      <c r="E394">
        <v>100</v>
      </c>
      <c r="F394" t="s">
        <v>77</v>
      </c>
      <c r="G394">
        <v>2001</v>
      </c>
      <c r="H394">
        <v>278556</v>
      </c>
      <c r="I394">
        <v>366362</v>
      </c>
      <c r="J394">
        <v>6670268</v>
      </c>
      <c r="K394">
        <v>6695397</v>
      </c>
      <c r="L394">
        <v>12891</v>
      </c>
      <c r="M394">
        <v>3.4660000000000002</v>
      </c>
      <c r="N394">
        <v>24047</v>
      </c>
      <c r="O394">
        <v>6.4649999999999999</v>
      </c>
      <c r="P394">
        <v>843612</v>
      </c>
      <c r="Q394">
        <v>249810</v>
      </c>
      <c r="R394">
        <v>593802</v>
      </c>
      <c r="S394">
        <v>3.7309999999999999</v>
      </c>
      <c r="T394">
        <v>12.6</v>
      </c>
      <c r="U394">
        <v>895285</v>
      </c>
      <c r="V394">
        <v>251676</v>
      </c>
      <c r="W394">
        <v>643609</v>
      </c>
      <c r="X394">
        <v>3.7589999999999999</v>
      </c>
      <c r="Y394">
        <v>13.372</v>
      </c>
      <c r="Z394">
        <v>-51673</v>
      </c>
      <c r="AA394">
        <v>-0.77200000000000002</v>
      </c>
      <c r="AB394">
        <v>25.2</v>
      </c>
      <c r="AC394">
        <v>14171</v>
      </c>
      <c r="AD394">
        <v>15362</v>
      </c>
      <c r="AE394">
        <v>112643</v>
      </c>
    </row>
    <row r="395" spans="1:31" x14ac:dyDescent="0.35">
      <c r="A395" t="s">
        <v>62</v>
      </c>
      <c r="B395" t="s">
        <v>63</v>
      </c>
      <c r="C395">
        <v>0</v>
      </c>
      <c r="D395" t="s">
        <v>64</v>
      </c>
      <c r="E395">
        <v>100</v>
      </c>
      <c r="F395" t="s">
        <v>77</v>
      </c>
      <c r="G395">
        <v>2002</v>
      </c>
      <c r="H395">
        <v>331224</v>
      </c>
      <c r="I395">
        <v>435608</v>
      </c>
      <c r="J395">
        <v>7743860</v>
      </c>
      <c r="K395">
        <v>7972534</v>
      </c>
      <c r="L395">
        <v>17176</v>
      </c>
      <c r="M395">
        <v>3.8570000000000002</v>
      </c>
      <c r="N395">
        <v>36702</v>
      </c>
      <c r="O395">
        <v>8.2409999999999997</v>
      </c>
      <c r="P395">
        <v>1008983</v>
      </c>
      <c r="Q395">
        <v>297551</v>
      </c>
      <c r="R395">
        <v>711432</v>
      </c>
      <c r="S395">
        <v>3.7320000000000002</v>
      </c>
      <c r="T395">
        <v>12.656000000000001</v>
      </c>
      <c r="U395">
        <v>1470048</v>
      </c>
      <c r="V395">
        <v>485309</v>
      </c>
      <c r="W395">
        <v>984739</v>
      </c>
      <c r="X395">
        <v>6.0869999999999997</v>
      </c>
      <c r="Y395">
        <v>18.439</v>
      </c>
      <c r="Z395">
        <v>-461065</v>
      </c>
      <c r="AA395">
        <v>-5.7830000000000004</v>
      </c>
      <c r="AB395">
        <v>25.311</v>
      </c>
      <c r="AC395">
        <v>19537</v>
      </c>
      <c r="AD395">
        <v>21348</v>
      </c>
      <c r="AE395">
        <v>239842</v>
      </c>
    </row>
    <row r="396" spans="1:31" x14ac:dyDescent="0.35">
      <c r="A396" t="s">
        <v>62</v>
      </c>
      <c r="B396" t="s">
        <v>63</v>
      </c>
      <c r="C396">
        <v>0</v>
      </c>
      <c r="D396" t="s">
        <v>64</v>
      </c>
      <c r="E396">
        <v>100</v>
      </c>
      <c r="F396" t="s">
        <v>77</v>
      </c>
      <c r="G396">
        <v>2003</v>
      </c>
      <c r="H396">
        <v>329153</v>
      </c>
      <c r="I396">
        <v>428850</v>
      </c>
      <c r="J396">
        <v>7644817</v>
      </c>
      <c r="K396">
        <v>7669619</v>
      </c>
      <c r="L396">
        <v>13290</v>
      </c>
      <c r="M396">
        <v>3.0419999999999998</v>
      </c>
      <c r="N396">
        <v>29420</v>
      </c>
      <c r="O396">
        <v>6.734</v>
      </c>
      <c r="P396">
        <v>967598</v>
      </c>
      <c r="Q396">
        <v>206135</v>
      </c>
      <c r="R396">
        <v>761463</v>
      </c>
      <c r="S396">
        <v>2.6880000000000002</v>
      </c>
      <c r="T396">
        <v>12.616</v>
      </c>
      <c r="U396">
        <v>1016174</v>
      </c>
      <c r="V396">
        <v>294162</v>
      </c>
      <c r="W396">
        <v>722012</v>
      </c>
      <c r="X396">
        <v>3.835</v>
      </c>
      <c r="Y396">
        <v>13.249000000000001</v>
      </c>
      <c r="Z396">
        <v>-48576</v>
      </c>
      <c r="AA396">
        <v>-0.63300000000000001</v>
      </c>
      <c r="AB396">
        <v>25.231999999999999</v>
      </c>
      <c r="AC396">
        <v>16198</v>
      </c>
      <c r="AD396">
        <v>17503</v>
      </c>
      <c r="AE396">
        <v>119163</v>
      </c>
    </row>
    <row r="397" spans="1:31" x14ac:dyDescent="0.35">
      <c r="A397" t="s">
        <v>62</v>
      </c>
      <c r="B397" t="s">
        <v>63</v>
      </c>
      <c r="C397">
        <v>0</v>
      </c>
      <c r="D397" t="s">
        <v>64</v>
      </c>
      <c r="E397">
        <v>100</v>
      </c>
      <c r="F397" t="s">
        <v>77</v>
      </c>
      <c r="G397">
        <v>2004</v>
      </c>
      <c r="H397">
        <v>327503</v>
      </c>
      <c r="I397">
        <v>418800</v>
      </c>
      <c r="J397">
        <v>7612691</v>
      </c>
      <c r="K397">
        <v>7649946</v>
      </c>
      <c r="L397">
        <v>12394</v>
      </c>
      <c r="M397">
        <v>2.9119999999999999</v>
      </c>
      <c r="N397">
        <v>26068</v>
      </c>
      <c r="O397">
        <v>6.1239999999999997</v>
      </c>
      <c r="P397">
        <v>843606</v>
      </c>
      <c r="Q397">
        <v>149025</v>
      </c>
      <c r="R397">
        <v>694581</v>
      </c>
      <c r="S397">
        <v>1.948</v>
      </c>
      <c r="T397">
        <v>11.028</v>
      </c>
      <c r="U397">
        <v>918875</v>
      </c>
      <c r="V397">
        <v>256095</v>
      </c>
      <c r="W397">
        <v>662780</v>
      </c>
      <c r="X397">
        <v>3.3479999999999999</v>
      </c>
      <c r="Y397">
        <v>12.012</v>
      </c>
      <c r="Z397">
        <v>-75269</v>
      </c>
      <c r="AA397">
        <v>-0.98399999999999999</v>
      </c>
      <c r="AB397">
        <v>22.055</v>
      </c>
      <c r="AC397">
        <v>15716</v>
      </c>
      <c r="AD397">
        <v>17310</v>
      </c>
      <c r="AE397">
        <v>124663</v>
      </c>
    </row>
    <row r="398" spans="1:31" x14ac:dyDescent="0.35">
      <c r="A398" t="s">
        <v>62</v>
      </c>
      <c r="B398" t="s">
        <v>63</v>
      </c>
      <c r="C398">
        <v>0</v>
      </c>
      <c r="D398" t="s">
        <v>64</v>
      </c>
      <c r="E398">
        <v>100</v>
      </c>
      <c r="F398" t="s">
        <v>77</v>
      </c>
      <c r="G398">
        <v>2005</v>
      </c>
      <c r="H398">
        <v>357269</v>
      </c>
      <c r="I398">
        <v>458566</v>
      </c>
      <c r="J398">
        <v>7998429</v>
      </c>
      <c r="K398">
        <v>8067189</v>
      </c>
      <c r="L398">
        <v>13377</v>
      </c>
      <c r="M398">
        <v>2.8740000000000001</v>
      </c>
      <c r="N398">
        <v>27225</v>
      </c>
      <c r="O398">
        <v>5.8490000000000002</v>
      </c>
      <c r="P398">
        <v>911880</v>
      </c>
      <c r="Q398">
        <v>204312</v>
      </c>
      <c r="R398">
        <v>707568</v>
      </c>
      <c r="S398">
        <v>2.5329999999999999</v>
      </c>
      <c r="T398">
        <v>11.304</v>
      </c>
      <c r="U398">
        <v>1051744</v>
      </c>
      <c r="V398">
        <v>288287</v>
      </c>
      <c r="W398">
        <v>763457</v>
      </c>
      <c r="X398">
        <v>3.5739999999999998</v>
      </c>
      <c r="Y398">
        <v>13.037000000000001</v>
      </c>
      <c r="Z398">
        <v>-139864</v>
      </c>
      <c r="AA398">
        <v>-1.734</v>
      </c>
      <c r="AB398">
        <v>22.606999999999999</v>
      </c>
      <c r="AC398">
        <v>16681</v>
      </c>
      <c r="AD398">
        <v>17765</v>
      </c>
      <c r="AE398">
        <v>149685</v>
      </c>
    </row>
    <row r="399" spans="1:31" x14ac:dyDescent="0.35">
      <c r="A399" t="s">
        <v>62</v>
      </c>
      <c r="B399" t="s">
        <v>63</v>
      </c>
      <c r="C399">
        <v>0</v>
      </c>
      <c r="D399" t="s">
        <v>64</v>
      </c>
      <c r="E399">
        <v>100</v>
      </c>
      <c r="F399" t="s">
        <v>77</v>
      </c>
      <c r="G399">
        <v>2006</v>
      </c>
      <c r="H399">
        <v>371924</v>
      </c>
      <c r="I399">
        <v>487108</v>
      </c>
      <c r="J399">
        <v>8710296</v>
      </c>
      <c r="K399">
        <v>8695964</v>
      </c>
      <c r="L399">
        <v>18550</v>
      </c>
      <c r="M399">
        <v>3.758</v>
      </c>
      <c r="N399">
        <v>31534</v>
      </c>
      <c r="O399">
        <v>6.3890000000000002</v>
      </c>
      <c r="P399">
        <v>1053980</v>
      </c>
      <c r="Q399">
        <v>261198</v>
      </c>
      <c r="R399">
        <v>792782</v>
      </c>
      <c r="S399">
        <v>3.004</v>
      </c>
      <c r="T399">
        <v>12.12</v>
      </c>
      <c r="U399">
        <v>1023971</v>
      </c>
      <c r="V399">
        <v>285949</v>
      </c>
      <c r="W399">
        <v>738022</v>
      </c>
      <c r="X399">
        <v>3.2879999999999998</v>
      </c>
      <c r="Y399">
        <v>11.775</v>
      </c>
      <c r="Z399">
        <v>30009</v>
      </c>
      <c r="AA399">
        <v>0.34499999999999997</v>
      </c>
      <c r="AB399">
        <v>23.55</v>
      </c>
      <c r="AC399">
        <v>20547</v>
      </c>
      <c r="AD399">
        <v>21739</v>
      </c>
      <c r="AE399">
        <v>147875</v>
      </c>
    </row>
    <row r="400" spans="1:31" x14ac:dyDescent="0.35">
      <c r="A400" t="s">
        <v>62</v>
      </c>
      <c r="B400" t="s">
        <v>63</v>
      </c>
      <c r="C400">
        <v>0</v>
      </c>
      <c r="D400" t="s">
        <v>64</v>
      </c>
      <c r="E400">
        <v>100</v>
      </c>
      <c r="F400" t="s">
        <v>77</v>
      </c>
      <c r="G400">
        <v>2007</v>
      </c>
      <c r="H400">
        <v>393666</v>
      </c>
      <c r="I400">
        <v>519472</v>
      </c>
      <c r="J400">
        <v>9826613</v>
      </c>
      <c r="K400">
        <v>9885799</v>
      </c>
      <c r="L400">
        <v>18308</v>
      </c>
      <c r="M400">
        <v>3.4729999999999999</v>
      </c>
      <c r="N400">
        <v>33803</v>
      </c>
      <c r="O400">
        <v>6.4119999999999999</v>
      </c>
      <c r="P400">
        <v>1204897</v>
      </c>
      <c r="Q400">
        <v>265355</v>
      </c>
      <c r="R400">
        <v>939542</v>
      </c>
      <c r="S400">
        <v>2.6840000000000002</v>
      </c>
      <c r="T400">
        <v>12.188000000000001</v>
      </c>
      <c r="U400">
        <v>1325248</v>
      </c>
      <c r="V400">
        <v>369091</v>
      </c>
      <c r="W400">
        <v>956157</v>
      </c>
      <c r="X400">
        <v>3.734</v>
      </c>
      <c r="Y400">
        <v>13.406000000000001</v>
      </c>
      <c r="Z400">
        <v>-120351</v>
      </c>
      <c r="AA400">
        <v>-1.2170000000000001</v>
      </c>
      <c r="AB400">
        <v>24.376000000000001</v>
      </c>
      <c r="AC400">
        <v>18282</v>
      </c>
      <c r="AD400">
        <v>19346</v>
      </c>
      <c r="AE400">
        <v>160672</v>
      </c>
    </row>
    <row r="401" spans="1:31" x14ac:dyDescent="0.35">
      <c r="A401" t="s">
        <v>62</v>
      </c>
      <c r="B401" t="s">
        <v>63</v>
      </c>
      <c r="C401">
        <v>0</v>
      </c>
      <c r="D401" t="s">
        <v>64</v>
      </c>
      <c r="E401">
        <v>100</v>
      </c>
      <c r="F401" t="s">
        <v>77</v>
      </c>
      <c r="G401">
        <v>2008</v>
      </c>
      <c r="H401">
        <v>403066</v>
      </c>
      <c r="I401">
        <v>535855</v>
      </c>
      <c r="J401">
        <v>10624676</v>
      </c>
      <c r="K401">
        <v>10687418</v>
      </c>
      <c r="L401">
        <v>15341</v>
      </c>
      <c r="M401">
        <v>2.8069999999999999</v>
      </c>
      <c r="N401">
        <v>36687</v>
      </c>
      <c r="O401">
        <v>6.7130000000000001</v>
      </c>
      <c r="P401">
        <v>1217414</v>
      </c>
      <c r="Q401">
        <v>252749</v>
      </c>
      <c r="R401">
        <v>964665</v>
      </c>
      <c r="S401">
        <v>2.3650000000000002</v>
      </c>
      <c r="T401">
        <v>11.391</v>
      </c>
      <c r="U401">
        <v>1347241</v>
      </c>
      <c r="V401">
        <v>387067</v>
      </c>
      <c r="W401">
        <v>960174</v>
      </c>
      <c r="X401">
        <v>3.6219999999999999</v>
      </c>
      <c r="Y401">
        <v>12.606</v>
      </c>
      <c r="Z401">
        <v>-129827</v>
      </c>
      <c r="AA401">
        <v>-1.2150000000000001</v>
      </c>
      <c r="AB401">
        <v>22.782</v>
      </c>
      <c r="AC401">
        <v>20108</v>
      </c>
      <c r="AD401">
        <v>21222</v>
      </c>
      <c r="AE401">
        <v>153514</v>
      </c>
    </row>
    <row r="402" spans="1:31" x14ac:dyDescent="0.35">
      <c r="A402" t="s">
        <v>62</v>
      </c>
      <c r="B402" t="s">
        <v>63</v>
      </c>
      <c r="C402">
        <v>0</v>
      </c>
      <c r="D402" t="s">
        <v>64</v>
      </c>
      <c r="E402">
        <v>100</v>
      </c>
      <c r="F402" t="s">
        <v>77</v>
      </c>
      <c r="G402">
        <v>2009</v>
      </c>
      <c r="H402">
        <v>408350</v>
      </c>
      <c r="I402">
        <v>544455</v>
      </c>
      <c r="J402">
        <v>10386165</v>
      </c>
      <c r="K402">
        <v>10789995</v>
      </c>
      <c r="L402">
        <v>15094</v>
      </c>
      <c r="M402">
        <v>2.7160000000000002</v>
      </c>
      <c r="N402">
        <v>37852</v>
      </c>
      <c r="O402">
        <v>6.81</v>
      </c>
      <c r="P402">
        <v>922509</v>
      </c>
      <c r="Q402">
        <v>258944</v>
      </c>
      <c r="R402">
        <v>663565</v>
      </c>
      <c r="S402">
        <v>2.4</v>
      </c>
      <c r="T402">
        <v>8.5500000000000007</v>
      </c>
      <c r="U402">
        <v>1730087</v>
      </c>
      <c r="V402">
        <v>414244</v>
      </c>
      <c r="W402">
        <v>1315843</v>
      </c>
      <c r="X402">
        <v>3.839</v>
      </c>
      <c r="Y402">
        <v>16.033999999999999</v>
      </c>
      <c r="Z402">
        <v>-807578</v>
      </c>
      <c r="AA402">
        <v>-7.4850000000000003</v>
      </c>
      <c r="AB402">
        <v>17.099</v>
      </c>
      <c r="AC402">
        <v>21392</v>
      </c>
      <c r="AD402">
        <v>23111</v>
      </c>
      <c r="AE402">
        <v>192271</v>
      </c>
    </row>
    <row r="403" spans="1:31" x14ac:dyDescent="0.35">
      <c r="A403" t="s">
        <v>62</v>
      </c>
      <c r="B403" t="s">
        <v>63</v>
      </c>
      <c r="C403">
        <v>0</v>
      </c>
      <c r="D403" t="s">
        <v>64</v>
      </c>
      <c r="E403">
        <v>100</v>
      </c>
      <c r="F403" t="s">
        <v>77</v>
      </c>
      <c r="G403">
        <v>2010</v>
      </c>
      <c r="H403">
        <v>391563</v>
      </c>
      <c r="I403">
        <v>525033</v>
      </c>
      <c r="J403">
        <v>9770067</v>
      </c>
      <c r="K403">
        <v>9977970</v>
      </c>
      <c r="L403">
        <v>17667</v>
      </c>
      <c r="M403">
        <v>3.31</v>
      </c>
      <c r="N403">
        <v>35176</v>
      </c>
      <c r="O403">
        <v>6.59</v>
      </c>
      <c r="P403">
        <v>895001</v>
      </c>
      <c r="Q403">
        <v>207436</v>
      </c>
      <c r="R403">
        <v>687565</v>
      </c>
      <c r="S403">
        <v>2.0790000000000002</v>
      </c>
      <c r="T403">
        <v>8.9700000000000006</v>
      </c>
      <c r="U403">
        <v>1313793</v>
      </c>
      <c r="V403">
        <v>316963</v>
      </c>
      <c r="W403">
        <v>996830</v>
      </c>
      <c r="X403">
        <v>3.177</v>
      </c>
      <c r="Y403">
        <v>13.167</v>
      </c>
      <c r="Z403">
        <v>-418792</v>
      </c>
      <c r="AA403">
        <v>-4.1970000000000001</v>
      </c>
      <c r="AB403">
        <v>17.940000000000001</v>
      </c>
      <c r="AC403">
        <v>19402</v>
      </c>
      <c r="AD403">
        <v>20339</v>
      </c>
      <c r="AE403">
        <v>120575</v>
      </c>
    </row>
    <row r="404" spans="1:31" x14ac:dyDescent="0.35">
      <c r="A404" t="s">
        <v>62</v>
      </c>
      <c r="B404" t="s">
        <v>63</v>
      </c>
      <c r="C404">
        <v>0</v>
      </c>
      <c r="D404" t="s">
        <v>64</v>
      </c>
      <c r="E404">
        <v>100</v>
      </c>
      <c r="F404" t="s">
        <v>77</v>
      </c>
      <c r="G404">
        <v>2011</v>
      </c>
      <c r="H404">
        <v>387236</v>
      </c>
      <c r="I404">
        <v>518715</v>
      </c>
      <c r="J404">
        <v>9487243</v>
      </c>
      <c r="K404">
        <v>9471614</v>
      </c>
      <c r="L404">
        <v>17402</v>
      </c>
      <c r="M404">
        <v>3.2989999999999999</v>
      </c>
      <c r="N404">
        <v>34823</v>
      </c>
      <c r="O404">
        <v>6.6020000000000003</v>
      </c>
      <c r="P404">
        <v>1065962</v>
      </c>
      <c r="Q404">
        <v>201932</v>
      </c>
      <c r="R404">
        <v>864030</v>
      </c>
      <c r="S404">
        <v>2.1320000000000001</v>
      </c>
      <c r="T404">
        <v>11.254</v>
      </c>
      <c r="U404">
        <v>1032443</v>
      </c>
      <c r="V404">
        <v>304418</v>
      </c>
      <c r="W404">
        <v>728025</v>
      </c>
      <c r="X404">
        <v>3.214</v>
      </c>
      <c r="Y404">
        <v>10.9</v>
      </c>
      <c r="Z404">
        <v>33519</v>
      </c>
      <c r="AA404">
        <v>0.35399999999999998</v>
      </c>
      <c r="AB404">
        <v>21.800999999999998</v>
      </c>
      <c r="AC404">
        <v>20090</v>
      </c>
      <c r="AD404">
        <v>21354</v>
      </c>
      <c r="AE404">
        <v>132894</v>
      </c>
    </row>
    <row r="405" spans="1:31" x14ac:dyDescent="0.35">
      <c r="A405" t="s">
        <v>62</v>
      </c>
      <c r="B405" t="s">
        <v>63</v>
      </c>
      <c r="C405">
        <v>0</v>
      </c>
      <c r="D405" t="s">
        <v>64</v>
      </c>
      <c r="E405">
        <v>100</v>
      </c>
      <c r="F405" t="s">
        <v>77</v>
      </c>
      <c r="G405">
        <v>2012</v>
      </c>
      <c r="H405">
        <v>380460</v>
      </c>
      <c r="I405">
        <v>499336</v>
      </c>
      <c r="J405">
        <v>8800802</v>
      </c>
      <c r="K405">
        <v>8817601</v>
      </c>
      <c r="L405">
        <v>16366</v>
      </c>
      <c r="M405">
        <v>3.2210000000000001</v>
      </c>
      <c r="N405">
        <v>33903</v>
      </c>
      <c r="O405">
        <v>6.6719999999999997</v>
      </c>
      <c r="P405">
        <v>994792</v>
      </c>
      <c r="Q405">
        <v>176485</v>
      </c>
      <c r="R405">
        <v>818307</v>
      </c>
      <c r="S405">
        <v>2.0019999999999998</v>
      </c>
      <c r="T405">
        <v>11.282</v>
      </c>
      <c r="U405">
        <v>1026149</v>
      </c>
      <c r="V405">
        <v>293836</v>
      </c>
      <c r="W405">
        <v>732313</v>
      </c>
      <c r="X405">
        <v>3.3319999999999999</v>
      </c>
      <c r="Y405">
        <v>11.638</v>
      </c>
      <c r="Z405">
        <v>-31357</v>
      </c>
      <c r="AA405">
        <v>-0.35599999999999998</v>
      </c>
      <c r="AB405">
        <v>22.564</v>
      </c>
      <c r="AC405">
        <v>17924</v>
      </c>
      <c r="AD405">
        <v>19109</v>
      </c>
      <c r="AE405">
        <v>124452</v>
      </c>
    </row>
    <row r="406" spans="1:31" x14ac:dyDescent="0.35">
      <c r="A406" t="s">
        <v>62</v>
      </c>
      <c r="B406" t="s">
        <v>63</v>
      </c>
      <c r="C406">
        <v>0</v>
      </c>
      <c r="D406" t="s">
        <v>64</v>
      </c>
      <c r="E406">
        <v>100</v>
      </c>
      <c r="F406" t="s">
        <v>77</v>
      </c>
      <c r="G406">
        <v>2013</v>
      </c>
      <c r="H406">
        <v>374103</v>
      </c>
      <c r="I406">
        <v>479564</v>
      </c>
      <c r="J406">
        <v>8275107</v>
      </c>
      <c r="K406">
        <v>8261252</v>
      </c>
      <c r="L406">
        <v>16412</v>
      </c>
      <c r="M406">
        <v>3.3650000000000002</v>
      </c>
      <c r="N406">
        <v>32882</v>
      </c>
      <c r="O406">
        <v>6.7409999999999997</v>
      </c>
      <c r="P406">
        <v>1000454</v>
      </c>
      <c r="Q406">
        <v>207511</v>
      </c>
      <c r="R406">
        <v>792943</v>
      </c>
      <c r="S406">
        <v>2.512</v>
      </c>
      <c r="T406">
        <v>12.11</v>
      </c>
      <c r="U406">
        <v>971617</v>
      </c>
      <c r="V406">
        <v>316843</v>
      </c>
      <c r="W406">
        <v>654774</v>
      </c>
      <c r="X406">
        <v>3.835</v>
      </c>
      <c r="Y406">
        <v>11.760999999999999</v>
      </c>
      <c r="Z406">
        <v>28837</v>
      </c>
      <c r="AA406">
        <v>0.34899999999999998</v>
      </c>
      <c r="AB406">
        <v>23.521999999999998</v>
      </c>
      <c r="AC406">
        <v>18320</v>
      </c>
      <c r="AD406">
        <v>19028</v>
      </c>
      <c r="AE406">
        <v>128240</v>
      </c>
    </row>
    <row r="407" spans="1:31" x14ac:dyDescent="0.35">
      <c r="A407" t="s">
        <v>62</v>
      </c>
      <c r="B407" t="s">
        <v>63</v>
      </c>
      <c r="C407">
        <v>0</v>
      </c>
      <c r="D407" t="s">
        <v>64</v>
      </c>
      <c r="E407">
        <v>100</v>
      </c>
      <c r="F407" t="s">
        <v>77</v>
      </c>
      <c r="G407">
        <v>2014</v>
      </c>
      <c r="H407">
        <v>372459</v>
      </c>
      <c r="I407">
        <v>481144</v>
      </c>
      <c r="J407">
        <v>8153618</v>
      </c>
      <c r="K407">
        <v>8166971</v>
      </c>
      <c r="L407">
        <v>14177</v>
      </c>
      <c r="M407">
        <v>2.9</v>
      </c>
      <c r="N407">
        <v>29582</v>
      </c>
      <c r="O407">
        <v>6.0510000000000002</v>
      </c>
      <c r="P407">
        <v>937990</v>
      </c>
      <c r="Q407">
        <v>193885</v>
      </c>
      <c r="R407">
        <v>744105</v>
      </c>
      <c r="S407">
        <v>2.3740000000000001</v>
      </c>
      <c r="T407">
        <v>11.484999999999999</v>
      </c>
      <c r="U407">
        <v>973191</v>
      </c>
      <c r="V407">
        <v>320091</v>
      </c>
      <c r="W407">
        <v>653100</v>
      </c>
      <c r="X407">
        <v>3.919</v>
      </c>
      <c r="Y407">
        <v>11.916</v>
      </c>
      <c r="Z407">
        <v>-35201</v>
      </c>
      <c r="AA407">
        <v>-0.43099999999999999</v>
      </c>
      <c r="AB407">
        <v>22.97</v>
      </c>
      <c r="AC407">
        <v>18071</v>
      </c>
      <c r="AD407">
        <v>18726</v>
      </c>
      <c r="AE407">
        <v>119831</v>
      </c>
    </row>
    <row r="408" spans="1:31" x14ac:dyDescent="0.35">
      <c r="A408" t="s">
        <v>62</v>
      </c>
      <c r="B408" t="s">
        <v>63</v>
      </c>
      <c r="C408">
        <v>0</v>
      </c>
      <c r="D408" t="s">
        <v>64</v>
      </c>
      <c r="E408">
        <v>100</v>
      </c>
      <c r="F408" t="s">
        <v>77</v>
      </c>
      <c r="G408">
        <v>2015</v>
      </c>
      <c r="H408">
        <v>373318</v>
      </c>
      <c r="I408">
        <v>485444</v>
      </c>
      <c r="J408">
        <v>8290397</v>
      </c>
      <c r="K408">
        <v>8293065</v>
      </c>
      <c r="L408">
        <v>14866</v>
      </c>
      <c r="M408">
        <v>3.016</v>
      </c>
      <c r="N408">
        <v>29858</v>
      </c>
      <c r="O408">
        <v>6.0570000000000004</v>
      </c>
      <c r="P408">
        <v>845536</v>
      </c>
      <c r="Q408">
        <v>157272</v>
      </c>
      <c r="R408">
        <v>688264</v>
      </c>
      <c r="S408">
        <v>1.8959999999999999</v>
      </c>
      <c r="T408">
        <v>10.196</v>
      </c>
      <c r="U408">
        <v>849158</v>
      </c>
      <c r="V408">
        <v>225020</v>
      </c>
      <c r="W408">
        <v>624138</v>
      </c>
      <c r="X408">
        <v>2.7130000000000001</v>
      </c>
      <c r="Y408">
        <v>10.239000000000001</v>
      </c>
      <c r="Z408">
        <v>-3622</v>
      </c>
      <c r="AA408">
        <v>-4.3999999999999997E-2</v>
      </c>
      <c r="AB408">
        <v>20.390999999999998</v>
      </c>
      <c r="AC408">
        <v>19049</v>
      </c>
      <c r="AD408">
        <v>19951</v>
      </c>
      <c r="AE408">
        <v>123124</v>
      </c>
    </row>
    <row r="409" spans="1:31" x14ac:dyDescent="0.35">
      <c r="A409" t="s">
        <v>62</v>
      </c>
      <c r="B409" t="s">
        <v>63</v>
      </c>
      <c r="C409">
        <v>0</v>
      </c>
      <c r="D409" t="s">
        <v>64</v>
      </c>
      <c r="E409">
        <v>100</v>
      </c>
      <c r="F409" t="s">
        <v>77</v>
      </c>
      <c r="G409">
        <v>2016</v>
      </c>
      <c r="H409">
        <v>378316</v>
      </c>
      <c r="I409">
        <v>496792</v>
      </c>
      <c r="J409">
        <v>8579419</v>
      </c>
      <c r="K409">
        <v>8642659</v>
      </c>
      <c r="L409">
        <v>15986</v>
      </c>
      <c r="M409">
        <v>3.1739999999999999</v>
      </c>
      <c r="N409">
        <v>29797</v>
      </c>
      <c r="O409">
        <v>5.9160000000000004</v>
      </c>
      <c r="P409">
        <v>930080</v>
      </c>
      <c r="Q409">
        <v>193393</v>
      </c>
      <c r="R409">
        <v>736687</v>
      </c>
      <c r="S409">
        <v>2.238</v>
      </c>
      <c r="T409">
        <v>10.762</v>
      </c>
      <c r="U409">
        <v>1056058</v>
      </c>
      <c r="V409">
        <v>315103</v>
      </c>
      <c r="W409">
        <v>740955</v>
      </c>
      <c r="X409">
        <v>3.6459999999999999</v>
      </c>
      <c r="Y409">
        <v>12.218999999999999</v>
      </c>
      <c r="Z409">
        <v>-125978</v>
      </c>
      <c r="AA409">
        <v>-1.458</v>
      </c>
      <c r="AB409">
        <v>21.523</v>
      </c>
      <c r="AC409">
        <v>19312</v>
      </c>
      <c r="AD409">
        <v>20028</v>
      </c>
      <c r="AE409">
        <v>135284</v>
      </c>
    </row>
    <row r="410" spans="1:31" x14ac:dyDescent="0.35">
      <c r="A410" t="s">
        <v>62</v>
      </c>
      <c r="B410" t="s">
        <v>63</v>
      </c>
      <c r="C410">
        <v>0</v>
      </c>
      <c r="D410" t="s">
        <v>64</v>
      </c>
      <c r="E410">
        <v>100</v>
      </c>
      <c r="F410" t="s">
        <v>77</v>
      </c>
      <c r="G410">
        <v>2017</v>
      </c>
      <c r="H410">
        <v>384576</v>
      </c>
      <c r="I410">
        <v>513693</v>
      </c>
      <c r="J410">
        <v>9238397</v>
      </c>
      <c r="K410">
        <v>9158261</v>
      </c>
      <c r="L410">
        <v>20895</v>
      </c>
      <c r="M410">
        <v>4.0199999999999996</v>
      </c>
      <c r="N410">
        <v>32944</v>
      </c>
      <c r="O410">
        <v>6.3390000000000004</v>
      </c>
      <c r="P410">
        <v>1193215</v>
      </c>
      <c r="Q410">
        <v>309099</v>
      </c>
      <c r="R410">
        <v>884116</v>
      </c>
      <c r="S410">
        <v>3.375</v>
      </c>
      <c r="T410">
        <v>13.029</v>
      </c>
      <c r="U410">
        <v>1030718</v>
      </c>
      <c r="V410">
        <v>299612</v>
      </c>
      <c r="W410">
        <v>731106</v>
      </c>
      <c r="X410">
        <v>3.2709999999999999</v>
      </c>
      <c r="Y410">
        <v>11.255000000000001</v>
      </c>
      <c r="Z410">
        <v>162497</v>
      </c>
      <c r="AA410">
        <v>1.774</v>
      </c>
      <c r="AB410">
        <v>22.509</v>
      </c>
      <c r="AC410">
        <v>20837</v>
      </c>
      <c r="AD410">
        <v>21881</v>
      </c>
      <c r="AE410">
        <v>154167</v>
      </c>
    </row>
    <row r="411" spans="1:31" x14ac:dyDescent="0.35">
      <c r="A411" t="s">
        <v>62</v>
      </c>
      <c r="B411" t="s">
        <v>63</v>
      </c>
      <c r="C411">
        <v>0</v>
      </c>
      <c r="D411" t="s">
        <v>64</v>
      </c>
      <c r="E411">
        <v>100</v>
      </c>
      <c r="F411" t="s">
        <v>77</v>
      </c>
      <c r="G411">
        <v>2018</v>
      </c>
      <c r="H411">
        <v>393288</v>
      </c>
      <c r="I411">
        <v>527064</v>
      </c>
      <c r="J411">
        <v>9602870</v>
      </c>
      <c r="K411">
        <v>9622449</v>
      </c>
      <c r="L411">
        <v>15535</v>
      </c>
      <c r="M411">
        <v>2.8969999999999998</v>
      </c>
      <c r="N411">
        <v>34003</v>
      </c>
      <c r="O411">
        <v>6.34</v>
      </c>
      <c r="P411">
        <v>1043870</v>
      </c>
      <c r="Q411">
        <v>213058</v>
      </c>
      <c r="R411">
        <v>830812</v>
      </c>
      <c r="S411">
        <v>2.214</v>
      </c>
      <c r="T411">
        <v>10.848000000000001</v>
      </c>
      <c r="U411">
        <v>1081252</v>
      </c>
      <c r="V411">
        <v>308380</v>
      </c>
      <c r="W411">
        <v>772872</v>
      </c>
      <c r="X411">
        <v>3.2050000000000001</v>
      </c>
      <c r="Y411">
        <v>11.237</v>
      </c>
      <c r="Z411">
        <v>-37382</v>
      </c>
      <c r="AA411">
        <v>-0.38800000000000001</v>
      </c>
      <c r="AB411">
        <v>21.696999999999999</v>
      </c>
      <c r="AC411">
        <v>23636</v>
      </c>
      <c r="AD411">
        <v>25546</v>
      </c>
      <c r="AE411">
        <v>169200</v>
      </c>
    </row>
    <row r="412" spans="1:31" x14ac:dyDescent="0.35">
      <c r="A412" t="s">
        <v>62</v>
      </c>
      <c r="B412" t="s">
        <v>63</v>
      </c>
      <c r="C412">
        <v>0</v>
      </c>
      <c r="D412" t="s">
        <v>64</v>
      </c>
      <c r="E412">
        <v>110</v>
      </c>
      <c r="F412" t="s">
        <v>78</v>
      </c>
      <c r="G412">
        <v>1978</v>
      </c>
      <c r="H412">
        <v>0</v>
      </c>
      <c r="I412">
        <v>0</v>
      </c>
      <c r="J412">
        <v>0</v>
      </c>
      <c r="K412">
        <v>0</v>
      </c>
      <c r="L412">
        <v>0</v>
      </c>
      <c r="M412" t="s">
        <v>70</v>
      </c>
      <c r="N412">
        <v>0</v>
      </c>
      <c r="O412" t="s">
        <v>70</v>
      </c>
      <c r="P412">
        <v>0</v>
      </c>
      <c r="Q412">
        <v>0</v>
      </c>
      <c r="R412">
        <v>0</v>
      </c>
      <c r="S412" t="s">
        <v>70</v>
      </c>
      <c r="T412" t="s">
        <v>70</v>
      </c>
      <c r="U412">
        <v>0</v>
      </c>
      <c r="V412">
        <v>0</v>
      </c>
      <c r="W412">
        <v>0</v>
      </c>
      <c r="X412" t="s">
        <v>70</v>
      </c>
      <c r="Y412" t="s">
        <v>70</v>
      </c>
      <c r="Z412">
        <v>0</v>
      </c>
      <c r="AA412" t="s">
        <v>70</v>
      </c>
      <c r="AB412" t="s">
        <v>70</v>
      </c>
      <c r="AC412">
        <v>0</v>
      </c>
      <c r="AD412">
        <v>0</v>
      </c>
      <c r="AE412">
        <v>0</v>
      </c>
    </row>
    <row r="413" spans="1:31" x14ac:dyDescent="0.35">
      <c r="A413" t="s">
        <v>62</v>
      </c>
      <c r="B413" t="s">
        <v>63</v>
      </c>
      <c r="C413">
        <v>0</v>
      </c>
      <c r="D413" t="s">
        <v>64</v>
      </c>
      <c r="E413">
        <v>110</v>
      </c>
      <c r="F413" t="s">
        <v>78</v>
      </c>
      <c r="G413">
        <v>1979</v>
      </c>
      <c r="H413">
        <v>0</v>
      </c>
      <c r="I413">
        <v>0</v>
      </c>
      <c r="J413">
        <v>0</v>
      </c>
      <c r="K413">
        <v>0</v>
      </c>
      <c r="L413">
        <v>0</v>
      </c>
      <c r="M413" t="s">
        <v>70</v>
      </c>
      <c r="N413">
        <v>0</v>
      </c>
      <c r="O413" t="s">
        <v>70</v>
      </c>
      <c r="P413">
        <v>0</v>
      </c>
      <c r="Q413">
        <v>0</v>
      </c>
      <c r="R413">
        <v>0</v>
      </c>
      <c r="S413" t="s">
        <v>70</v>
      </c>
      <c r="T413" t="s">
        <v>70</v>
      </c>
      <c r="U413">
        <v>0</v>
      </c>
      <c r="V413">
        <v>0</v>
      </c>
      <c r="W413">
        <v>0</v>
      </c>
      <c r="X413" t="s">
        <v>70</v>
      </c>
      <c r="Y413" t="s">
        <v>70</v>
      </c>
      <c r="Z413">
        <v>0</v>
      </c>
      <c r="AA413" t="s">
        <v>70</v>
      </c>
      <c r="AB413" t="s">
        <v>70</v>
      </c>
      <c r="AC413">
        <v>0</v>
      </c>
      <c r="AD413">
        <v>0</v>
      </c>
      <c r="AE413">
        <v>0</v>
      </c>
    </row>
    <row r="414" spans="1:31" x14ac:dyDescent="0.35">
      <c r="A414" t="s">
        <v>62</v>
      </c>
      <c r="B414" t="s">
        <v>63</v>
      </c>
      <c r="C414">
        <v>0</v>
      </c>
      <c r="D414" t="s">
        <v>64</v>
      </c>
      <c r="E414">
        <v>110</v>
      </c>
      <c r="F414" t="s">
        <v>78</v>
      </c>
      <c r="G414">
        <v>1980</v>
      </c>
      <c r="H414">
        <v>0</v>
      </c>
      <c r="I414">
        <v>0</v>
      </c>
      <c r="J414">
        <v>0</v>
      </c>
      <c r="K414">
        <v>0</v>
      </c>
      <c r="L414">
        <v>0</v>
      </c>
      <c r="M414" t="s">
        <v>70</v>
      </c>
      <c r="N414">
        <v>0</v>
      </c>
      <c r="O414" t="s">
        <v>70</v>
      </c>
      <c r="P414">
        <v>0</v>
      </c>
      <c r="Q414">
        <v>0</v>
      </c>
      <c r="R414">
        <v>0</v>
      </c>
      <c r="S414" t="s">
        <v>70</v>
      </c>
      <c r="T414" t="s">
        <v>70</v>
      </c>
      <c r="U414">
        <v>0</v>
      </c>
      <c r="V414">
        <v>0</v>
      </c>
      <c r="W414">
        <v>0</v>
      </c>
      <c r="X414" t="s">
        <v>70</v>
      </c>
      <c r="Y414" t="s">
        <v>70</v>
      </c>
      <c r="Z414">
        <v>0</v>
      </c>
      <c r="AA414" t="s">
        <v>70</v>
      </c>
      <c r="AB414" t="s">
        <v>70</v>
      </c>
      <c r="AC414">
        <v>0</v>
      </c>
      <c r="AD414">
        <v>0</v>
      </c>
      <c r="AE414">
        <v>0</v>
      </c>
    </row>
    <row r="415" spans="1:31" x14ac:dyDescent="0.35">
      <c r="A415" t="s">
        <v>62</v>
      </c>
      <c r="B415" t="s">
        <v>63</v>
      </c>
      <c r="C415">
        <v>0</v>
      </c>
      <c r="D415" t="s">
        <v>64</v>
      </c>
      <c r="E415">
        <v>110</v>
      </c>
      <c r="F415" t="s">
        <v>78</v>
      </c>
      <c r="G415">
        <v>1981</v>
      </c>
      <c r="H415">
        <v>0</v>
      </c>
      <c r="I415">
        <v>0</v>
      </c>
      <c r="J415">
        <v>0</v>
      </c>
      <c r="K415">
        <v>0</v>
      </c>
      <c r="L415">
        <v>0</v>
      </c>
      <c r="M415" t="s">
        <v>70</v>
      </c>
      <c r="N415">
        <v>0</v>
      </c>
      <c r="O415" t="s">
        <v>70</v>
      </c>
      <c r="P415">
        <v>0</v>
      </c>
      <c r="Q415">
        <v>0</v>
      </c>
      <c r="R415">
        <v>0</v>
      </c>
      <c r="S415" t="s">
        <v>70</v>
      </c>
      <c r="T415" t="s">
        <v>70</v>
      </c>
      <c r="U415">
        <v>0</v>
      </c>
      <c r="V415">
        <v>0</v>
      </c>
      <c r="W415">
        <v>0</v>
      </c>
      <c r="X415" t="s">
        <v>70</v>
      </c>
      <c r="Y415" t="s">
        <v>70</v>
      </c>
      <c r="Z415">
        <v>0</v>
      </c>
      <c r="AA415" t="s">
        <v>70</v>
      </c>
      <c r="AB415" t="s">
        <v>70</v>
      </c>
      <c r="AC415">
        <v>0</v>
      </c>
      <c r="AD415">
        <v>0</v>
      </c>
      <c r="AE415">
        <v>0</v>
      </c>
    </row>
    <row r="416" spans="1:31" x14ac:dyDescent="0.35">
      <c r="A416" t="s">
        <v>62</v>
      </c>
      <c r="B416" t="s">
        <v>63</v>
      </c>
      <c r="C416">
        <v>0</v>
      </c>
      <c r="D416" t="s">
        <v>64</v>
      </c>
      <c r="E416">
        <v>110</v>
      </c>
      <c r="F416" t="s">
        <v>78</v>
      </c>
      <c r="G416">
        <v>1982</v>
      </c>
      <c r="H416">
        <v>0</v>
      </c>
      <c r="I416">
        <v>0</v>
      </c>
      <c r="J416">
        <v>0</v>
      </c>
      <c r="K416">
        <v>0</v>
      </c>
      <c r="L416">
        <v>0</v>
      </c>
      <c r="M416" t="s">
        <v>70</v>
      </c>
      <c r="N416">
        <v>0</v>
      </c>
      <c r="O416" t="s">
        <v>70</v>
      </c>
      <c r="P416">
        <v>0</v>
      </c>
      <c r="Q416">
        <v>0</v>
      </c>
      <c r="R416">
        <v>0</v>
      </c>
      <c r="S416" t="s">
        <v>70</v>
      </c>
      <c r="T416" t="s">
        <v>70</v>
      </c>
      <c r="U416">
        <v>0</v>
      </c>
      <c r="V416">
        <v>0</v>
      </c>
      <c r="W416">
        <v>0</v>
      </c>
      <c r="X416" t="s">
        <v>70</v>
      </c>
      <c r="Y416" t="s">
        <v>70</v>
      </c>
      <c r="Z416">
        <v>0</v>
      </c>
      <c r="AA416" t="s">
        <v>70</v>
      </c>
      <c r="AB416" t="s">
        <v>70</v>
      </c>
      <c r="AC416">
        <v>0</v>
      </c>
      <c r="AD416">
        <v>0</v>
      </c>
      <c r="AE416">
        <v>0</v>
      </c>
    </row>
    <row r="417" spans="1:31" x14ac:dyDescent="0.35">
      <c r="A417" t="s">
        <v>62</v>
      </c>
      <c r="B417" t="s">
        <v>63</v>
      </c>
      <c r="C417">
        <v>0</v>
      </c>
      <c r="D417" t="s">
        <v>64</v>
      </c>
      <c r="E417">
        <v>110</v>
      </c>
      <c r="F417" t="s">
        <v>78</v>
      </c>
      <c r="G417">
        <v>1983</v>
      </c>
      <c r="H417">
        <v>0</v>
      </c>
      <c r="I417">
        <v>0</v>
      </c>
      <c r="J417">
        <v>0</v>
      </c>
      <c r="K417">
        <v>0</v>
      </c>
      <c r="L417">
        <v>0</v>
      </c>
      <c r="M417" t="s">
        <v>70</v>
      </c>
      <c r="N417">
        <v>0</v>
      </c>
      <c r="O417" t="s">
        <v>70</v>
      </c>
      <c r="P417">
        <v>0</v>
      </c>
      <c r="Q417">
        <v>0</v>
      </c>
      <c r="R417">
        <v>0</v>
      </c>
      <c r="S417" t="s">
        <v>70</v>
      </c>
      <c r="T417" t="s">
        <v>70</v>
      </c>
      <c r="U417">
        <v>0</v>
      </c>
      <c r="V417">
        <v>0</v>
      </c>
      <c r="W417">
        <v>0</v>
      </c>
      <c r="X417" t="s">
        <v>70</v>
      </c>
      <c r="Y417" t="s">
        <v>70</v>
      </c>
      <c r="Z417">
        <v>0</v>
      </c>
      <c r="AA417" t="s">
        <v>70</v>
      </c>
      <c r="AB417" t="s">
        <v>70</v>
      </c>
      <c r="AC417">
        <v>0</v>
      </c>
      <c r="AD417">
        <v>0</v>
      </c>
      <c r="AE417">
        <v>0</v>
      </c>
    </row>
    <row r="418" spans="1:31" x14ac:dyDescent="0.35">
      <c r="A418" t="s">
        <v>62</v>
      </c>
      <c r="B418" t="s">
        <v>63</v>
      </c>
      <c r="C418">
        <v>0</v>
      </c>
      <c r="D418" t="s">
        <v>64</v>
      </c>
      <c r="E418">
        <v>110</v>
      </c>
      <c r="F418" t="s">
        <v>78</v>
      </c>
      <c r="G418">
        <v>1984</v>
      </c>
      <c r="H418">
        <v>0</v>
      </c>
      <c r="I418">
        <v>0</v>
      </c>
      <c r="J418">
        <v>0</v>
      </c>
      <c r="K418">
        <v>0</v>
      </c>
      <c r="L418">
        <v>0</v>
      </c>
      <c r="M418" t="s">
        <v>70</v>
      </c>
      <c r="N418">
        <v>0</v>
      </c>
      <c r="O418" t="s">
        <v>70</v>
      </c>
      <c r="P418">
        <v>0</v>
      </c>
      <c r="Q418">
        <v>0</v>
      </c>
      <c r="R418">
        <v>0</v>
      </c>
      <c r="S418" t="s">
        <v>70</v>
      </c>
      <c r="T418" t="s">
        <v>70</v>
      </c>
      <c r="U418">
        <v>0</v>
      </c>
      <c r="V418">
        <v>0</v>
      </c>
      <c r="W418">
        <v>0</v>
      </c>
      <c r="X418" t="s">
        <v>70</v>
      </c>
      <c r="Y418" t="s">
        <v>70</v>
      </c>
      <c r="Z418">
        <v>0</v>
      </c>
      <c r="AA418" t="s">
        <v>70</v>
      </c>
      <c r="AB418" t="s">
        <v>70</v>
      </c>
      <c r="AC418">
        <v>0</v>
      </c>
      <c r="AD418">
        <v>0</v>
      </c>
      <c r="AE418">
        <v>0</v>
      </c>
    </row>
    <row r="419" spans="1:31" x14ac:dyDescent="0.35">
      <c r="A419" t="s">
        <v>62</v>
      </c>
      <c r="B419" t="s">
        <v>63</v>
      </c>
      <c r="C419">
        <v>0</v>
      </c>
      <c r="D419" t="s">
        <v>64</v>
      </c>
      <c r="E419">
        <v>110</v>
      </c>
      <c r="F419" t="s">
        <v>78</v>
      </c>
      <c r="G419">
        <v>1985</v>
      </c>
      <c r="H419">
        <v>0</v>
      </c>
      <c r="I419">
        <v>0</v>
      </c>
      <c r="J419">
        <v>0</v>
      </c>
      <c r="K419">
        <v>0</v>
      </c>
      <c r="L419">
        <v>0</v>
      </c>
      <c r="M419" t="s">
        <v>70</v>
      </c>
      <c r="N419">
        <v>0</v>
      </c>
      <c r="O419" t="s">
        <v>70</v>
      </c>
      <c r="P419">
        <v>0</v>
      </c>
      <c r="Q419">
        <v>0</v>
      </c>
      <c r="R419">
        <v>0</v>
      </c>
      <c r="S419" t="s">
        <v>70</v>
      </c>
      <c r="T419" t="s">
        <v>70</v>
      </c>
      <c r="U419">
        <v>0</v>
      </c>
      <c r="V419">
        <v>0</v>
      </c>
      <c r="W419">
        <v>0</v>
      </c>
      <c r="X419" t="s">
        <v>70</v>
      </c>
      <c r="Y419" t="s">
        <v>70</v>
      </c>
      <c r="Z419">
        <v>0</v>
      </c>
      <c r="AA419" t="s">
        <v>70</v>
      </c>
      <c r="AB419" t="s">
        <v>70</v>
      </c>
      <c r="AC419">
        <v>0</v>
      </c>
      <c r="AD419">
        <v>0</v>
      </c>
      <c r="AE419">
        <v>0</v>
      </c>
    </row>
    <row r="420" spans="1:31" x14ac:dyDescent="0.35">
      <c r="A420" t="s">
        <v>62</v>
      </c>
      <c r="B420" t="s">
        <v>63</v>
      </c>
      <c r="C420">
        <v>0</v>
      </c>
      <c r="D420" t="s">
        <v>64</v>
      </c>
      <c r="E420">
        <v>110</v>
      </c>
      <c r="F420" t="s">
        <v>78</v>
      </c>
      <c r="G420">
        <v>1986</v>
      </c>
      <c r="H420">
        <v>0</v>
      </c>
      <c r="I420">
        <v>0</v>
      </c>
      <c r="J420">
        <v>0</v>
      </c>
      <c r="K420">
        <v>0</v>
      </c>
      <c r="L420">
        <v>0</v>
      </c>
      <c r="M420" t="s">
        <v>70</v>
      </c>
      <c r="N420">
        <v>0</v>
      </c>
      <c r="O420" t="s">
        <v>70</v>
      </c>
      <c r="P420">
        <v>0</v>
      </c>
      <c r="Q420">
        <v>0</v>
      </c>
      <c r="R420">
        <v>0</v>
      </c>
      <c r="S420" t="s">
        <v>70</v>
      </c>
      <c r="T420" t="s">
        <v>70</v>
      </c>
      <c r="U420">
        <v>0</v>
      </c>
      <c r="V420">
        <v>0</v>
      </c>
      <c r="W420">
        <v>0</v>
      </c>
      <c r="X420" t="s">
        <v>70</v>
      </c>
      <c r="Y420" t="s">
        <v>70</v>
      </c>
      <c r="Z420">
        <v>0</v>
      </c>
      <c r="AA420" t="s">
        <v>70</v>
      </c>
      <c r="AB420" t="s">
        <v>70</v>
      </c>
      <c r="AC420">
        <v>0</v>
      </c>
      <c r="AD420">
        <v>0</v>
      </c>
      <c r="AE420">
        <v>0</v>
      </c>
    </row>
    <row r="421" spans="1:31" x14ac:dyDescent="0.35">
      <c r="A421" t="s">
        <v>62</v>
      </c>
      <c r="B421" t="s">
        <v>63</v>
      </c>
      <c r="C421">
        <v>0</v>
      </c>
      <c r="D421" t="s">
        <v>64</v>
      </c>
      <c r="E421">
        <v>110</v>
      </c>
      <c r="F421" t="s">
        <v>78</v>
      </c>
      <c r="G421">
        <v>1987</v>
      </c>
      <c r="H421">
        <v>0</v>
      </c>
      <c r="I421">
        <v>0</v>
      </c>
      <c r="J421">
        <v>0</v>
      </c>
      <c r="K421">
        <v>0</v>
      </c>
      <c r="L421">
        <v>0</v>
      </c>
      <c r="M421" t="s">
        <v>70</v>
      </c>
      <c r="N421">
        <v>0</v>
      </c>
      <c r="O421" t="s">
        <v>70</v>
      </c>
      <c r="P421">
        <v>0</v>
      </c>
      <c r="Q421">
        <v>0</v>
      </c>
      <c r="R421">
        <v>0</v>
      </c>
      <c r="S421" t="s">
        <v>70</v>
      </c>
      <c r="T421" t="s">
        <v>70</v>
      </c>
      <c r="U421">
        <v>0</v>
      </c>
      <c r="V421">
        <v>0</v>
      </c>
      <c r="W421">
        <v>0</v>
      </c>
      <c r="X421" t="s">
        <v>70</v>
      </c>
      <c r="Y421" t="s">
        <v>70</v>
      </c>
      <c r="Z421">
        <v>0</v>
      </c>
      <c r="AA421" t="s">
        <v>70</v>
      </c>
      <c r="AB421" t="s">
        <v>70</v>
      </c>
      <c r="AC421">
        <v>0</v>
      </c>
      <c r="AD421">
        <v>0</v>
      </c>
      <c r="AE421">
        <v>0</v>
      </c>
    </row>
    <row r="422" spans="1:31" x14ac:dyDescent="0.35">
      <c r="A422" t="s">
        <v>62</v>
      </c>
      <c r="B422" t="s">
        <v>63</v>
      </c>
      <c r="C422">
        <v>0</v>
      </c>
      <c r="D422" t="s">
        <v>64</v>
      </c>
      <c r="E422">
        <v>110</v>
      </c>
      <c r="F422" t="s">
        <v>78</v>
      </c>
      <c r="G422">
        <v>1988</v>
      </c>
      <c r="H422">
        <v>0</v>
      </c>
      <c r="I422">
        <v>0</v>
      </c>
      <c r="J422">
        <v>0</v>
      </c>
      <c r="K422">
        <v>0</v>
      </c>
      <c r="L422">
        <v>0</v>
      </c>
      <c r="M422" t="s">
        <v>70</v>
      </c>
      <c r="N422">
        <v>0</v>
      </c>
      <c r="O422" t="s">
        <v>70</v>
      </c>
      <c r="P422">
        <v>0</v>
      </c>
      <c r="Q422">
        <v>0</v>
      </c>
      <c r="R422">
        <v>0</v>
      </c>
      <c r="S422" t="s">
        <v>70</v>
      </c>
      <c r="T422" t="s">
        <v>70</v>
      </c>
      <c r="U422">
        <v>0</v>
      </c>
      <c r="V422">
        <v>0</v>
      </c>
      <c r="W422">
        <v>0</v>
      </c>
      <c r="X422" t="s">
        <v>70</v>
      </c>
      <c r="Y422" t="s">
        <v>70</v>
      </c>
      <c r="Z422">
        <v>0</v>
      </c>
      <c r="AA422" t="s">
        <v>70</v>
      </c>
      <c r="AB422" t="s">
        <v>70</v>
      </c>
      <c r="AC422">
        <v>0</v>
      </c>
      <c r="AD422">
        <v>0</v>
      </c>
      <c r="AE422">
        <v>0</v>
      </c>
    </row>
    <row r="423" spans="1:31" x14ac:dyDescent="0.35">
      <c r="A423" t="s">
        <v>62</v>
      </c>
      <c r="B423" t="s">
        <v>63</v>
      </c>
      <c r="C423">
        <v>0</v>
      </c>
      <c r="D423" t="s">
        <v>64</v>
      </c>
      <c r="E423">
        <v>110</v>
      </c>
      <c r="F423" t="s">
        <v>78</v>
      </c>
      <c r="G423">
        <v>1989</v>
      </c>
      <c r="H423">
        <v>0</v>
      </c>
      <c r="I423">
        <v>0</v>
      </c>
      <c r="J423">
        <v>0</v>
      </c>
      <c r="K423">
        <v>0</v>
      </c>
      <c r="L423">
        <v>0</v>
      </c>
      <c r="M423" t="s">
        <v>70</v>
      </c>
      <c r="N423">
        <v>0</v>
      </c>
      <c r="O423" t="s">
        <v>70</v>
      </c>
      <c r="P423">
        <v>0</v>
      </c>
      <c r="Q423">
        <v>0</v>
      </c>
      <c r="R423">
        <v>0</v>
      </c>
      <c r="S423" t="s">
        <v>70</v>
      </c>
      <c r="T423" t="s">
        <v>70</v>
      </c>
      <c r="U423">
        <v>0</v>
      </c>
      <c r="V423">
        <v>0</v>
      </c>
      <c r="W423">
        <v>0</v>
      </c>
      <c r="X423" t="s">
        <v>70</v>
      </c>
      <c r="Y423" t="s">
        <v>70</v>
      </c>
      <c r="Z423">
        <v>0</v>
      </c>
      <c r="AA423" t="s">
        <v>70</v>
      </c>
      <c r="AB423" t="s">
        <v>70</v>
      </c>
      <c r="AC423">
        <v>0</v>
      </c>
      <c r="AD423">
        <v>0</v>
      </c>
      <c r="AE423">
        <v>0</v>
      </c>
    </row>
    <row r="424" spans="1:31" x14ac:dyDescent="0.35">
      <c r="A424" t="s">
        <v>62</v>
      </c>
      <c r="B424" t="s">
        <v>63</v>
      </c>
      <c r="C424">
        <v>0</v>
      </c>
      <c r="D424" t="s">
        <v>64</v>
      </c>
      <c r="E424">
        <v>110</v>
      </c>
      <c r="F424" t="s">
        <v>78</v>
      </c>
      <c r="G424">
        <v>1990</v>
      </c>
      <c r="H424">
        <v>0</v>
      </c>
      <c r="I424">
        <v>0</v>
      </c>
      <c r="J424">
        <v>0</v>
      </c>
      <c r="K424">
        <v>0</v>
      </c>
      <c r="L424">
        <v>0</v>
      </c>
      <c r="M424" t="s">
        <v>70</v>
      </c>
      <c r="N424">
        <v>0</v>
      </c>
      <c r="O424" t="s">
        <v>70</v>
      </c>
      <c r="P424">
        <v>0</v>
      </c>
      <c r="Q424">
        <v>0</v>
      </c>
      <c r="R424">
        <v>0</v>
      </c>
      <c r="S424" t="s">
        <v>70</v>
      </c>
      <c r="T424" t="s">
        <v>70</v>
      </c>
      <c r="U424">
        <v>0</v>
      </c>
      <c r="V424">
        <v>0</v>
      </c>
      <c r="W424">
        <v>0</v>
      </c>
      <c r="X424" t="s">
        <v>70</v>
      </c>
      <c r="Y424" t="s">
        <v>70</v>
      </c>
      <c r="Z424">
        <v>0</v>
      </c>
      <c r="AA424" t="s">
        <v>70</v>
      </c>
      <c r="AB424" t="s">
        <v>70</v>
      </c>
      <c r="AC424">
        <v>0</v>
      </c>
      <c r="AD424">
        <v>0</v>
      </c>
      <c r="AE424">
        <v>0</v>
      </c>
    </row>
    <row r="425" spans="1:31" x14ac:dyDescent="0.35">
      <c r="A425" t="s">
        <v>62</v>
      </c>
      <c r="B425" t="s">
        <v>63</v>
      </c>
      <c r="C425">
        <v>0</v>
      </c>
      <c r="D425" t="s">
        <v>64</v>
      </c>
      <c r="E425">
        <v>110</v>
      </c>
      <c r="F425" t="s">
        <v>78</v>
      </c>
      <c r="G425">
        <v>1991</v>
      </c>
      <c r="H425">
        <v>0</v>
      </c>
      <c r="I425">
        <v>0</v>
      </c>
      <c r="J425">
        <v>0</v>
      </c>
      <c r="K425">
        <v>0</v>
      </c>
      <c r="L425">
        <v>0</v>
      </c>
      <c r="M425" t="s">
        <v>70</v>
      </c>
      <c r="N425">
        <v>0</v>
      </c>
      <c r="O425" t="s">
        <v>70</v>
      </c>
      <c r="P425">
        <v>0</v>
      </c>
      <c r="Q425">
        <v>0</v>
      </c>
      <c r="R425">
        <v>0</v>
      </c>
      <c r="S425" t="s">
        <v>70</v>
      </c>
      <c r="T425" t="s">
        <v>70</v>
      </c>
      <c r="U425">
        <v>0</v>
      </c>
      <c r="V425">
        <v>0</v>
      </c>
      <c r="W425">
        <v>0</v>
      </c>
      <c r="X425" t="s">
        <v>70</v>
      </c>
      <c r="Y425" t="s">
        <v>70</v>
      </c>
      <c r="Z425">
        <v>0</v>
      </c>
      <c r="AA425" t="s">
        <v>70</v>
      </c>
      <c r="AB425" t="s">
        <v>70</v>
      </c>
      <c r="AC425">
        <v>0</v>
      </c>
      <c r="AD425">
        <v>0</v>
      </c>
      <c r="AE425">
        <v>0</v>
      </c>
    </row>
    <row r="426" spans="1:31" x14ac:dyDescent="0.35">
      <c r="A426" t="s">
        <v>62</v>
      </c>
      <c r="B426" t="s">
        <v>63</v>
      </c>
      <c r="C426">
        <v>0</v>
      </c>
      <c r="D426" t="s">
        <v>64</v>
      </c>
      <c r="E426">
        <v>110</v>
      </c>
      <c r="F426" t="s">
        <v>78</v>
      </c>
      <c r="G426">
        <v>1992</v>
      </c>
      <c r="H426">
        <v>0</v>
      </c>
      <c r="I426">
        <v>0</v>
      </c>
      <c r="J426">
        <v>0</v>
      </c>
      <c r="K426">
        <v>0</v>
      </c>
      <c r="L426">
        <v>0</v>
      </c>
      <c r="M426" t="s">
        <v>70</v>
      </c>
      <c r="N426">
        <v>0</v>
      </c>
      <c r="O426" t="s">
        <v>70</v>
      </c>
      <c r="P426">
        <v>0</v>
      </c>
      <c r="Q426">
        <v>0</v>
      </c>
      <c r="R426">
        <v>0</v>
      </c>
      <c r="S426" t="s">
        <v>70</v>
      </c>
      <c r="T426" t="s">
        <v>70</v>
      </c>
      <c r="U426">
        <v>0</v>
      </c>
      <c r="V426">
        <v>0</v>
      </c>
      <c r="W426">
        <v>0</v>
      </c>
      <c r="X426" t="s">
        <v>70</v>
      </c>
      <c r="Y426" t="s">
        <v>70</v>
      </c>
      <c r="Z426">
        <v>0</v>
      </c>
      <c r="AA426" t="s">
        <v>70</v>
      </c>
      <c r="AB426" t="s">
        <v>70</v>
      </c>
      <c r="AC426">
        <v>0</v>
      </c>
      <c r="AD426">
        <v>0</v>
      </c>
      <c r="AE426">
        <v>0</v>
      </c>
    </row>
    <row r="427" spans="1:31" x14ac:dyDescent="0.35">
      <c r="A427" t="s">
        <v>62</v>
      </c>
      <c r="B427" t="s">
        <v>63</v>
      </c>
      <c r="C427">
        <v>0</v>
      </c>
      <c r="D427" t="s">
        <v>64</v>
      </c>
      <c r="E427">
        <v>110</v>
      </c>
      <c r="F427" t="s">
        <v>78</v>
      </c>
      <c r="G427">
        <v>1993</v>
      </c>
      <c r="H427">
        <v>0</v>
      </c>
      <c r="I427">
        <v>0</v>
      </c>
      <c r="J427">
        <v>0</v>
      </c>
      <c r="K427">
        <v>0</v>
      </c>
      <c r="L427">
        <v>0</v>
      </c>
      <c r="M427" t="s">
        <v>70</v>
      </c>
      <c r="N427">
        <v>0</v>
      </c>
      <c r="O427" t="s">
        <v>70</v>
      </c>
      <c r="P427">
        <v>0</v>
      </c>
      <c r="Q427">
        <v>0</v>
      </c>
      <c r="R427">
        <v>0</v>
      </c>
      <c r="S427" t="s">
        <v>70</v>
      </c>
      <c r="T427" t="s">
        <v>70</v>
      </c>
      <c r="U427">
        <v>0</v>
      </c>
      <c r="V427">
        <v>0</v>
      </c>
      <c r="W427">
        <v>0</v>
      </c>
      <c r="X427" t="s">
        <v>70</v>
      </c>
      <c r="Y427" t="s">
        <v>70</v>
      </c>
      <c r="Z427">
        <v>0</v>
      </c>
      <c r="AA427" t="s">
        <v>70</v>
      </c>
      <c r="AB427" t="s">
        <v>70</v>
      </c>
      <c r="AC427">
        <v>0</v>
      </c>
      <c r="AD427">
        <v>0</v>
      </c>
      <c r="AE427">
        <v>0</v>
      </c>
    </row>
    <row r="428" spans="1:31" x14ac:dyDescent="0.35">
      <c r="A428" t="s">
        <v>62</v>
      </c>
      <c r="B428" t="s">
        <v>63</v>
      </c>
      <c r="C428">
        <v>0</v>
      </c>
      <c r="D428" t="s">
        <v>64</v>
      </c>
      <c r="E428">
        <v>110</v>
      </c>
      <c r="F428" t="s">
        <v>78</v>
      </c>
      <c r="G428">
        <v>1994</v>
      </c>
      <c r="H428">
        <v>0</v>
      </c>
      <c r="I428">
        <v>0</v>
      </c>
      <c r="J428">
        <v>0</v>
      </c>
      <c r="K428">
        <v>0</v>
      </c>
      <c r="L428">
        <v>0</v>
      </c>
      <c r="M428" t="s">
        <v>70</v>
      </c>
      <c r="N428">
        <v>0</v>
      </c>
      <c r="O428" t="s">
        <v>70</v>
      </c>
      <c r="P428">
        <v>0</v>
      </c>
      <c r="Q428">
        <v>0</v>
      </c>
      <c r="R428">
        <v>0</v>
      </c>
      <c r="S428" t="s">
        <v>70</v>
      </c>
      <c r="T428" t="s">
        <v>70</v>
      </c>
      <c r="U428">
        <v>0</v>
      </c>
      <c r="V428">
        <v>0</v>
      </c>
      <c r="W428">
        <v>0</v>
      </c>
      <c r="X428" t="s">
        <v>70</v>
      </c>
      <c r="Y428" t="s">
        <v>70</v>
      </c>
      <c r="Z428">
        <v>0</v>
      </c>
      <c r="AA428" t="s">
        <v>70</v>
      </c>
      <c r="AB428" t="s">
        <v>70</v>
      </c>
      <c r="AC428">
        <v>0</v>
      </c>
      <c r="AD428">
        <v>0</v>
      </c>
      <c r="AE428">
        <v>0</v>
      </c>
    </row>
    <row r="429" spans="1:31" x14ac:dyDescent="0.35">
      <c r="A429" t="s">
        <v>62</v>
      </c>
      <c r="B429" t="s">
        <v>63</v>
      </c>
      <c r="C429">
        <v>0</v>
      </c>
      <c r="D429" t="s">
        <v>64</v>
      </c>
      <c r="E429">
        <v>110</v>
      </c>
      <c r="F429" t="s">
        <v>78</v>
      </c>
      <c r="G429">
        <v>1995</v>
      </c>
      <c r="H429">
        <v>0</v>
      </c>
      <c r="I429">
        <v>0</v>
      </c>
      <c r="J429">
        <v>0</v>
      </c>
      <c r="K429">
        <v>0</v>
      </c>
      <c r="L429">
        <v>0</v>
      </c>
      <c r="M429" t="s">
        <v>70</v>
      </c>
      <c r="N429">
        <v>0</v>
      </c>
      <c r="O429" t="s">
        <v>70</v>
      </c>
      <c r="P429">
        <v>0</v>
      </c>
      <c r="Q429">
        <v>0</v>
      </c>
      <c r="R429">
        <v>0</v>
      </c>
      <c r="S429" t="s">
        <v>70</v>
      </c>
      <c r="T429" t="s">
        <v>70</v>
      </c>
      <c r="U429">
        <v>0</v>
      </c>
      <c r="V429">
        <v>0</v>
      </c>
      <c r="W429">
        <v>0</v>
      </c>
      <c r="X429" t="s">
        <v>70</v>
      </c>
      <c r="Y429" t="s">
        <v>70</v>
      </c>
      <c r="Z429">
        <v>0</v>
      </c>
      <c r="AA429" t="s">
        <v>70</v>
      </c>
      <c r="AB429" t="s">
        <v>70</v>
      </c>
      <c r="AC429">
        <v>0</v>
      </c>
      <c r="AD429">
        <v>0</v>
      </c>
      <c r="AE429">
        <v>0</v>
      </c>
    </row>
    <row r="430" spans="1:31" x14ac:dyDescent="0.35">
      <c r="A430" t="s">
        <v>62</v>
      </c>
      <c r="B430" t="s">
        <v>63</v>
      </c>
      <c r="C430">
        <v>0</v>
      </c>
      <c r="D430" t="s">
        <v>64</v>
      </c>
      <c r="E430">
        <v>110</v>
      </c>
      <c r="F430" t="s">
        <v>78</v>
      </c>
      <c r="G430">
        <v>1996</v>
      </c>
      <c r="H430">
        <v>0</v>
      </c>
      <c r="I430">
        <v>0</v>
      </c>
      <c r="J430">
        <v>0</v>
      </c>
      <c r="K430">
        <v>0</v>
      </c>
      <c r="L430">
        <v>0</v>
      </c>
      <c r="M430" t="s">
        <v>70</v>
      </c>
      <c r="N430">
        <v>0</v>
      </c>
      <c r="O430" t="s">
        <v>70</v>
      </c>
      <c r="P430">
        <v>0</v>
      </c>
      <c r="Q430">
        <v>0</v>
      </c>
      <c r="R430">
        <v>0</v>
      </c>
      <c r="S430" t="s">
        <v>70</v>
      </c>
      <c r="T430" t="s">
        <v>70</v>
      </c>
      <c r="U430">
        <v>0</v>
      </c>
      <c r="V430">
        <v>0</v>
      </c>
      <c r="W430">
        <v>0</v>
      </c>
      <c r="X430" t="s">
        <v>70</v>
      </c>
      <c r="Y430" t="s">
        <v>70</v>
      </c>
      <c r="Z430">
        <v>0</v>
      </c>
      <c r="AA430" t="s">
        <v>70</v>
      </c>
      <c r="AB430" t="s">
        <v>70</v>
      </c>
      <c r="AC430">
        <v>0</v>
      </c>
      <c r="AD430">
        <v>0</v>
      </c>
      <c r="AE430">
        <v>0</v>
      </c>
    </row>
    <row r="431" spans="1:31" x14ac:dyDescent="0.35">
      <c r="A431" t="s">
        <v>62</v>
      </c>
      <c r="B431" t="s">
        <v>63</v>
      </c>
      <c r="C431">
        <v>0</v>
      </c>
      <c r="D431" t="s">
        <v>64</v>
      </c>
      <c r="E431">
        <v>110</v>
      </c>
      <c r="F431" t="s">
        <v>78</v>
      </c>
      <c r="G431">
        <v>1997</v>
      </c>
      <c r="H431">
        <v>0</v>
      </c>
      <c r="I431">
        <v>0</v>
      </c>
      <c r="J431">
        <v>0</v>
      </c>
      <c r="K431">
        <v>0</v>
      </c>
      <c r="L431">
        <v>0</v>
      </c>
      <c r="M431" t="s">
        <v>70</v>
      </c>
      <c r="N431">
        <v>0</v>
      </c>
      <c r="O431" t="s">
        <v>70</v>
      </c>
      <c r="P431">
        <v>0</v>
      </c>
      <c r="Q431">
        <v>0</v>
      </c>
      <c r="R431">
        <v>0</v>
      </c>
      <c r="S431" t="s">
        <v>70</v>
      </c>
      <c r="T431" t="s">
        <v>70</v>
      </c>
      <c r="U431">
        <v>0</v>
      </c>
      <c r="V431">
        <v>0</v>
      </c>
      <c r="W431">
        <v>0</v>
      </c>
      <c r="X431" t="s">
        <v>70</v>
      </c>
      <c r="Y431" t="s">
        <v>70</v>
      </c>
      <c r="Z431">
        <v>0</v>
      </c>
      <c r="AA431" t="s">
        <v>70</v>
      </c>
      <c r="AB431" t="s">
        <v>70</v>
      </c>
      <c r="AC431">
        <v>0</v>
      </c>
      <c r="AD431">
        <v>0</v>
      </c>
      <c r="AE431">
        <v>0</v>
      </c>
    </row>
    <row r="432" spans="1:31" x14ac:dyDescent="0.35">
      <c r="A432" t="s">
        <v>62</v>
      </c>
      <c r="B432" t="s">
        <v>63</v>
      </c>
      <c r="C432">
        <v>0</v>
      </c>
      <c r="D432" t="s">
        <v>64</v>
      </c>
      <c r="E432">
        <v>110</v>
      </c>
      <c r="F432" t="s">
        <v>78</v>
      </c>
      <c r="G432">
        <v>1998</v>
      </c>
      <c r="H432">
        <v>0</v>
      </c>
      <c r="I432">
        <v>0</v>
      </c>
      <c r="J432">
        <v>0</v>
      </c>
      <c r="K432">
        <v>0</v>
      </c>
      <c r="L432">
        <v>0</v>
      </c>
      <c r="M432" t="s">
        <v>70</v>
      </c>
      <c r="N432">
        <v>0</v>
      </c>
      <c r="O432" t="s">
        <v>70</v>
      </c>
      <c r="P432">
        <v>0</v>
      </c>
      <c r="Q432">
        <v>0</v>
      </c>
      <c r="R432">
        <v>0</v>
      </c>
      <c r="S432" t="s">
        <v>70</v>
      </c>
      <c r="T432" t="s">
        <v>70</v>
      </c>
      <c r="U432">
        <v>0</v>
      </c>
      <c r="V432">
        <v>0</v>
      </c>
      <c r="W432">
        <v>0</v>
      </c>
      <c r="X432" t="s">
        <v>70</v>
      </c>
      <c r="Y432" t="s">
        <v>70</v>
      </c>
      <c r="Z432">
        <v>0</v>
      </c>
      <c r="AA432" t="s">
        <v>70</v>
      </c>
      <c r="AB432" t="s">
        <v>70</v>
      </c>
      <c r="AC432">
        <v>0</v>
      </c>
      <c r="AD432">
        <v>0</v>
      </c>
      <c r="AE432">
        <v>0</v>
      </c>
    </row>
    <row r="433" spans="1:31" x14ac:dyDescent="0.35">
      <c r="A433" t="s">
        <v>62</v>
      </c>
      <c r="B433" t="s">
        <v>63</v>
      </c>
      <c r="C433">
        <v>0</v>
      </c>
      <c r="D433" t="s">
        <v>64</v>
      </c>
      <c r="E433">
        <v>110</v>
      </c>
      <c r="F433" t="s">
        <v>78</v>
      </c>
      <c r="G433">
        <v>1999</v>
      </c>
      <c r="H433">
        <v>0</v>
      </c>
      <c r="I433">
        <v>0</v>
      </c>
      <c r="J433">
        <v>0</v>
      </c>
      <c r="K433">
        <v>0</v>
      </c>
      <c r="L433">
        <v>0</v>
      </c>
      <c r="M433" t="s">
        <v>70</v>
      </c>
      <c r="N433">
        <v>0</v>
      </c>
      <c r="O433" t="s">
        <v>70</v>
      </c>
      <c r="P433">
        <v>0</v>
      </c>
      <c r="Q433">
        <v>0</v>
      </c>
      <c r="R433">
        <v>0</v>
      </c>
      <c r="S433" t="s">
        <v>70</v>
      </c>
      <c r="T433" t="s">
        <v>70</v>
      </c>
      <c r="U433">
        <v>0</v>
      </c>
      <c r="V433">
        <v>0</v>
      </c>
      <c r="W433">
        <v>0</v>
      </c>
      <c r="X433" t="s">
        <v>70</v>
      </c>
      <c r="Y433" t="s">
        <v>70</v>
      </c>
      <c r="Z433">
        <v>0</v>
      </c>
      <c r="AA433" t="s">
        <v>70</v>
      </c>
      <c r="AB433" t="s">
        <v>70</v>
      </c>
      <c r="AC433">
        <v>0</v>
      </c>
      <c r="AD433">
        <v>0</v>
      </c>
      <c r="AE433">
        <v>0</v>
      </c>
    </row>
    <row r="434" spans="1:31" x14ac:dyDescent="0.35">
      <c r="A434" t="s">
        <v>62</v>
      </c>
      <c r="B434" t="s">
        <v>63</v>
      </c>
      <c r="C434">
        <v>0</v>
      </c>
      <c r="D434" t="s">
        <v>64</v>
      </c>
      <c r="E434">
        <v>110</v>
      </c>
      <c r="F434" t="s">
        <v>78</v>
      </c>
      <c r="G434">
        <v>2000</v>
      </c>
      <c r="H434">
        <v>0</v>
      </c>
      <c r="I434">
        <v>0</v>
      </c>
      <c r="J434">
        <v>0</v>
      </c>
      <c r="K434">
        <v>0</v>
      </c>
      <c r="L434">
        <v>0</v>
      </c>
      <c r="M434" t="s">
        <v>70</v>
      </c>
      <c r="N434">
        <v>0</v>
      </c>
      <c r="O434" t="s">
        <v>70</v>
      </c>
      <c r="P434">
        <v>0</v>
      </c>
      <c r="Q434">
        <v>0</v>
      </c>
      <c r="R434">
        <v>0</v>
      </c>
      <c r="S434" t="s">
        <v>70</v>
      </c>
      <c r="T434" t="s">
        <v>70</v>
      </c>
      <c r="U434">
        <v>0</v>
      </c>
      <c r="V434">
        <v>0</v>
      </c>
      <c r="W434">
        <v>0</v>
      </c>
      <c r="X434" t="s">
        <v>70</v>
      </c>
      <c r="Y434" t="s">
        <v>70</v>
      </c>
      <c r="Z434">
        <v>0</v>
      </c>
      <c r="AA434" t="s">
        <v>70</v>
      </c>
      <c r="AB434" t="s">
        <v>70</v>
      </c>
      <c r="AC434">
        <v>0</v>
      </c>
      <c r="AD434">
        <v>0</v>
      </c>
      <c r="AE434">
        <v>0</v>
      </c>
    </row>
    <row r="435" spans="1:31" x14ac:dyDescent="0.35">
      <c r="A435" t="s">
        <v>62</v>
      </c>
      <c r="B435" t="s">
        <v>63</v>
      </c>
      <c r="C435">
        <v>0</v>
      </c>
      <c r="D435" t="s">
        <v>64</v>
      </c>
      <c r="E435">
        <v>110</v>
      </c>
      <c r="F435" t="s">
        <v>78</v>
      </c>
      <c r="G435">
        <v>2001</v>
      </c>
      <c r="H435">
        <v>0</v>
      </c>
      <c r="I435">
        <v>0</v>
      </c>
      <c r="J435">
        <v>0</v>
      </c>
      <c r="K435">
        <v>0</v>
      </c>
      <c r="L435">
        <v>0</v>
      </c>
      <c r="M435" t="s">
        <v>70</v>
      </c>
      <c r="N435">
        <v>0</v>
      </c>
      <c r="O435" t="s">
        <v>70</v>
      </c>
      <c r="P435">
        <v>0</v>
      </c>
      <c r="Q435">
        <v>0</v>
      </c>
      <c r="R435">
        <v>0</v>
      </c>
      <c r="S435" t="s">
        <v>70</v>
      </c>
      <c r="T435" t="s">
        <v>70</v>
      </c>
      <c r="U435">
        <v>0</v>
      </c>
      <c r="V435">
        <v>0</v>
      </c>
      <c r="W435">
        <v>0</v>
      </c>
      <c r="X435" t="s">
        <v>70</v>
      </c>
      <c r="Y435" t="s">
        <v>70</v>
      </c>
      <c r="Z435">
        <v>0</v>
      </c>
      <c r="AA435" t="s">
        <v>70</v>
      </c>
      <c r="AB435" t="s">
        <v>70</v>
      </c>
      <c r="AC435">
        <v>0</v>
      </c>
      <c r="AD435">
        <v>0</v>
      </c>
      <c r="AE435">
        <v>0</v>
      </c>
    </row>
    <row r="436" spans="1:31" x14ac:dyDescent="0.35">
      <c r="A436" t="s">
        <v>62</v>
      </c>
      <c r="B436" t="s">
        <v>63</v>
      </c>
      <c r="C436">
        <v>0</v>
      </c>
      <c r="D436" t="s">
        <v>64</v>
      </c>
      <c r="E436">
        <v>110</v>
      </c>
      <c r="F436" t="s">
        <v>78</v>
      </c>
      <c r="G436">
        <v>2002</v>
      </c>
      <c r="H436">
        <v>0</v>
      </c>
      <c r="I436">
        <v>0</v>
      </c>
      <c r="J436">
        <v>0</v>
      </c>
      <c r="K436">
        <v>0</v>
      </c>
      <c r="L436">
        <v>0</v>
      </c>
      <c r="M436" t="s">
        <v>70</v>
      </c>
      <c r="N436">
        <v>0</v>
      </c>
      <c r="O436" t="s">
        <v>70</v>
      </c>
      <c r="P436">
        <v>0</v>
      </c>
      <c r="Q436">
        <v>0</v>
      </c>
      <c r="R436">
        <v>0</v>
      </c>
      <c r="S436" t="s">
        <v>70</v>
      </c>
      <c r="T436" t="s">
        <v>70</v>
      </c>
      <c r="U436">
        <v>0</v>
      </c>
      <c r="V436">
        <v>0</v>
      </c>
      <c r="W436">
        <v>0</v>
      </c>
      <c r="X436" t="s">
        <v>70</v>
      </c>
      <c r="Y436" t="s">
        <v>70</v>
      </c>
      <c r="Z436">
        <v>0</v>
      </c>
      <c r="AA436" t="s">
        <v>70</v>
      </c>
      <c r="AB436" t="s">
        <v>70</v>
      </c>
      <c r="AC436">
        <v>0</v>
      </c>
      <c r="AD436">
        <v>0</v>
      </c>
      <c r="AE436">
        <v>0</v>
      </c>
    </row>
    <row r="437" spans="1:31" x14ac:dyDescent="0.35">
      <c r="A437" t="s">
        <v>62</v>
      </c>
      <c r="B437" t="s">
        <v>63</v>
      </c>
      <c r="C437">
        <v>0</v>
      </c>
      <c r="D437" t="s">
        <v>64</v>
      </c>
      <c r="E437">
        <v>110</v>
      </c>
      <c r="F437" t="s">
        <v>78</v>
      </c>
      <c r="G437">
        <v>2003</v>
      </c>
      <c r="H437">
        <v>60352</v>
      </c>
      <c r="I437">
        <v>86344</v>
      </c>
      <c r="J437">
        <v>1710798</v>
      </c>
      <c r="K437">
        <v>1720497</v>
      </c>
      <c r="L437">
        <v>2669</v>
      </c>
      <c r="M437">
        <v>3.0369999999999999</v>
      </c>
      <c r="N437">
        <v>5728</v>
      </c>
      <c r="O437">
        <v>6.5179999999999998</v>
      </c>
      <c r="P437">
        <v>215688</v>
      </c>
      <c r="Q437">
        <v>45429</v>
      </c>
      <c r="R437">
        <v>170259</v>
      </c>
      <c r="S437">
        <v>2.64</v>
      </c>
      <c r="T437">
        <v>12.536</v>
      </c>
      <c r="U437">
        <v>233495</v>
      </c>
      <c r="V437">
        <v>64680</v>
      </c>
      <c r="W437">
        <v>168815</v>
      </c>
      <c r="X437">
        <v>3.7589999999999999</v>
      </c>
      <c r="Y437">
        <v>13.571</v>
      </c>
      <c r="Z437">
        <v>-17807</v>
      </c>
      <c r="AA437">
        <v>-1.0349999999999999</v>
      </c>
      <c r="AB437">
        <v>25.073</v>
      </c>
      <c r="AC437">
        <v>2891</v>
      </c>
      <c r="AD437">
        <v>3210</v>
      </c>
      <c r="AE437">
        <v>24751</v>
      </c>
    </row>
    <row r="438" spans="1:31" x14ac:dyDescent="0.35">
      <c r="A438" t="s">
        <v>62</v>
      </c>
      <c r="B438" t="s">
        <v>63</v>
      </c>
      <c r="C438">
        <v>0</v>
      </c>
      <c r="D438" t="s">
        <v>64</v>
      </c>
      <c r="E438">
        <v>110</v>
      </c>
      <c r="F438" t="s">
        <v>78</v>
      </c>
      <c r="G438">
        <v>2004</v>
      </c>
      <c r="H438">
        <v>118594</v>
      </c>
      <c r="I438">
        <v>174420</v>
      </c>
      <c r="J438">
        <v>3396013</v>
      </c>
      <c r="K438">
        <v>3386165</v>
      </c>
      <c r="L438">
        <v>5320</v>
      </c>
      <c r="M438">
        <v>3.0059999999999998</v>
      </c>
      <c r="N438">
        <v>10496</v>
      </c>
      <c r="O438">
        <v>5.93</v>
      </c>
      <c r="P438">
        <v>402534</v>
      </c>
      <c r="Q438">
        <v>111497</v>
      </c>
      <c r="R438">
        <v>291037</v>
      </c>
      <c r="S438">
        <v>3.2930000000000001</v>
      </c>
      <c r="T438">
        <v>11.888</v>
      </c>
      <c r="U438">
        <v>383835</v>
      </c>
      <c r="V438">
        <v>101578</v>
      </c>
      <c r="W438">
        <v>282257</v>
      </c>
      <c r="X438">
        <v>3</v>
      </c>
      <c r="Y438">
        <v>11.335000000000001</v>
      </c>
      <c r="Z438">
        <v>18699</v>
      </c>
      <c r="AA438">
        <v>0.55200000000000005</v>
      </c>
      <c r="AB438">
        <v>22.670999999999999</v>
      </c>
      <c r="AC438">
        <v>5695</v>
      </c>
      <c r="AD438">
        <v>6020</v>
      </c>
      <c r="AE438">
        <v>42410</v>
      </c>
    </row>
    <row r="439" spans="1:31" x14ac:dyDescent="0.35">
      <c r="A439" t="s">
        <v>62</v>
      </c>
      <c r="B439" t="s">
        <v>63</v>
      </c>
      <c r="C439">
        <v>0</v>
      </c>
      <c r="D439" t="s">
        <v>64</v>
      </c>
      <c r="E439">
        <v>110</v>
      </c>
      <c r="F439" t="s">
        <v>78</v>
      </c>
      <c r="G439">
        <v>2005</v>
      </c>
      <c r="H439">
        <v>171186</v>
      </c>
      <c r="I439">
        <v>248107</v>
      </c>
      <c r="J439">
        <v>5057768</v>
      </c>
      <c r="K439">
        <v>5047438</v>
      </c>
      <c r="L439">
        <v>8948</v>
      </c>
      <c r="M439">
        <v>3.5649999999999999</v>
      </c>
      <c r="N439">
        <v>14762</v>
      </c>
      <c r="O439">
        <v>5.8810000000000002</v>
      </c>
      <c r="P439">
        <v>593074</v>
      </c>
      <c r="Q439">
        <v>151990</v>
      </c>
      <c r="R439">
        <v>441084</v>
      </c>
      <c r="S439">
        <v>3.0110000000000001</v>
      </c>
      <c r="T439">
        <v>11.75</v>
      </c>
      <c r="U439">
        <v>575388</v>
      </c>
      <c r="V439">
        <v>131631</v>
      </c>
      <c r="W439">
        <v>443757</v>
      </c>
      <c r="X439">
        <v>2.6080000000000001</v>
      </c>
      <c r="Y439">
        <v>11.4</v>
      </c>
      <c r="Z439">
        <v>17686</v>
      </c>
      <c r="AA439">
        <v>0.35</v>
      </c>
      <c r="AB439">
        <v>22.798999999999999</v>
      </c>
      <c r="AC439">
        <v>8552</v>
      </c>
      <c r="AD439">
        <v>9477</v>
      </c>
      <c r="AE439">
        <v>62243</v>
      </c>
    </row>
    <row r="440" spans="1:31" x14ac:dyDescent="0.35">
      <c r="A440" t="s">
        <v>62</v>
      </c>
      <c r="B440" t="s">
        <v>63</v>
      </c>
      <c r="C440">
        <v>0</v>
      </c>
      <c r="D440" t="s">
        <v>64</v>
      </c>
      <c r="E440">
        <v>110</v>
      </c>
      <c r="F440" t="s">
        <v>78</v>
      </c>
      <c r="G440">
        <v>2006</v>
      </c>
      <c r="H440">
        <v>216580</v>
      </c>
      <c r="I440">
        <v>314901</v>
      </c>
      <c r="J440">
        <v>6481406</v>
      </c>
      <c r="K440">
        <v>6422602</v>
      </c>
      <c r="L440">
        <v>14005</v>
      </c>
      <c r="M440">
        <v>4.3949999999999996</v>
      </c>
      <c r="N440">
        <v>21550</v>
      </c>
      <c r="O440">
        <v>6.7619999999999996</v>
      </c>
      <c r="P440">
        <v>855313</v>
      </c>
      <c r="Q440">
        <v>309404</v>
      </c>
      <c r="R440">
        <v>545909</v>
      </c>
      <c r="S440">
        <v>4.8170000000000002</v>
      </c>
      <c r="T440">
        <v>13.317</v>
      </c>
      <c r="U440">
        <v>739121</v>
      </c>
      <c r="V440">
        <v>228350</v>
      </c>
      <c r="W440">
        <v>510771</v>
      </c>
      <c r="X440">
        <v>3.5550000000000002</v>
      </c>
      <c r="Y440">
        <v>11.507999999999999</v>
      </c>
      <c r="Z440">
        <v>116192</v>
      </c>
      <c r="AA440">
        <v>1.8089999999999999</v>
      </c>
      <c r="AB440">
        <v>23.015999999999998</v>
      </c>
      <c r="AC440">
        <v>12944</v>
      </c>
      <c r="AD440">
        <v>13607</v>
      </c>
      <c r="AE440">
        <v>88583</v>
      </c>
    </row>
    <row r="441" spans="1:31" x14ac:dyDescent="0.35">
      <c r="A441" t="s">
        <v>62</v>
      </c>
      <c r="B441" t="s">
        <v>63</v>
      </c>
      <c r="C441">
        <v>0</v>
      </c>
      <c r="D441" t="s">
        <v>64</v>
      </c>
      <c r="E441">
        <v>110</v>
      </c>
      <c r="F441" t="s">
        <v>78</v>
      </c>
      <c r="G441">
        <v>2007</v>
      </c>
      <c r="H441">
        <v>259838</v>
      </c>
      <c r="I441">
        <v>379574</v>
      </c>
      <c r="J441">
        <v>7735484</v>
      </c>
      <c r="K441">
        <v>7772145</v>
      </c>
      <c r="L441">
        <v>15966</v>
      </c>
      <c r="M441">
        <v>4.1539999999999999</v>
      </c>
      <c r="N441">
        <v>25513</v>
      </c>
      <c r="O441">
        <v>6.6379999999999999</v>
      </c>
      <c r="P441">
        <v>941722</v>
      </c>
      <c r="Q441">
        <v>248409</v>
      </c>
      <c r="R441">
        <v>693313</v>
      </c>
      <c r="S441">
        <v>3.1960000000000002</v>
      </c>
      <c r="T441">
        <v>12.117000000000001</v>
      </c>
      <c r="U441">
        <v>1014348</v>
      </c>
      <c r="V441">
        <v>265573</v>
      </c>
      <c r="W441">
        <v>748775</v>
      </c>
      <c r="X441">
        <v>3.4169999999999998</v>
      </c>
      <c r="Y441">
        <v>13.051</v>
      </c>
      <c r="Z441">
        <v>-72626</v>
      </c>
      <c r="AA441">
        <v>-0.93400000000000005</v>
      </c>
      <c r="AB441">
        <v>24.233000000000001</v>
      </c>
      <c r="AC441">
        <v>13073</v>
      </c>
      <c r="AD441">
        <v>14002</v>
      </c>
      <c r="AE441">
        <v>91928</v>
      </c>
    </row>
    <row r="442" spans="1:31" x14ac:dyDescent="0.35">
      <c r="A442" t="s">
        <v>62</v>
      </c>
      <c r="B442" t="s">
        <v>63</v>
      </c>
      <c r="C442">
        <v>0</v>
      </c>
      <c r="D442" t="s">
        <v>64</v>
      </c>
      <c r="E442">
        <v>110</v>
      </c>
      <c r="F442" t="s">
        <v>78</v>
      </c>
      <c r="G442">
        <v>2008</v>
      </c>
      <c r="H442">
        <v>304417</v>
      </c>
      <c r="I442">
        <v>445240</v>
      </c>
      <c r="J442">
        <v>9100353</v>
      </c>
      <c r="K442">
        <v>9150526</v>
      </c>
      <c r="L442">
        <v>14729</v>
      </c>
      <c r="M442">
        <v>3.254</v>
      </c>
      <c r="N442">
        <v>29432</v>
      </c>
      <c r="O442">
        <v>6.5030000000000001</v>
      </c>
      <c r="P442">
        <v>1063185</v>
      </c>
      <c r="Q442">
        <v>264898</v>
      </c>
      <c r="R442">
        <v>798287</v>
      </c>
      <c r="S442">
        <v>2.895</v>
      </c>
      <c r="T442">
        <v>11.619</v>
      </c>
      <c r="U442">
        <v>1164562</v>
      </c>
      <c r="V442">
        <v>311595</v>
      </c>
      <c r="W442">
        <v>852967</v>
      </c>
      <c r="X442">
        <v>3.4049999999999998</v>
      </c>
      <c r="Y442">
        <v>12.727</v>
      </c>
      <c r="Z442">
        <v>-101377</v>
      </c>
      <c r="AA442">
        <v>-1.1080000000000001</v>
      </c>
      <c r="AB442">
        <v>23.238</v>
      </c>
      <c r="AC442">
        <v>15558</v>
      </c>
      <c r="AD442">
        <v>17083</v>
      </c>
      <c r="AE442">
        <v>126754</v>
      </c>
    </row>
    <row r="443" spans="1:31" x14ac:dyDescent="0.35">
      <c r="A443" t="s">
        <v>62</v>
      </c>
      <c r="B443" t="s">
        <v>63</v>
      </c>
      <c r="C443">
        <v>0</v>
      </c>
      <c r="D443" t="s">
        <v>64</v>
      </c>
      <c r="E443">
        <v>110</v>
      </c>
      <c r="F443" t="s">
        <v>78</v>
      </c>
      <c r="G443">
        <v>2009</v>
      </c>
      <c r="H443">
        <v>347191</v>
      </c>
      <c r="I443">
        <v>510180</v>
      </c>
      <c r="J443">
        <v>10061999</v>
      </c>
      <c r="K443">
        <v>10413184</v>
      </c>
      <c r="L443">
        <v>15013</v>
      </c>
      <c r="M443">
        <v>2.8929999999999998</v>
      </c>
      <c r="N443">
        <v>32414</v>
      </c>
      <c r="O443">
        <v>6.2469999999999999</v>
      </c>
      <c r="P443">
        <v>881255</v>
      </c>
      <c r="Q443">
        <v>240805</v>
      </c>
      <c r="R443">
        <v>640450</v>
      </c>
      <c r="S443">
        <v>2.3130000000000002</v>
      </c>
      <c r="T443">
        <v>8.4629999999999992</v>
      </c>
      <c r="U443">
        <v>1586088</v>
      </c>
      <c r="V443">
        <v>347663</v>
      </c>
      <c r="W443">
        <v>1238425</v>
      </c>
      <c r="X443">
        <v>3.339</v>
      </c>
      <c r="Y443">
        <v>15.231999999999999</v>
      </c>
      <c r="Z443">
        <v>-704833</v>
      </c>
      <c r="AA443">
        <v>-6.7690000000000001</v>
      </c>
      <c r="AB443">
        <v>16.925999999999998</v>
      </c>
      <c r="AC443">
        <v>17926</v>
      </c>
      <c r="AD443">
        <v>18734</v>
      </c>
      <c r="AE443">
        <v>150757</v>
      </c>
    </row>
    <row r="444" spans="1:31" x14ac:dyDescent="0.35">
      <c r="A444" t="s">
        <v>62</v>
      </c>
      <c r="B444" t="s">
        <v>63</v>
      </c>
      <c r="C444">
        <v>0</v>
      </c>
      <c r="D444" t="s">
        <v>64</v>
      </c>
      <c r="E444">
        <v>110</v>
      </c>
      <c r="F444" t="s">
        <v>78</v>
      </c>
      <c r="G444">
        <v>2010</v>
      </c>
      <c r="H444">
        <v>414959</v>
      </c>
      <c r="I444">
        <v>604820</v>
      </c>
      <c r="J444">
        <v>11859183</v>
      </c>
      <c r="K444">
        <v>11997433</v>
      </c>
      <c r="L444">
        <v>18873</v>
      </c>
      <c r="M444">
        <v>3.0790000000000002</v>
      </c>
      <c r="N444">
        <v>35316</v>
      </c>
      <c r="O444">
        <v>5.7610000000000001</v>
      </c>
      <c r="P444">
        <v>1155953</v>
      </c>
      <c r="Q444">
        <v>270277</v>
      </c>
      <c r="R444">
        <v>885676</v>
      </c>
      <c r="S444">
        <v>2.2530000000000001</v>
      </c>
      <c r="T444">
        <v>9.6349999999999998</v>
      </c>
      <c r="U444">
        <v>1425787</v>
      </c>
      <c r="V444">
        <v>344161</v>
      </c>
      <c r="W444">
        <v>1081626</v>
      </c>
      <c r="X444">
        <v>2.8690000000000002</v>
      </c>
      <c r="Y444">
        <v>11.884</v>
      </c>
      <c r="Z444">
        <v>-269834</v>
      </c>
      <c r="AA444">
        <v>-2.2490000000000001</v>
      </c>
      <c r="AB444">
        <v>19.27</v>
      </c>
      <c r="AC444">
        <v>17936</v>
      </c>
      <c r="AD444">
        <v>19492</v>
      </c>
      <c r="AE444">
        <v>133622</v>
      </c>
    </row>
    <row r="445" spans="1:31" x14ac:dyDescent="0.35">
      <c r="A445" t="s">
        <v>62</v>
      </c>
      <c r="B445" t="s">
        <v>63</v>
      </c>
      <c r="C445">
        <v>0</v>
      </c>
      <c r="D445" t="s">
        <v>64</v>
      </c>
      <c r="E445">
        <v>110</v>
      </c>
      <c r="F445" t="s">
        <v>78</v>
      </c>
      <c r="G445">
        <v>2011</v>
      </c>
      <c r="H445">
        <v>465821</v>
      </c>
      <c r="I445">
        <v>685344</v>
      </c>
      <c r="J445">
        <v>13575651</v>
      </c>
      <c r="K445">
        <v>13600642</v>
      </c>
      <c r="L445">
        <v>20861</v>
      </c>
      <c r="M445">
        <v>3</v>
      </c>
      <c r="N445">
        <v>40847</v>
      </c>
      <c r="O445">
        <v>5.8739999999999997</v>
      </c>
      <c r="P445">
        <v>1318394</v>
      </c>
      <c r="Q445">
        <v>242932</v>
      </c>
      <c r="R445">
        <v>1075462</v>
      </c>
      <c r="S445">
        <v>1.786</v>
      </c>
      <c r="T445">
        <v>9.6940000000000008</v>
      </c>
      <c r="U445">
        <v>1373352</v>
      </c>
      <c r="V445">
        <v>356010</v>
      </c>
      <c r="W445">
        <v>1017342</v>
      </c>
      <c r="X445">
        <v>2.6179999999999999</v>
      </c>
      <c r="Y445">
        <v>10.098000000000001</v>
      </c>
      <c r="Z445">
        <v>-54958</v>
      </c>
      <c r="AA445">
        <v>-0.40400000000000003</v>
      </c>
      <c r="AB445">
        <v>19.387</v>
      </c>
      <c r="AC445">
        <v>21284</v>
      </c>
      <c r="AD445">
        <v>25414</v>
      </c>
      <c r="AE445">
        <v>156645</v>
      </c>
    </row>
    <row r="446" spans="1:31" x14ac:dyDescent="0.35">
      <c r="A446" t="s">
        <v>62</v>
      </c>
      <c r="B446" t="s">
        <v>63</v>
      </c>
      <c r="C446">
        <v>0</v>
      </c>
      <c r="D446" t="s">
        <v>64</v>
      </c>
      <c r="E446">
        <v>110</v>
      </c>
      <c r="F446" t="s">
        <v>78</v>
      </c>
      <c r="G446">
        <v>2012</v>
      </c>
      <c r="H446">
        <v>519696</v>
      </c>
      <c r="I446">
        <v>763409</v>
      </c>
      <c r="J446">
        <v>15839785</v>
      </c>
      <c r="K446">
        <v>15799693</v>
      </c>
      <c r="L446">
        <v>23304</v>
      </c>
      <c r="M446">
        <v>3.008</v>
      </c>
      <c r="N446">
        <v>46044</v>
      </c>
      <c r="O446">
        <v>5.9429999999999996</v>
      </c>
      <c r="P446">
        <v>1673774</v>
      </c>
      <c r="Q446">
        <v>322736</v>
      </c>
      <c r="R446">
        <v>1351038</v>
      </c>
      <c r="S446">
        <v>2.0430000000000001</v>
      </c>
      <c r="T446">
        <v>10.593999999999999</v>
      </c>
      <c r="U446">
        <v>1588926</v>
      </c>
      <c r="V446">
        <v>418019</v>
      </c>
      <c r="W446">
        <v>1170907</v>
      </c>
      <c r="X446">
        <v>2.6459999999999999</v>
      </c>
      <c r="Y446">
        <v>10.057</v>
      </c>
      <c r="Z446">
        <v>84848</v>
      </c>
      <c r="AA446">
        <v>0.53700000000000003</v>
      </c>
      <c r="AB446">
        <v>20.113</v>
      </c>
      <c r="AC446">
        <v>22061</v>
      </c>
      <c r="AD446">
        <v>23682</v>
      </c>
      <c r="AE446">
        <v>151028</v>
      </c>
    </row>
    <row r="447" spans="1:31" x14ac:dyDescent="0.35">
      <c r="A447" t="s">
        <v>62</v>
      </c>
      <c r="B447" t="s">
        <v>63</v>
      </c>
      <c r="C447">
        <v>0</v>
      </c>
      <c r="D447" t="s">
        <v>64</v>
      </c>
      <c r="E447">
        <v>110</v>
      </c>
      <c r="F447" t="s">
        <v>78</v>
      </c>
      <c r="G447">
        <v>2013</v>
      </c>
      <c r="H447">
        <v>565420</v>
      </c>
      <c r="I447">
        <v>843560</v>
      </c>
      <c r="J447">
        <v>18145564</v>
      </c>
      <c r="K447">
        <v>18082332</v>
      </c>
      <c r="L447">
        <v>26571</v>
      </c>
      <c r="M447">
        <v>3.109</v>
      </c>
      <c r="N447">
        <v>48899</v>
      </c>
      <c r="O447">
        <v>5.7210000000000001</v>
      </c>
      <c r="P447">
        <v>1932021</v>
      </c>
      <c r="Q447">
        <v>382239</v>
      </c>
      <c r="R447">
        <v>1549782</v>
      </c>
      <c r="S447">
        <v>2.1139999999999999</v>
      </c>
      <c r="T447">
        <v>10.685</v>
      </c>
      <c r="U447">
        <v>1806196</v>
      </c>
      <c r="V447">
        <v>511078</v>
      </c>
      <c r="W447">
        <v>1295118</v>
      </c>
      <c r="X447">
        <v>2.8260000000000001</v>
      </c>
      <c r="Y447">
        <v>9.9890000000000008</v>
      </c>
      <c r="Z447">
        <v>125825</v>
      </c>
      <c r="AA447">
        <v>0.69599999999999995</v>
      </c>
      <c r="AB447">
        <v>19.977</v>
      </c>
      <c r="AC447">
        <v>25508</v>
      </c>
      <c r="AD447">
        <v>26889</v>
      </c>
      <c r="AE447">
        <v>192902</v>
      </c>
    </row>
    <row r="448" spans="1:31" x14ac:dyDescent="0.35">
      <c r="A448" t="s">
        <v>62</v>
      </c>
      <c r="B448" t="s">
        <v>63</v>
      </c>
      <c r="C448">
        <v>0</v>
      </c>
      <c r="D448" t="s">
        <v>64</v>
      </c>
      <c r="E448">
        <v>110</v>
      </c>
      <c r="F448" t="s">
        <v>78</v>
      </c>
      <c r="G448">
        <v>2014</v>
      </c>
      <c r="H448">
        <v>608332</v>
      </c>
      <c r="I448">
        <v>917360</v>
      </c>
      <c r="J448">
        <v>20126450</v>
      </c>
      <c r="K448">
        <v>20051510</v>
      </c>
      <c r="L448">
        <v>31781</v>
      </c>
      <c r="M448">
        <v>3.4289999999999998</v>
      </c>
      <c r="N448">
        <v>50905</v>
      </c>
      <c r="O448">
        <v>5.492</v>
      </c>
      <c r="P448">
        <v>2078266</v>
      </c>
      <c r="Q448">
        <v>489824</v>
      </c>
      <c r="R448">
        <v>1588442</v>
      </c>
      <c r="S448">
        <v>2.4430000000000001</v>
      </c>
      <c r="T448">
        <v>10.365</v>
      </c>
      <c r="U448">
        <v>1921873</v>
      </c>
      <c r="V448">
        <v>514150</v>
      </c>
      <c r="W448">
        <v>1407723</v>
      </c>
      <c r="X448">
        <v>2.5640000000000001</v>
      </c>
      <c r="Y448">
        <v>9.5850000000000009</v>
      </c>
      <c r="Z448">
        <v>156393</v>
      </c>
      <c r="AA448">
        <v>0.78</v>
      </c>
      <c r="AB448">
        <v>19.169</v>
      </c>
      <c r="AC448">
        <v>27609</v>
      </c>
      <c r="AD448">
        <v>29039</v>
      </c>
      <c r="AE448">
        <v>187800</v>
      </c>
    </row>
    <row r="449" spans="1:31" x14ac:dyDescent="0.35">
      <c r="A449" t="s">
        <v>62</v>
      </c>
      <c r="B449" t="s">
        <v>63</v>
      </c>
      <c r="C449">
        <v>0</v>
      </c>
      <c r="D449" t="s">
        <v>64</v>
      </c>
      <c r="E449">
        <v>110</v>
      </c>
      <c r="F449" t="s">
        <v>78</v>
      </c>
      <c r="G449">
        <v>2015</v>
      </c>
      <c r="H449">
        <v>649062</v>
      </c>
      <c r="I449">
        <v>996241</v>
      </c>
      <c r="J449">
        <v>22126515</v>
      </c>
      <c r="K449">
        <v>22066858</v>
      </c>
      <c r="L449">
        <v>34168</v>
      </c>
      <c r="M449">
        <v>3.3940000000000001</v>
      </c>
      <c r="N449">
        <v>54834</v>
      </c>
      <c r="O449">
        <v>5.4480000000000004</v>
      </c>
      <c r="P449">
        <v>2238040</v>
      </c>
      <c r="Q449">
        <v>529901</v>
      </c>
      <c r="R449">
        <v>1708139</v>
      </c>
      <c r="S449">
        <v>2.4009999999999998</v>
      </c>
      <c r="T449">
        <v>10.141999999999999</v>
      </c>
      <c r="U449">
        <v>2114700</v>
      </c>
      <c r="V449">
        <v>549315</v>
      </c>
      <c r="W449">
        <v>1565385</v>
      </c>
      <c r="X449">
        <v>2.4889999999999999</v>
      </c>
      <c r="Y449">
        <v>9.5830000000000002</v>
      </c>
      <c r="Z449">
        <v>123340</v>
      </c>
      <c r="AA449">
        <v>0.55900000000000005</v>
      </c>
      <c r="AB449">
        <v>19.166</v>
      </c>
      <c r="AC449">
        <v>30695</v>
      </c>
      <c r="AD449">
        <v>32479</v>
      </c>
      <c r="AE449">
        <v>210618</v>
      </c>
    </row>
    <row r="450" spans="1:31" x14ac:dyDescent="0.35">
      <c r="A450" t="s">
        <v>62</v>
      </c>
      <c r="B450" t="s">
        <v>63</v>
      </c>
      <c r="C450">
        <v>0</v>
      </c>
      <c r="D450" t="s">
        <v>64</v>
      </c>
      <c r="E450">
        <v>110</v>
      </c>
      <c r="F450" t="s">
        <v>78</v>
      </c>
      <c r="G450">
        <v>2016</v>
      </c>
      <c r="H450">
        <v>688436</v>
      </c>
      <c r="I450">
        <v>1067194</v>
      </c>
      <c r="J450">
        <v>23837403</v>
      </c>
      <c r="K450">
        <v>23752582</v>
      </c>
      <c r="L450">
        <v>35312</v>
      </c>
      <c r="M450">
        <v>3.2770000000000001</v>
      </c>
      <c r="N450">
        <v>56348</v>
      </c>
      <c r="O450">
        <v>5.2279999999999998</v>
      </c>
      <c r="P450">
        <v>2458165</v>
      </c>
      <c r="Q450">
        <v>611255</v>
      </c>
      <c r="R450">
        <v>1846910</v>
      </c>
      <c r="S450">
        <v>2.573</v>
      </c>
      <c r="T450">
        <v>10.349</v>
      </c>
      <c r="U450">
        <v>2289856</v>
      </c>
      <c r="V450">
        <v>660927</v>
      </c>
      <c r="W450">
        <v>1628929</v>
      </c>
      <c r="X450">
        <v>2.7829999999999999</v>
      </c>
      <c r="Y450">
        <v>9.64</v>
      </c>
      <c r="Z450">
        <v>168309</v>
      </c>
      <c r="AA450">
        <v>0.70899999999999996</v>
      </c>
      <c r="AB450">
        <v>19.280999999999999</v>
      </c>
      <c r="AC450">
        <v>33295</v>
      </c>
      <c r="AD450">
        <v>35502</v>
      </c>
      <c r="AE450">
        <v>243608</v>
      </c>
    </row>
    <row r="451" spans="1:31" x14ac:dyDescent="0.35">
      <c r="A451" t="s">
        <v>62</v>
      </c>
      <c r="B451" t="s">
        <v>63</v>
      </c>
      <c r="C451">
        <v>0</v>
      </c>
      <c r="D451" t="s">
        <v>64</v>
      </c>
      <c r="E451">
        <v>110</v>
      </c>
      <c r="F451" t="s">
        <v>78</v>
      </c>
      <c r="G451">
        <v>2017</v>
      </c>
      <c r="H451">
        <v>720398</v>
      </c>
      <c r="I451">
        <v>1117860</v>
      </c>
      <c r="J451">
        <v>25131118</v>
      </c>
      <c r="K451">
        <v>25122537</v>
      </c>
      <c r="L451">
        <v>36675</v>
      </c>
      <c r="M451">
        <v>3.234</v>
      </c>
      <c r="N451">
        <v>69205</v>
      </c>
      <c r="O451">
        <v>6.1020000000000003</v>
      </c>
      <c r="P451">
        <v>2674786</v>
      </c>
      <c r="Q451">
        <v>547116</v>
      </c>
      <c r="R451">
        <v>2127670</v>
      </c>
      <c r="S451">
        <v>2.1779999999999999</v>
      </c>
      <c r="T451">
        <v>10.647</v>
      </c>
      <c r="U451">
        <v>2657235</v>
      </c>
      <c r="V451">
        <v>758810</v>
      </c>
      <c r="W451">
        <v>1898425</v>
      </c>
      <c r="X451">
        <v>3.02</v>
      </c>
      <c r="Y451">
        <v>10.577</v>
      </c>
      <c r="Z451">
        <v>17551</v>
      </c>
      <c r="AA451">
        <v>7.0000000000000007E-2</v>
      </c>
      <c r="AB451">
        <v>21.154</v>
      </c>
      <c r="AC451">
        <v>36482</v>
      </c>
      <c r="AD451">
        <v>39094</v>
      </c>
      <c r="AE451">
        <v>282817</v>
      </c>
    </row>
    <row r="452" spans="1:31" x14ac:dyDescent="0.35">
      <c r="A452" t="s">
        <v>62</v>
      </c>
      <c r="B452" t="s">
        <v>63</v>
      </c>
      <c r="C452">
        <v>0</v>
      </c>
      <c r="D452" t="s">
        <v>64</v>
      </c>
      <c r="E452">
        <v>110</v>
      </c>
      <c r="F452" t="s">
        <v>78</v>
      </c>
      <c r="G452">
        <v>2018</v>
      </c>
      <c r="H452">
        <v>748725</v>
      </c>
      <c r="I452">
        <v>1167891</v>
      </c>
      <c r="J452">
        <v>26870922</v>
      </c>
      <c r="K452">
        <v>26851278</v>
      </c>
      <c r="L452">
        <v>32118</v>
      </c>
      <c r="M452">
        <v>2.7080000000000002</v>
      </c>
      <c r="N452">
        <v>68454</v>
      </c>
      <c r="O452">
        <v>5.7720000000000002</v>
      </c>
      <c r="P452">
        <v>2586521</v>
      </c>
      <c r="Q452">
        <v>553450</v>
      </c>
      <c r="R452">
        <v>2033071</v>
      </c>
      <c r="S452">
        <v>2.0609999999999999</v>
      </c>
      <c r="T452">
        <v>9.6329999999999991</v>
      </c>
      <c r="U452">
        <v>2546176</v>
      </c>
      <c r="V452">
        <v>671152</v>
      </c>
      <c r="W452">
        <v>1875024</v>
      </c>
      <c r="X452">
        <v>2.5</v>
      </c>
      <c r="Y452">
        <v>9.4830000000000005</v>
      </c>
      <c r="Z452">
        <v>40345</v>
      </c>
      <c r="AA452">
        <v>0.15</v>
      </c>
      <c r="AB452">
        <v>18.965</v>
      </c>
      <c r="AC452">
        <v>41254</v>
      </c>
      <c r="AD452">
        <v>44755</v>
      </c>
      <c r="AE452">
        <v>311260</v>
      </c>
    </row>
    <row r="453" spans="1:31" x14ac:dyDescent="0.35">
      <c r="A453" t="s">
        <v>62</v>
      </c>
      <c r="B453" t="s">
        <v>63</v>
      </c>
      <c r="C453">
        <v>0</v>
      </c>
      <c r="D453" t="s">
        <v>64</v>
      </c>
      <c r="E453">
        <v>150</v>
      </c>
      <c r="F453" t="s">
        <v>79</v>
      </c>
      <c r="G453">
        <v>1978</v>
      </c>
      <c r="H453">
        <v>2716591</v>
      </c>
      <c r="I453">
        <v>3448561</v>
      </c>
      <c r="J453">
        <v>64362988</v>
      </c>
      <c r="K453">
        <v>63077221</v>
      </c>
      <c r="L453">
        <v>155134</v>
      </c>
      <c r="M453">
        <v>4.367</v>
      </c>
      <c r="N453">
        <v>362509</v>
      </c>
      <c r="O453">
        <v>10.205</v>
      </c>
      <c r="P453">
        <v>11278416</v>
      </c>
      <c r="Q453">
        <v>2548066</v>
      </c>
      <c r="R453">
        <v>8730350</v>
      </c>
      <c r="S453">
        <v>4.04</v>
      </c>
      <c r="T453">
        <v>17.88</v>
      </c>
      <c r="U453">
        <v>8701933</v>
      </c>
      <c r="V453">
        <v>3538783</v>
      </c>
      <c r="W453">
        <v>5163150</v>
      </c>
      <c r="X453">
        <v>5.61</v>
      </c>
      <c r="Y453">
        <v>13.795999999999999</v>
      </c>
      <c r="Z453">
        <v>2576483</v>
      </c>
      <c r="AA453">
        <v>4.085</v>
      </c>
      <c r="AB453">
        <v>27.591000000000001</v>
      </c>
      <c r="AC453" t="s">
        <v>69</v>
      </c>
      <c r="AD453" t="s">
        <v>69</v>
      </c>
      <c r="AE453">
        <v>1404348</v>
      </c>
    </row>
    <row r="454" spans="1:31" x14ac:dyDescent="0.35">
      <c r="A454" t="s">
        <v>62</v>
      </c>
      <c r="B454" t="s">
        <v>63</v>
      </c>
      <c r="C454">
        <v>0</v>
      </c>
      <c r="D454" t="s">
        <v>64</v>
      </c>
      <c r="E454">
        <v>150</v>
      </c>
      <c r="F454" t="s">
        <v>79</v>
      </c>
      <c r="G454">
        <v>1979</v>
      </c>
      <c r="H454">
        <v>2535021</v>
      </c>
      <c r="I454">
        <v>3287487</v>
      </c>
      <c r="J454">
        <v>66082315</v>
      </c>
      <c r="K454">
        <v>65139084</v>
      </c>
      <c r="L454">
        <v>133733</v>
      </c>
      <c r="M454">
        <v>3.9849999999999999</v>
      </c>
      <c r="N454">
        <v>271368</v>
      </c>
      <c r="O454">
        <v>8.0850000000000009</v>
      </c>
      <c r="P454">
        <v>10069061</v>
      </c>
      <c r="Q454">
        <v>2290395</v>
      </c>
      <c r="R454">
        <v>7778666</v>
      </c>
      <c r="S454">
        <v>3.516</v>
      </c>
      <c r="T454">
        <v>15.458</v>
      </c>
      <c r="U454">
        <v>8170006</v>
      </c>
      <c r="V454">
        <v>2813590</v>
      </c>
      <c r="W454">
        <v>5356416</v>
      </c>
      <c r="X454">
        <v>4.319</v>
      </c>
      <c r="Y454">
        <v>12.542</v>
      </c>
      <c r="Z454">
        <v>1899055</v>
      </c>
      <c r="AA454">
        <v>2.915</v>
      </c>
      <c r="AB454">
        <v>25.085000000000001</v>
      </c>
      <c r="AC454">
        <v>161858</v>
      </c>
      <c r="AD454">
        <v>165856</v>
      </c>
      <c r="AE454">
        <v>1040926</v>
      </c>
    </row>
    <row r="455" spans="1:31" x14ac:dyDescent="0.35">
      <c r="A455" t="s">
        <v>62</v>
      </c>
      <c r="B455" t="s">
        <v>63</v>
      </c>
      <c r="C455">
        <v>0</v>
      </c>
      <c r="D455" t="s">
        <v>64</v>
      </c>
      <c r="E455">
        <v>150</v>
      </c>
      <c r="F455" t="s">
        <v>79</v>
      </c>
      <c r="G455">
        <v>1980</v>
      </c>
      <c r="H455">
        <v>2352148</v>
      </c>
      <c r="I455">
        <v>3127635</v>
      </c>
      <c r="J455">
        <v>65011349</v>
      </c>
      <c r="K455">
        <v>65599687</v>
      </c>
      <c r="L455">
        <v>119041</v>
      </c>
      <c r="M455">
        <v>3.7229999999999999</v>
      </c>
      <c r="N455">
        <v>258088</v>
      </c>
      <c r="O455">
        <v>8.0719999999999992</v>
      </c>
      <c r="P455">
        <v>8319059</v>
      </c>
      <c r="Q455">
        <v>2218113</v>
      </c>
      <c r="R455">
        <v>6100946</v>
      </c>
      <c r="S455">
        <v>3.3809999999999998</v>
      </c>
      <c r="T455">
        <v>12.682</v>
      </c>
      <c r="U455">
        <v>9477783</v>
      </c>
      <c r="V455">
        <v>2637459</v>
      </c>
      <c r="W455">
        <v>6840324</v>
      </c>
      <c r="X455">
        <v>4.0209999999999999</v>
      </c>
      <c r="Y455">
        <v>14.448</v>
      </c>
      <c r="Z455">
        <v>-1158724</v>
      </c>
      <c r="AA455">
        <v>-1.766</v>
      </c>
      <c r="AB455">
        <v>25.363</v>
      </c>
      <c r="AC455">
        <v>157041</v>
      </c>
      <c r="AD455">
        <v>161995</v>
      </c>
      <c r="AE455">
        <v>1058294</v>
      </c>
    </row>
    <row r="456" spans="1:31" x14ac:dyDescent="0.35">
      <c r="A456" t="s">
        <v>62</v>
      </c>
      <c r="B456" t="s">
        <v>63</v>
      </c>
      <c r="C456">
        <v>0</v>
      </c>
      <c r="D456" t="s">
        <v>64</v>
      </c>
      <c r="E456">
        <v>150</v>
      </c>
      <c r="F456" t="s">
        <v>79</v>
      </c>
      <c r="G456">
        <v>1981</v>
      </c>
      <c r="H456">
        <v>2214850</v>
      </c>
      <c r="I456">
        <v>3011869</v>
      </c>
      <c r="J456">
        <v>63706299</v>
      </c>
      <c r="K456">
        <v>64298110</v>
      </c>
      <c r="L456">
        <v>117007</v>
      </c>
      <c r="M456">
        <v>3.8250000000000002</v>
      </c>
      <c r="N456">
        <v>211788</v>
      </c>
      <c r="O456">
        <v>6.923</v>
      </c>
      <c r="P456">
        <v>7608567</v>
      </c>
      <c r="Q456">
        <v>2022204</v>
      </c>
      <c r="R456">
        <v>5586363</v>
      </c>
      <c r="S456">
        <v>3.145</v>
      </c>
      <c r="T456">
        <v>11.833</v>
      </c>
      <c r="U456">
        <v>8778254</v>
      </c>
      <c r="V456">
        <v>2230250</v>
      </c>
      <c r="W456">
        <v>6548004</v>
      </c>
      <c r="X456">
        <v>3.4689999999999999</v>
      </c>
      <c r="Y456">
        <v>13.651999999999999</v>
      </c>
      <c r="Z456">
        <v>-1169687</v>
      </c>
      <c r="AA456">
        <v>-1.819</v>
      </c>
      <c r="AB456">
        <v>23.667000000000002</v>
      </c>
      <c r="AC456">
        <v>117956</v>
      </c>
      <c r="AD456">
        <v>123386</v>
      </c>
      <c r="AE456">
        <v>763209</v>
      </c>
    </row>
    <row r="457" spans="1:31" x14ac:dyDescent="0.35">
      <c r="A457" t="s">
        <v>62</v>
      </c>
      <c r="B457" t="s">
        <v>63</v>
      </c>
      <c r="C457">
        <v>0</v>
      </c>
      <c r="D457" t="s">
        <v>64</v>
      </c>
      <c r="E457">
        <v>150</v>
      </c>
      <c r="F457" t="s">
        <v>79</v>
      </c>
      <c r="G457">
        <v>1982</v>
      </c>
      <c r="H457">
        <v>2072788</v>
      </c>
      <c r="I457">
        <v>2885382</v>
      </c>
      <c r="J457">
        <v>62335252</v>
      </c>
      <c r="K457">
        <v>63016738</v>
      </c>
      <c r="L457">
        <v>128060</v>
      </c>
      <c r="M457">
        <v>4.3550000000000004</v>
      </c>
      <c r="N457">
        <v>238261</v>
      </c>
      <c r="O457">
        <v>8.1029999999999998</v>
      </c>
      <c r="P457">
        <v>7907812</v>
      </c>
      <c r="Q457">
        <v>2366211</v>
      </c>
      <c r="R457">
        <v>5541601</v>
      </c>
      <c r="S457">
        <v>3.7549999999999999</v>
      </c>
      <c r="T457">
        <v>12.548999999999999</v>
      </c>
      <c r="U457">
        <v>9265355</v>
      </c>
      <c r="V457">
        <v>2397737</v>
      </c>
      <c r="W457">
        <v>6867618</v>
      </c>
      <c r="X457">
        <v>3.8050000000000002</v>
      </c>
      <c r="Y457">
        <v>14.702999999999999</v>
      </c>
      <c r="Z457">
        <v>-1357543</v>
      </c>
      <c r="AA457">
        <v>-2.1539999999999999</v>
      </c>
      <c r="AB457">
        <v>25.097000000000001</v>
      </c>
      <c r="AC457">
        <v>136344</v>
      </c>
      <c r="AD457">
        <v>141962</v>
      </c>
      <c r="AE457">
        <v>856847</v>
      </c>
    </row>
    <row r="458" spans="1:31" x14ac:dyDescent="0.35">
      <c r="A458" t="s">
        <v>62</v>
      </c>
      <c r="B458" t="s">
        <v>63</v>
      </c>
      <c r="C458">
        <v>0</v>
      </c>
      <c r="D458" t="s">
        <v>64</v>
      </c>
      <c r="E458">
        <v>150</v>
      </c>
      <c r="F458" t="s">
        <v>79</v>
      </c>
      <c r="G458">
        <v>1983</v>
      </c>
      <c r="H458">
        <v>1963415</v>
      </c>
      <c r="I458">
        <v>2769638</v>
      </c>
      <c r="J458">
        <v>59397909</v>
      </c>
      <c r="K458">
        <v>60501593</v>
      </c>
      <c r="L458">
        <v>108652</v>
      </c>
      <c r="M458">
        <v>3.867</v>
      </c>
      <c r="N458">
        <v>188903</v>
      </c>
      <c r="O458">
        <v>6.7229999999999999</v>
      </c>
      <c r="P458">
        <v>7206965</v>
      </c>
      <c r="Q458">
        <v>1637396</v>
      </c>
      <c r="R458">
        <v>5569569</v>
      </c>
      <c r="S458">
        <v>2.706</v>
      </c>
      <c r="T458">
        <v>11.912000000000001</v>
      </c>
      <c r="U458">
        <v>9401539</v>
      </c>
      <c r="V458">
        <v>2226991</v>
      </c>
      <c r="W458">
        <v>7174548</v>
      </c>
      <c r="X458">
        <v>3.681</v>
      </c>
      <c r="Y458">
        <v>15.539</v>
      </c>
      <c r="Z458">
        <v>-2194574</v>
      </c>
      <c r="AA458">
        <v>-3.6269999999999998</v>
      </c>
      <c r="AB458">
        <v>23.824000000000002</v>
      </c>
      <c r="AC458">
        <v>102633</v>
      </c>
      <c r="AD458">
        <v>107524</v>
      </c>
      <c r="AE458">
        <v>717361</v>
      </c>
    </row>
    <row r="459" spans="1:31" x14ac:dyDescent="0.35">
      <c r="A459" t="s">
        <v>62</v>
      </c>
      <c r="B459" t="s">
        <v>63</v>
      </c>
      <c r="C459">
        <v>0</v>
      </c>
      <c r="D459" t="s">
        <v>64</v>
      </c>
      <c r="E459">
        <v>150</v>
      </c>
      <c r="F459" t="s">
        <v>79</v>
      </c>
      <c r="G459">
        <v>1984</v>
      </c>
      <c r="H459">
        <v>1859583</v>
      </c>
      <c r="I459">
        <v>2679301</v>
      </c>
      <c r="J459">
        <v>61028596</v>
      </c>
      <c r="K459">
        <v>60025998</v>
      </c>
      <c r="L459">
        <v>105104</v>
      </c>
      <c r="M459">
        <v>3.8769999999999998</v>
      </c>
      <c r="N459">
        <v>168119</v>
      </c>
      <c r="O459">
        <v>6.202</v>
      </c>
      <c r="P459">
        <v>8569931</v>
      </c>
      <c r="Q459">
        <v>1975591</v>
      </c>
      <c r="R459">
        <v>6594340</v>
      </c>
      <c r="S459">
        <v>3.2909999999999999</v>
      </c>
      <c r="T459">
        <v>14.276999999999999</v>
      </c>
      <c r="U459">
        <v>6547945</v>
      </c>
      <c r="V459">
        <v>1789146</v>
      </c>
      <c r="W459">
        <v>4758799</v>
      </c>
      <c r="X459">
        <v>2.9809999999999999</v>
      </c>
      <c r="Y459">
        <v>10.909000000000001</v>
      </c>
      <c r="Z459">
        <v>2021986</v>
      </c>
      <c r="AA459">
        <v>3.3690000000000002</v>
      </c>
      <c r="AB459">
        <v>21.817</v>
      </c>
      <c r="AC459">
        <v>99786</v>
      </c>
      <c r="AD459">
        <v>103645</v>
      </c>
      <c r="AE459">
        <v>647907</v>
      </c>
    </row>
    <row r="460" spans="1:31" x14ac:dyDescent="0.35">
      <c r="A460" t="s">
        <v>62</v>
      </c>
      <c r="B460" t="s">
        <v>63</v>
      </c>
      <c r="C460">
        <v>0</v>
      </c>
      <c r="D460" t="s">
        <v>64</v>
      </c>
      <c r="E460">
        <v>150</v>
      </c>
      <c r="F460" t="s">
        <v>79</v>
      </c>
      <c r="G460">
        <v>1985</v>
      </c>
      <c r="H460">
        <v>1733831</v>
      </c>
      <c r="I460">
        <v>2553719</v>
      </c>
      <c r="J460">
        <v>61120414</v>
      </c>
      <c r="K460">
        <v>60793665</v>
      </c>
      <c r="L460">
        <v>97679</v>
      </c>
      <c r="M460">
        <v>3.7570000000000001</v>
      </c>
      <c r="N460">
        <v>189813</v>
      </c>
      <c r="O460">
        <v>7.3010000000000002</v>
      </c>
      <c r="P460">
        <v>8190840</v>
      </c>
      <c r="Q460">
        <v>1935915</v>
      </c>
      <c r="R460">
        <v>6254925</v>
      </c>
      <c r="S460">
        <v>3.1840000000000002</v>
      </c>
      <c r="T460">
        <v>13.473000000000001</v>
      </c>
      <c r="U460">
        <v>7543044</v>
      </c>
      <c r="V460">
        <v>2463578</v>
      </c>
      <c r="W460">
        <v>5079466</v>
      </c>
      <c r="X460">
        <v>4.0519999999999996</v>
      </c>
      <c r="Y460">
        <v>12.407999999999999</v>
      </c>
      <c r="Z460">
        <v>647796</v>
      </c>
      <c r="AA460">
        <v>1.0660000000000001</v>
      </c>
      <c r="AB460">
        <v>24.815000000000001</v>
      </c>
      <c r="AC460">
        <v>110437</v>
      </c>
      <c r="AD460">
        <v>115849</v>
      </c>
      <c r="AE460">
        <v>947855</v>
      </c>
    </row>
    <row r="461" spans="1:31" x14ac:dyDescent="0.35">
      <c r="A461" t="s">
        <v>62</v>
      </c>
      <c r="B461" t="s">
        <v>63</v>
      </c>
      <c r="C461">
        <v>0</v>
      </c>
      <c r="D461" t="s">
        <v>64</v>
      </c>
      <c r="E461">
        <v>150</v>
      </c>
      <c r="F461" t="s">
        <v>79</v>
      </c>
      <c r="G461">
        <v>1986</v>
      </c>
      <c r="H461">
        <v>1628025</v>
      </c>
      <c r="I461">
        <v>2450974</v>
      </c>
      <c r="J461">
        <v>60417941</v>
      </c>
      <c r="K461">
        <v>60386993</v>
      </c>
      <c r="L461">
        <v>104763</v>
      </c>
      <c r="M461">
        <v>4.2210000000000001</v>
      </c>
      <c r="N461">
        <v>166710</v>
      </c>
      <c r="O461">
        <v>6.7169999999999996</v>
      </c>
      <c r="P461">
        <v>7826683</v>
      </c>
      <c r="Q461">
        <v>2015428</v>
      </c>
      <c r="R461">
        <v>5811255</v>
      </c>
      <c r="S461">
        <v>3.3380000000000001</v>
      </c>
      <c r="T461">
        <v>12.961</v>
      </c>
      <c r="U461">
        <v>7757012</v>
      </c>
      <c r="V461">
        <v>2107584</v>
      </c>
      <c r="W461">
        <v>5649428</v>
      </c>
      <c r="X461">
        <v>3.49</v>
      </c>
      <c r="Y461">
        <v>12.846</v>
      </c>
      <c r="Z461">
        <v>69671</v>
      </c>
      <c r="AA461">
        <v>0.115</v>
      </c>
      <c r="AB461">
        <v>25.690999999999999</v>
      </c>
      <c r="AC461">
        <v>91669</v>
      </c>
      <c r="AD461">
        <v>96062</v>
      </c>
      <c r="AE461">
        <v>662691</v>
      </c>
    </row>
    <row r="462" spans="1:31" x14ac:dyDescent="0.35">
      <c r="A462" t="s">
        <v>62</v>
      </c>
      <c r="B462" t="s">
        <v>63</v>
      </c>
      <c r="C462">
        <v>0</v>
      </c>
      <c r="D462" t="s">
        <v>64</v>
      </c>
      <c r="E462">
        <v>150</v>
      </c>
      <c r="F462" t="s">
        <v>79</v>
      </c>
      <c r="G462">
        <v>1987</v>
      </c>
      <c r="H462">
        <v>1516846</v>
      </c>
      <c r="I462">
        <v>2348701</v>
      </c>
      <c r="J462">
        <v>59718310</v>
      </c>
      <c r="K462">
        <v>60201338</v>
      </c>
      <c r="L462">
        <v>115250</v>
      </c>
      <c r="M462">
        <v>4.84</v>
      </c>
      <c r="N462">
        <v>180399</v>
      </c>
      <c r="O462">
        <v>7.5759999999999996</v>
      </c>
      <c r="P462">
        <v>7994638</v>
      </c>
      <c r="Q462">
        <v>2235529</v>
      </c>
      <c r="R462">
        <v>5759109</v>
      </c>
      <c r="S462">
        <v>3.7130000000000001</v>
      </c>
      <c r="T462">
        <v>13.28</v>
      </c>
      <c r="U462">
        <v>8956053</v>
      </c>
      <c r="V462">
        <v>2630030</v>
      </c>
      <c r="W462">
        <v>6326023</v>
      </c>
      <c r="X462">
        <v>4.3689999999999998</v>
      </c>
      <c r="Y462">
        <v>14.877000000000001</v>
      </c>
      <c r="Z462">
        <v>-961415</v>
      </c>
      <c r="AA462">
        <v>-1.597</v>
      </c>
      <c r="AB462">
        <v>26.56</v>
      </c>
      <c r="AC462">
        <v>88642</v>
      </c>
      <c r="AD462">
        <v>93748</v>
      </c>
      <c r="AE462">
        <v>750753</v>
      </c>
    </row>
    <row r="463" spans="1:31" x14ac:dyDescent="0.35">
      <c r="A463" t="s">
        <v>62</v>
      </c>
      <c r="B463" t="s">
        <v>63</v>
      </c>
      <c r="C463">
        <v>0</v>
      </c>
      <c r="D463" t="s">
        <v>64</v>
      </c>
      <c r="E463">
        <v>150</v>
      </c>
      <c r="F463" t="s">
        <v>79</v>
      </c>
      <c r="G463">
        <v>1988</v>
      </c>
      <c r="H463">
        <v>1448050</v>
      </c>
      <c r="I463">
        <v>2318664</v>
      </c>
      <c r="J463">
        <v>59973628</v>
      </c>
      <c r="K463">
        <v>59791819</v>
      </c>
      <c r="L463">
        <v>127224</v>
      </c>
      <c r="M463">
        <v>5.4560000000000004</v>
      </c>
      <c r="N463">
        <v>153255</v>
      </c>
      <c r="O463">
        <v>6.5730000000000004</v>
      </c>
      <c r="P463">
        <v>8296275</v>
      </c>
      <c r="Q463">
        <v>2412501</v>
      </c>
      <c r="R463">
        <v>5883774</v>
      </c>
      <c r="S463">
        <v>4.0350000000000001</v>
      </c>
      <c r="T463">
        <v>13.875</v>
      </c>
      <c r="U463">
        <v>7930252</v>
      </c>
      <c r="V463">
        <v>2382650</v>
      </c>
      <c r="W463">
        <v>5547602</v>
      </c>
      <c r="X463">
        <v>3.9849999999999999</v>
      </c>
      <c r="Y463">
        <v>13.263</v>
      </c>
      <c r="Z463">
        <v>366023</v>
      </c>
      <c r="AA463">
        <v>0.61199999999999999</v>
      </c>
      <c r="AB463">
        <v>26.526</v>
      </c>
      <c r="AC463">
        <v>75618</v>
      </c>
      <c r="AD463">
        <v>80659</v>
      </c>
      <c r="AE463">
        <v>676859</v>
      </c>
    </row>
    <row r="464" spans="1:31" x14ac:dyDescent="0.35">
      <c r="A464" t="s">
        <v>62</v>
      </c>
      <c r="B464" t="s">
        <v>63</v>
      </c>
      <c r="C464">
        <v>0</v>
      </c>
      <c r="D464" t="s">
        <v>64</v>
      </c>
      <c r="E464">
        <v>150</v>
      </c>
      <c r="F464" t="s">
        <v>79</v>
      </c>
      <c r="G464">
        <v>1989</v>
      </c>
      <c r="H464">
        <v>1369565</v>
      </c>
      <c r="I464">
        <v>2259288</v>
      </c>
      <c r="J464">
        <v>60162819</v>
      </c>
      <c r="K464">
        <v>59861374</v>
      </c>
      <c r="L464">
        <v>116182</v>
      </c>
      <c r="M464">
        <v>5.109</v>
      </c>
      <c r="N464">
        <v>145960</v>
      </c>
      <c r="O464">
        <v>6.4180000000000001</v>
      </c>
      <c r="P464">
        <v>7856628</v>
      </c>
      <c r="Q464">
        <v>2183109</v>
      </c>
      <c r="R464">
        <v>5673519</v>
      </c>
      <c r="S464">
        <v>3.6469999999999998</v>
      </c>
      <c r="T464">
        <v>13.125</v>
      </c>
      <c r="U464">
        <v>7274858</v>
      </c>
      <c r="V464">
        <v>2084409</v>
      </c>
      <c r="W464">
        <v>5190449</v>
      </c>
      <c r="X464">
        <v>3.4820000000000002</v>
      </c>
      <c r="Y464">
        <v>12.153</v>
      </c>
      <c r="Z464">
        <v>581770</v>
      </c>
      <c r="AA464">
        <v>0.97199999999999998</v>
      </c>
      <c r="AB464">
        <v>24.306000000000001</v>
      </c>
      <c r="AC464">
        <v>73780</v>
      </c>
      <c r="AD464">
        <v>79220</v>
      </c>
      <c r="AE464">
        <v>617344</v>
      </c>
    </row>
    <row r="465" spans="1:31" x14ac:dyDescent="0.35">
      <c r="A465" t="s">
        <v>62</v>
      </c>
      <c r="B465" t="s">
        <v>63</v>
      </c>
      <c r="C465">
        <v>0</v>
      </c>
      <c r="D465" t="s">
        <v>64</v>
      </c>
      <c r="E465">
        <v>150</v>
      </c>
      <c r="F465" t="s">
        <v>79</v>
      </c>
      <c r="G465">
        <v>1990</v>
      </c>
      <c r="H465">
        <v>1300831</v>
      </c>
      <c r="I465">
        <v>2204523</v>
      </c>
      <c r="J465">
        <v>60174371</v>
      </c>
      <c r="K465">
        <v>60043114</v>
      </c>
      <c r="L465">
        <v>98855</v>
      </c>
      <c r="M465">
        <v>4.452</v>
      </c>
      <c r="N465">
        <v>130382</v>
      </c>
      <c r="O465">
        <v>5.8719999999999999</v>
      </c>
      <c r="P465">
        <v>7106840</v>
      </c>
      <c r="Q465">
        <v>1867101</v>
      </c>
      <c r="R465">
        <v>5239739</v>
      </c>
      <c r="S465">
        <v>3.11</v>
      </c>
      <c r="T465">
        <v>11.836</v>
      </c>
      <c r="U465">
        <v>6828644</v>
      </c>
      <c r="V465">
        <v>1719497</v>
      </c>
      <c r="W465">
        <v>5109147</v>
      </c>
      <c r="X465">
        <v>2.8639999999999999</v>
      </c>
      <c r="Y465">
        <v>11.372999999999999</v>
      </c>
      <c r="Z465">
        <v>278196</v>
      </c>
      <c r="AA465">
        <v>0.46300000000000002</v>
      </c>
      <c r="AB465">
        <v>22.745999999999999</v>
      </c>
      <c r="AC465">
        <v>66181</v>
      </c>
      <c r="AD465">
        <v>71510</v>
      </c>
      <c r="AE465">
        <v>543806</v>
      </c>
    </row>
    <row r="466" spans="1:31" x14ac:dyDescent="0.35">
      <c r="A466" t="s">
        <v>62</v>
      </c>
      <c r="B466" t="s">
        <v>63</v>
      </c>
      <c r="C466">
        <v>0</v>
      </c>
      <c r="D466" t="s">
        <v>64</v>
      </c>
      <c r="E466">
        <v>150</v>
      </c>
      <c r="F466" t="s">
        <v>79</v>
      </c>
      <c r="G466">
        <v>1991</v>
      </c>
      <c r="H466">
        <v>1219550</v>
      </c>
      <c r="I466">
        <v>2153164</v>
      </c>
      <c r="J466">
        <v>58095775</v>
      </c>
      <c r="K466">
        <v>59004614</v>
      </c>
      <c r="L466">
        <v>115172</v>
      </c>
      <c r="M466">
        <v>5.32</v>
      </c>
      <c r="N466">
        <v>138352</v>
      </c>
      <c r="O466">
        <v>6.391</v>
      </c>
      <c r="P466">
        <v>6409869</v>
      </c>
      <c r="Q466">
        <v>2062961</v>
      </c>
      <c r="R466">
        <v>4346908</v>
      </c>
      <c r="S466">
        <v>3.496</v>
      </c>
      <c r="T466">
        <v>10.863</v>
      </c>
      <c r="U466">
        <v>8237202</v>
      </c>
      <c r="V466">
        <v>2112981</v>
      </c>
      <c r="W466">
        <v>6124221</v>
      </c>
      <c r="X466">
        <v>3.581</v>
      </c>
      <c r="Y466">
        <v>13.96</v>
      </c>
      <c r="Z466">
        <v>-1827333</v>
      </c>
      <c r="AA466">
        <v>-3.097</v>
      </c>
      <c r="AB466">
        <v>21.727</v>
      </c>
      <c r="AC466">
        <v>67899</v>
      </c>
      <c r="AD466">
        <v>73653</v>
      </c>
      <c r="AE466">
        <v>818378</v>
      </c>
    </row>
    <row r="467" spans="1:31" x14ac:dyDescent="0.35">
      <c r="A467" t="s">
        <v>62</v>
      </c>
      <c r="B467" t="s">
        <v>63</v>
      </c>
      <c r="C467">
        <v>0</v>
      </c>
      <c r="D467" t="s">
        <v>64</v>
      </c>
      <c r="E467">
        <v>150</v>
      </c>
      <c r="F467" t="s">
        <v>79</v>
      </c>
      <c r="G467">
        <v>1992</v>
      </c>
      <c r="H467">
        <v>1156904</v>
      </c>
      <c r="I467">
        <v>2077181</v>
      </c>
      <c r="J467">
        <v>57167641</v>
      </c>
      <c r="K467">
        <v>57562218</v>
      </c>
      <c r="L467">
        <v>86899</v>
      </c>
      <c r="M467">
        <v>4.1310000000000002</v>
      </c>
      <c r="N467">
        <v>139552</v>
      </c>
      <c r="O467">
        <v>6.6340000000000003</v>
      </c>
      <c r="P467">
        <v>6643758</v>
      </c>
      <c r="Q467">
        <v>1743530</v>
      </c>
      <c r="R467">
        <v>4900228</v>
      </c>
      <c r="S467">
        <v>3.0289999999999999</v>
      </c>
      <c r="T467">
        <v>11.542</v>
      </c>
      <c r="U467">
        <v>7431913</v>
      </c>
      <c r="V467">
        <v>1888690</v>
      </c>
      <c r="W467">
        <v>5543223</v>
      </c>
      <c r="X467">
        <v>3.2810000000000001</v>
      </c>
      <c r="Y467">
        <v>12.911</v>
      </c>
      <c r="Z467">
        <v>-788155</v>
      </c>
      <c r="AA467">
        <v>-1.369</v>
      </c>
      <c r="AB467">
        <v>23.084</v>
      </c>
      <c r="AC467">
        <v>55003</v>
      </c>
      <c r="AD467">
        <v>60123</v>
      </c>
      <c r="AE467">
        <v>425760</v>
      </c>
    </row>
    <row r="468" spans="1:31" x14ac:dyDescent="0.35">
      <c r="A468" t="s">
        <v>62</v>
      </c>
      <c r="B468" t="s">
        <v>63</v>
      </c>
      <c r="C468">
        <v>0</v>
      </c>
      <c r="D468" t="s">
        <v>64</v>
      </c>
      <c r="E468">
        <v>150</v>
      </c>
      <c r="F468" t="s">
        <v>79</v>
      </c>
      <c r="G468">
        <v>1993</v>
      </c>
      <c r="H468">
        <v>1102948</v>
      </c>
      <c r="I468">
        <v>2001959</v>
      </c>
      <c r="J468">
        <v>56615819</v>
      </c>
      <c r="K468">
        <v>56891950</v>
      </c>
      <c r="L468">
        <v>77038</v>
      </c>
      <c r="M468">
        <v>3.7810000000000001</v>
      </c>
      <c r="N468">
        <v>148458</v>
      </c>
      <c r="O468">
        <v>7.2859999999999996</v>
      </c>
      <c r="P468">
        <v>6547703</v>
      </c>
      <c r="Q468">
        <v>1568702</v>
      </c>
      <c r="R468">
        <v>4979001</v>
      </c>
      <c r="S468">
        <v>2.7570000000000001</v>
      </c>
      <c r="T468">
        <v>11.509</v>
      </c>
      <c r="U468">
        <v>7112941</v>
      </c>
      <c r="V468">
        <v>2123902</v>
      </c>
      <c r="W468">
        <v>4989039</v>
      </c>
      <c r="X468">
        <v>3.7330000000000001</v>
      </c>
      <c r="Y468">
        <v>12.503</v>
      </c>
      <c r="Z468">
        <v>-565238</v>
      </c>
      <c r="AA468">
        <v>-0.99399999999999999</v>
      </c>
      <c r="AB468">
        <v>23.018000000000001</v>
      </c>
      <c r="AC468">
        <v>53976</v>
      </c>
      <c r="AD468">
        <v>58383</v>
      </c>
      <c r="AE468">
        <v>423322</v>
      </c>
    </row>
    <row r="469" spans="1:31" x14ac:dyDescent="0.35">
      <c r="A469" t="s">
        <v>62</v>
      </c>
      <c r="B469" t="s">
        <v>63</v>
      </c>
      <c r="C469">
        <v>0</v>
      </c>
      <c r="D469" t="s">
        <v>64</v>
      </c>
      <c r="E469">
        <v>150</v>
      </c>
      <c r="F469" t="s">
        <v>79</v>
      </c>
      <c r="G469">
        <v>1994</v>
      </c>
      <c r="H469">
        <v>1055774</v>
      </c>
      <c r="I469">
        <v>1967423</v>
      </c>
      <c r="J469">
        <v>56930701</v>
      </c>
      <c r="K469">
        <v>56891892</v>
      </c>
      <c r="L469">
        <v>88703</v>
      </c>
      <c r="M469">
        <v>4.4619999999999997</v>
      </c>
      <c r="N469">
        <v>129502</v>
      </c>
      <c r="O469">
        <v>6.5149999999999997</v>
      </c>
      <c r="P469">
        <v>6523060</v>
      </c>
      <c r="Q469">
        <v>1769224</v>
      </c>
      <c r="R469">
        <v>4753836</v>
      </c>
      <c r="S469">
        <v>3.11</v>
      </c>
      <c r="T469">
        <v>11.465999999999999</v>
      </c>
      <c r="U469">
        <v>6436519</v>
      </c>
      <c r="V469">
        <v>1902465</v>
      </c>
      <c r="W469">
        <v>4534054</v>
      </c>
      <c r="X469">
        <v>3.3439999999999999</v>
      </c>
      <c r="Y469">
        <v>11.314</v>
      </c>
      <c r="Z469">
        <v>86541</v>
      </c>
      <c r="AA469">
        <v>0.152</v>
      </c>
      <c r="AB469">
        <v>22.626999999999999</v>
      </c>
      <c r="AC469">
        <v>51559</v>
      </c>
      <c r="AD469">
        <v>56623</v>
      </c>
      <c r="AE469">
        <v>459732</v>
      </c>
    </row>
    <row r="470" spans="1:31" x14ac:dyDescent="0.35">
      <c r="A470" t="s">
        <v>62</v>
      </c>
      <c r="B470" t="s">
        <v>63</v>
      </c>
      <c r="C470">
        <v>0</v>
      </c>
      <c r="D470" t="s">
        <v>64</v>
      </c>
      <c r="E470">
        <v>150</v>
      </c>
      <c r="F470" t="s">
        <v>79</v>
      </c>
      <c r="G470">
        <v>1995</v>
      </c>
      <c r="H470">
        <v>1006926</v>
      </c>
      <c r="I470">
        <v>1929542</v>
      </c>
      <c r="J470">
        <v>57510660</v>
      </c>
      <c r="K470">
        <v>57248108</v>
      </c>
      <c r="L470">
        <v>87620</v>
      </c>
      <c r="M470">
        <v>4.4980000000000002</v>
      </c>
      <c r="N470">
        <v>124373</v>
      </c>
      <c r="O470">
        <v>6.3849999999999998</v>
      </c>
      <c r="P470">
        <v>6588642</v>
      </c>
      <c r="Q470">
        <v>1806324</v>
      </c>
      <c r="R470">
        <v>4782318</v>
      </c>
      <c r="S470">
        <v>3.1549999999999998</v>
      </c>
      <c r="T470">
        <v>11.509</v>
      </c>
      <c r="U470">
        <v>6055246</v>
      </c>
      <c r="V470">
        <v>1738620</v>
      </c>
      <c r="W470">
        <v>4316626</v>
      </c>
      <c r="X470">
        <v>3.0369999999999999</v>
      </c>
      <c r="Y470">
        <v>10.577</v>
      </c>
      <c r="Z470">
        <v>533396</v>
      </c>
      <c r="AA470">
        <v>0.93200000000000005</v>
      </c>
      <c r="AB470">
        <v>21.154</v>
      </c>
      <c r="AC470">
        <v>48931</v>
      </c>
      <c r="AD470">
        <v>54609</v>
      </c>
      <c r="AE470">
        <v>422208</v>
      </c>
    </row>
    <row r="471" spans="1:31" x14ac:dyDescent="0.35">
      <c r="A471" t="s">
        <v>62</v>
      </c>
      <c r="B471" t="s">
        <v>63</v>
      </c>
      <c r="C471">
        <v>0</v>
      </c>
      <c r="D471" t="s">
        <v>64</v>
      </c>
      <c r="E471">
        <v>150</v>
      </c>
      <c r="F471" t="s">
        <v>79</v>
      </c>
      <c r="G471">
        <v>1996</v>
      </c>
      <c r="H471">
        <v>946546</v>
      </c>
      <c r="I471">
        <v>1875108</v>
      </c>
      <c r="J471">
        <v>56677479</v>
      </c>
      <c r="K471">
        <v>56903396</v>
      </c>
      <c r="L471">
        <v>84650</v>
      </c>
      <c r="M471">
        <v>4.4649999999999999</v>
      </c>
      <c r="N471">
        <v>126307</v>
      </c>
      <c r="O471">
        <v>6.6619999999999999</v>
      </c>
      <c r="P471">
        <v>6299844</v>
      </c>
      <c r="Q471">
        <v>1774234</v>
      </c>
      <c r="R471">
        <v>4525610</v>
      </c>
      <c r="S471">
        <v>3.1179999999999999</v>
      </c>
      <c r="T471">
        <v>11.071</v>
      </c>
      <c r="U471">
        <v>6760789</v>
      </c>
      <c r="V471">
        <v>2001652</v>
      </c>
      <c r="W471">
        <v>4759137</v>
      </c>
      <c r="X471">
        <v>3.5179999999999998</v>
      </c>
      <c r="Y471">
        <v>11.881</v>
      </c>
      <c r="Z471">
        <v>-460945</v>
      </c>
      <c r="AA471">
        <v>-0.81</v>
      </c>
      <c r="AB471">
        <v>22.141999999999999</v>
      </c>
      <c r="AC471">
        <v>47595</v>
      </c>
      <c r="AD471">
        <v>52882</v>
      </c>
      <c r="AE471">
        <v>431340</v>
      </c>
    </row>
    <row r="472" spans="1:31" x14ac:dyDescent="0.35">
      <c r="A472" t="s">
        <v>62</v>
      </c>
      <c r="B472" t="s">
        <v>63</v>
      </c>
      <c r="C472">
        <v>0</v>
      </c>
      <c r="D472" t="s">
        <v>64</v>
      </c>
      <c r="E472">
        <v>150</v>
      </c>
      <c r="F472" t="s">
        <v>79</v>
      </c>
      <c r="G472">
        <v>1997</v>
      </c>
      <c r="H472">
        <v>899510</v>
      </c>
      <c r="I472">
        <v>1812487</v>
      </c>
      <c r="J472">
        <v>56967129</v>
      </c>
      <c r="K472">
        <v>56817893</v>
      </c>
      <c r="L472">
        <v>98243</v>
      </c>
      <c r="M472">
        <v>5.343</v>
      </c>
      <c r="N472">
        <v>150790</v>
      </c>
      <c r="O472">
        <v>8.2010000000000005</v>
      </c>
      <c r="P472">
        <v>7665041</v>
      </c>
      <c r="Q472">
        <v>2183846</v>
      </c>
      <c r="R472">
        <v>5481195</v>
      </c>
      <c r="S472">
        <v>3.8439999999999999</v>
      </c>
      <c r="T472">
        <v>13.491</v>
      </c>
      <c r="U472">
        <v>7339548</v>
      </c>
      <c r="V472">
        <v>2462308</v>
      </c>
      <c r="W472">
        <v>4877240</v>
      </c>
      <c r="X472">
        <v>4.3339999999999996</v>
      </c>
      <c r="Y472">
        <v>12.917999999999999</v>
      </c>
      <c r="Z472">
        <v>325493</v>
      </c>
      <c r="AA472">
        <v>0.57299999999999995</v>
      </c>
      <c r="AB472">
        <v>25.835000000000001</v>
      </c>
      <c r="AC472">
        <v>45744</v>
      </c>
      <c r="AD472">
        <v>52547</v>
      </c>
      <c r="AE472">
        <v>461756</v>
      </c>
    </row>
    <row r="473" spans="1:31" x14ac:dyDescent="0.35">
      <c r="A473" t="s">
        <v>62</v>
      </c>
      <c r="B473" t="s">
        <v>63</v>
      </c>
      <c r="C473">
        <v>0</v>
      </c>
      <c r="D473" t="s">
        <v>64</v>
      </c>
      <c r="E473">
        <v>150</v>
      </c>
      <c r="F473" t="s">
        <v>79</v>
      </c>
      <c r="G473">
        <v>1998</v>
      </c>
      <c r="H473">
        <v>863822</v>
      </c>
      <c r="I473">
        <v>1789298</v>
      </c>
      <c r="J473">
        <v>57687613</v>
      </c>
      <c r="K473">
        <v>57553131</v>
      </c>
      <c r="L473">
        <v>102801</v>
      </c>
      <c r="M473">
        <v>5.7030000000000003</v>
      </c>
      <c r="N473">
        <v>129086</v>
      </c>
      <c r="O473">
        <v>7.1619999999999999</v>
      </c>
      <c r="P473">
        <v>7171740</v>
      </c>
      <c r="Q473">
        <v>2042950</v>
      </c>
      <c r="R473">
        <v>5128790</v>
      </c>
      <c r="S473">
        <v>3.55</v>
      </c>
      <c r="T473">
        <v>12.461</v>
      </c>
      <c r="U473">
        <v>6884382</v>
      </c>
      <c r="V473">
        <v>2277420</v>
      </c>
      <c r="W473">
        <v>4606962</v>
      </c>
      <c r="X473">
        <v>3.9569999999999999</v>
      </c>
      <c r="Y473">
        <v>11.962</v>
      </c>
      <c r="Z473">
        <v>287358</v>
      </c>
      <c r="AA473">
        <v>0.499</v>
      </c>
      <c r="AB473">
        <v>23.923999999999999</v>
      </c>
      <c r="AC473">
        <v>39546</v>
      </c>
      <c r="AD473">
        <v>44593</v>
      </c>
      <c r="AE473">
        <v>388793</v>
      </c>
    </row>
    <row r="474" spans="1:31" x14ac:dyDescent="0.35">
      <c r="A474" t="s">
        <v>62</v>
      </c>
      <c r="B474" t="s">
        <v>63</v>
      </c>
      <c r="C474">
        <v>0</v>
      </c>
      <c r="D474" t="s">
        <v>64</v>
      </c>
      <c r="E474">
        <v>150</v>
      </c>
      <c r="F474" t="s">
        <v>79</v>
      </c>
      <c r="G474">
        <v>1999</v>
      </c>
      <c r="H474">
        <v>822934</v>
      </c>
      <c r="I474">
        <v>1764030</v>
      </c>
      <c r="J474">
        <v>57772318</v>
      </c>
      <c r="K474">
        <v>57773548</v>
      </c>
      <c r="L474">
        <v>100094</v>
      </c>
      <c r="M474">
        <v>5.64</v>
      </c>
      <c r="N474">
        <v>121199</v>
      </c>
      <c r="O474">
        <v>6.83</v>
      </c>
      <c r="P474">
        <v>7066309</v>
      </c>
      <c r="Q474">
        <v>2105635</v>
      </c>
      <c r="R474">
        <v>4960674</v>
      </c>
      <c r="S474">
        <v>3.645</v>
      </c>
      <c r="T474">
        <v>12.231</v>
      </c>
      <c r="U474">
        <v>7066576</v>
      </c>
      <c r="V474">
        <v>2245617</v>
      </c>
      <c r="W474">
        <v>4820959</v>
      </c>
      <c r="X474">
        <v>3.887</v>
      </c>
      <c r="Y474">
        <v>12.231999999999999</v>
      </c>
      <c r="Z474">
        <v>-267</v>
      </c>
      <c r="AA474">
        <v>0</v>
      </c>
      <c r="AB474">
        <v>24.462</v>
      </c>
      <c r="AC474">
        <v>38432</v>
      </c>
      <c r="AD474">
        <v>44158</v>
      </c>
      <c r="AE474">
        <v>426295</v>
      </c>
    </row>
    <row r="475" spans="1:31" x14ac:dyDescent="0.35">
      <c r="A475" t="s">
        <v>62</v>
      </c>
      <c r="B475" t="s">
        <v>63</v>
      </c>
      <c r="C475">
        <v>0</v>
      </c>
      <c r="D475" t="s">
        <v>64</v>
      </c>
      <c r="E475">
        <v>150</v>
      </c>
      <c r="F475" t="s">
        <v>79</v>
      </c>
      <c r="G475">
        <v>2000</v>
      </c>
      <c r="H475">
        <v>785076</v>
      </c>
      <c r="I475">
        <v>1735867</v>
      </c>
      <c r="J475">
        <v>58110415</v>
      </c>
      <c r="K475">
        <v>58104162</v>
      </c>
      <c r="L475">
        <v>97350</v>
      </c>
      <c r="M475">
        <v>5.56</v>
      </c>
      <c r="N475">
        <v>127263</v>
      </c>
      <c r="O475">
        <v>7.2690000000000001</v>
      </c>
      <c r="P475">
        <v>7207925</v>
      </c>
      <c r="Q475">
        <v>2051883</v>
      </c>
      <c r="R475">
        <v>5156042</v>
      </c>
      <c r="S475">
        <v>3.5310000000000001</v>
      </c>
      <c r="T475">
        <v>12.404999999999999</v>
      </c>
      <c r="U475">
        <v>7202754</v>
      </c>
      <c r="V475">
        <v>2500578</v>
      </c>
      <c r="W475">
        <v>4702176</v>
      </c>
      <c r="X475">
        <v>4.3040000000000003</v>
      </c>
      <c r="Y475">
        <v>12.396000000000001</v>
      </c>
      <c r="Z475">
        <v>5171</v>
      </c>
      <c r="AA475">
        <v>8.9999999999999993E-3</v>
      </c>
      <c r="AB475">
        <v>24.792999999999999</v>
      </c>
      <c r="AC475">
        <v>35950</v>
      </c>
      <c r="AD475">
        <v>42249</v>
      </c>
      <c r="AE475">
        <v>405505</v>
      </c>
    </row>
    <row r="476" spans="1:31" x14ac:dyDescent="0.35">
      <c r="A476" t="s">
        <v>62</v>
      </c>
      <c r="B476" t="s">
        <v>63</v>
      </c>
      <c r="C476">
        <v>0</v>
      </c>
      <c r="D476" t="s">
        <v>64</v>
      </c>
      <c r="E476">
        <v>150</v>
      </c>
      <c r="F476" t="s">
        <v>79</v>
      </c>
      <c r="G476">
        <v>2001</v>
      </c>
      <c r="H476">
        <v>746935</v>
      </c>
      <c r="I476">
        <v>1717116</v>
      </c>
      <c r="J476">
        <v>57806158</v>
      </c>
      <c r="K476">
        <v>57956557</v>
      </c>
      <c r="L476">
        <v>108420</v>
      </c>
      <c r="M476">
        <v>6.2830000000000004</v>
      </c>
      <c r="N476">
        <v>125602</v>
      </c>
      <c r="O476">
        <v>7.2779999999999996</v>
      </c>
      <c r="P476">
        <v>7008851</v>
      </c>
      <c r="Q476">
        <v>2325950</v>
      </c>
      <c r="R476">
        <v>4682901</v>
      </c>
      <c r="S476">
        <v>4.0129999999999999</v>
      </c>
      <c r="T476">
        <v>12.093</v>
      </c>
      <c r="U476">
        <v>7316467</v>
      </c>
      <c r="V476">
        <v>2139535</v>
      </c>
      <c r="W476">
        <v>5176932</v>
      </c>
      <c r="X476">
        <v>3.6920000000000002</v>
      </c>
      <c r="Y476">
        <v>12.624000000000001</v>
      </c>
      <c r="Z476">
        <v>-307616</v>
      </c>
      <c r="AA476">
        <v>-0.53100000000000003</v>
      </c>
      <c r="AB476">
        <v>24.187000000000001</v>
      </c>
      <c r="AC476">
        <v>33544</v>
      </c>
      <c r="AD476">
        <v>39283</v>
      </c>
      <c r="AE476">
        <v>356930</v>
      </c>
    </row>
    <row r="477" spans="1:31" x14ac:dyDescent="0.35">
      <c r="A477" t="s">
        <v>62</v>
      </c>
      <c r="B477" t="s">
        <v>63</v>
      </c>
      <c r="C477">
        <v>0</v>
      </c>
      <c r="D477" t="s">
        <v>64</v>
      </c>
      <c r="E477">
        <v>150</v>
      </c>
      <c r="F477" t="s">
        <v>79</v>
      </c>
      <c r="G477">
        <v>2002</v>
      </c>
      <c r="H477">
        <v>711464</v>
      </c>
      <c r="I477">
        <v>1683618</v>
      </c>
      <c r="J477">
        <v>55787071</v>
      </c>
      <c r="K477">
        <v>57049426</v>
      </c>
      <c r="L477">
        <v>106503</v>
      </c>
      <c r="M477">
        <v>6.2539999999999996</v>
      </c>
      <c r="N477">
        <v>145334</v>
      </c>
      <c r="O477">
        <v>8.5340000000000007</v>
      </c>
      <c r="P477">
        <v>7027500</v>
      </c>
      <c r="Q477">
        <v>2285295</v>
      </c>
      <c r="R477">
        <v>4742205</v>
      </c>
      <c r="S477">
        <v>4.0060000000000002</v>
      </c>
      <c r="T477">
        <v>12.318</v>
      </c>
      <c r="U477">
        <v>9563944</v>
      </c>
      <c r="V477">
        <v>3042896</v>
      </c>
      <c r="W477">
        <v>6521048</v>
      </c>
      <c r="X477">
        <v>5.3339999999999996</v>
      </c>
      <c r="Y477">
        <v>16.763999999999999</v>
      </c>
      <c r="Z477">
        <v>-2536444</v>
      </c>
      <c r="AA477">
        <v>-4.4459999999999997</v>
      </c>
      <c r="AB477">
        <v>24.637</v>
      </c>
      <c r="AC477">
        <v>39015</v>
      </c>
      <c r="AD477">
        <v>46220</v>
      </c>
      <c r="AE477">
        <v>758949</v>
      </c>
    </row>
    <row r="478" spans="1:31" x14ac:dyDescent="0.35">
      <c r="A478" t="s">
        <v>62</v>
      </c>
      <c r="B478" t="s">
        <v>63</v>
      </c>
      <c r="C478">
        <v>0</v>
      </c>
      <c r="D478" t="s">
        <v>64</v>
      </c>
      <c r="E478">
        <v>150</v>
      </c>
      <c r="F478" t="s">
        <v>79</v>
      </c>
      <c r="G478">
        <v>2003</v>
      </c>
      <c r="H478">
        <v>682345</v>
      </c>
      <c r="I478">
        <v>1650065</v>
      </c>
      <c r="J478">
        <v>54809750</v>
      </c>
      <c r="K478">
        <v>55313488</v>
      </c>
      <c r="L478">
        <v>94439</v>
      </c>
      <c r="M478">
        <v>5.6710000000000003</v>
      </c>
      <c r="N478">
        <v>124877</v>
      </c>
      <c r="O478">
        <v>7.4989999999999997</v>
      </c>
      <c r="P478">
        <v>6312761</v>
      </c>
      <c r="Q478">
        <v>1869308</v>
      </c>
      <c r="R478">
        <v>4443453</v>
      </c>
      <c r="S478">
        <v>3.379</v>
      </c>
      <c r="T478">
        <v>11.413</v>
      </c>
      <c r="U478">
        <v>7339221</v>
      </c>
      <c r="V478">
        <v>2210233</v>
      </c>
      <c r="W478">
        <v>5128988</v>
      </c>
      <c r="X478">
        <v>3.996</v>
      </c>
      <c r="Y478">
        <v>13.268000000000001</v>
      </c>
      <c r="Z478">
        <v>-1026460</v>
      </c>
      <c r="AA478">
        <v>-1.8560000000000001</v>
      </c>
      <c r="AB478">
        <v>22.824999999999999</v>
      </c>
      <c r="AC478">
        <v>28616</v>
      </c>
      <c r="AD478">
        <v>32986</v>
      </c>
      <c r="AE478">
        <v>296594</v>
      </c>
    </row>
    <row r="479" spans="1:31" x14ac:dyDescent="0.35">
      <c r="A479" t="s">
        <v>62</v>
      </c>
      <c r="B479" t="s">
        <v>63</v>
      </c>
      <c r="C479">
        <v>0</v>
      </c>
      <c r="D479" t="s">
        <v>64</v>
      </c>
      <c r="E479">
        <v>150</v>
      </c>
      <c r="F479" t="s">
        <v>79</v>
      </c>
      <c r="G479">
        <v>2004</v>
      </c>
      <c r="H479">
        <v>654914</v>
      </c>
      <c r="I479">
        <v>1627298</v>
      </c>
      <c r="J479">
        <v>54526393</v>
      </c>
      <c r="K479">
        <v>54650660</v>
      </c>
      <c r="L479">
        <v>89841</v>
      </c>
      <c r="M479">
        <v>5.4870000000000001</v>
      </c>
      <c r="N479">
        <v>109756</v>
      </c>
      <c r="O479">
        <v>6.7039999999999997</v>
      </c>
      <c r="P479">
        <v>6100946</v>
      </c>
      <c r="Q479">
        <v>1688145</v>
      </c>
      <c r="R479">
        <v>4412801</v>
      </c>
      <c r="S479">
        <v>3.089</v>
      </c>
      <c r="T479">
        <v>11.164</v>
      </c>
      <c r="U479">
        <v>6368759</v>
      </c>
      <c r="V479">
        <v>2008980</v>
      </c>
      <c r="W479">
        <v>4359779</v>
      </c>
      <c r="X479">
        <v>3.6760000000000002</v>
      </c>
      <c r="Y479">
        <v>11.654</v>
      </c>
      <c r="Z479">
        <v>-267813</v>
      </c>
      <c r="AA479">
        <v>-0.49</v>
      </c>
      <c r="AB479">
        <v>22.327000000000002</v>
      </c>
      <c r="AC479">
        <v>26842</v>
      </c>
      <c r="AD479">
        <v>30265</v>
      </c>
      <c r="AE479">
        <v>289251</v>
      </c>
    </row>
    <row r="480" spans="1:31" x14ac:dyDescent="0.35">
      <c r="A480" t="s">
        <v>62</v>
      </c>
      <c r="B480" t="s">
        <v>63</v>
      </c>
      <c r="C480">
        <v>0</v>
      </c>
      <c r="D480" t="s">
        <v>64</v>
      </c>
      <c r="E480">
        <v>150</v>
      </c>
      <c r="F480" t="s">
        <v>79</v>
      </c>
      <c r="G480">
        <v>2005</v>
      </c>
      <c r="H480">
        <v>627699</v>
      </c>
      <c r="I480">
        <v>1602019</v>
      </c>
      <c r="J480">
        <v>54300483</v>
      </c>
      <c r="K480">
        <v>54563223</v>
      </c>
      <c r="L480">
        <v>86780</v>
      </c>
      <c r="M480">
        <v>5.3810000000000002</v>
      </c>
      <c r="N480">
        <v>108126</v>
      </c>
      <c r="O480">
        <v>6.7050000000000001</v>
      </c>
      <c r="P480">
        <v>5579863</v>
      </c>
      <c r="Q480">
        <v>1634046</v>
      </c>
      <c r="R480">
        <v>3945817</v>
      </c>
      <c r="S480">
        <v>2.9950000000000001</v>
      </c>
      <c r="T480">
        <v>10.226000000000001</v>
      </c>
      <c r="U480">
        <v>6101256</v>
      </c>
      <c r="V480">
        <v>1696055</v>
      </c>
      <c r="W480">
        <v>4405201</v>
      </c>
      <c r="X480">
        <v>3.1080000000000001</v>
      </c>
      <c r="Y480">
        <v>11.182</v>
      </c>
      <c r="Z480">
        <v>-521393</v>
      </c>
      <c r="AA480">
        <v>-0.95599999999999996</v>
      </c>
      <c r="AB480">
        <v>20.452999999999999</v>
      </c>
      <c r="AC480">
        <v>26775</v>
      </c>
      <c r="AD480">
        <v>30249</v>
      </c>
      <c r="AE480">
        <v>257780</v>
      </c>
    </row>
    <row r="481" spans="1:31" x14ac:dyDescent="0.35">
      <c r="A481" t="s">
        <v>62</v>
      </c>
      <c r="B481" t="s">
        <v>63</v>
      </c>
      <c r="C481">
        <v>0</v>
      </c>
      <c r="D481" t="s">
        <v>64</v>
      </c>
      <c r="E481">
        <v>150</v>
      </c>
      <c r="F481" t="s">
        <v>79</v>
      </c>
      <c r="G481">
        <v>2006</v>
      </c>
      <c r="H481">
        <v>595580</v>
      </c>
      <c r="I481">
        <v>1600258</v>
      </c>
      <c r="J481">
        <v>54940628</v>
      </c>
      <c r="K481">
        <v>54704399</v>
      </c>
      <c r="L481">
        <v>101542</v>
      </c>
      <c r="M481">
        <v>6.3410000000000002</v>
      </c>
      <c r="N481">
        <v>103486</v>
      </c>
      <c r="O481">
        <v>6.4630000000000001</v>
      </c>
      <c r="P481">
        <v>6220548</v>
      </c>
      <c r="Q481">
        <v>1840799</v>
      </c>
      <c r="R481">
        <v>4379749</v>
      </c>
      <c r="S481">
        <v>3.3650000000000002</v>
      </c>
      <c r="T481">
        <v>11.371</v>
      </c>
      <c r="U481">
        <v>5768754</v>
      </c>
      <c r="V481">
        <v>1593109</v>
      </c>
      <c r="W481">
        <v>4175645</v>
      </c>
      <c r="X481">
        <v>2.9119999999999999</v>
      </c>
      <c r="Y481">
        <v>10.545</v>
      </c>
      <c r="Z481">
        <v>451794</v>
      </c>
      <c r="AA481">
        <v>0.82599999999999996</v>
      </c>
      <c r="AB481">
        <v>21.091000000000001</v>
      </c>
      <c r="AC481">
        <v>29649</v>
      </c>
      <c r="AD481">
        <v>32984</v>
      </c>
      <c r="AE481">
        <v>267100</v>
      </c>
    </row>
    <row r="482" spans="1:31" x14ac:dyDescent="0.35">
      <c r="A482" t="s">
        <v>62</v>
      </c>
      <c r="B482" t="s">
        <v>63</v>
      </c>
      <c r="C482">
        <v>0</v>
      </c>
      <c r="D482" t="s">
        <v>64</v>
      </c>
      <c r="E482">
        <v>150</v>
      </c>
      <c r="F482" t="s">
        <v>79</v>
      </c>
      <c r="G482">
        <v>2007</v>
      </c>
      <c r="H482">
        <v>569737</v>
      </c>
      <c r="I482">
        <v>1586348</v>
      </c>
      <c r="J482">
        <v>54573135</v>
      </c>
      <c r="K482">
        <v>54806869</v>
      </c>
      <c r="L482">
        <v>101640</v>
      </c>
      <c r="M482">
        <v>6.38</v>
      </c>
      <c r="N482">
        <v>115351</v>
      </c>
      <c r="O482">
        <v>7.24</v>
      </c>
      <c r="P482">
        <v>6384540</v>
      </c>
      <c r="Q482">
        <v>1812376</v>
      </c>
      <c r="R482">
        <v>4572164</v>
      </c>
      <c r="S482">
        <v>3.3069999999999999</v>
      </c>
      <c r="T482">
        <v>11.648999999999999</v>
      </c>
      <c r="U482">
        <v>6856713</v>
      </c>
      <c r="V482">
        <v>1964445</v>
      </c>
      <c r="W482">
        <v>4892268</v>
      </c>
      <c r="X482">
        <v>3.5840000000000001</v>
      </c>
      <c r="Y482">
        <v>12.510999999999999</v>
      </c>
      <c r="Z482">
        <v>-472173</v>
      </c>
      <c r="AA482">
        <v>-0.86199999999999999</v>
      </c>
      <c r="AB482">
        <v>23.297999999999998</v>
      </c>
      <c r="AC482">
        <v>23650</v>
      </c>
      <c r="AD482">
        <v>26520</v>
      </c>
      <c r="AE482">
        <v>243986</v>
      </c>
    </row>
    <row r="483" spans="1:31" x14ac:dyDescent="0.35">
      <c r="A483" t="s">
        <v>62</v>
      </c>
      <c r="B483" t="s">
        <v>63</v>
      </c>
      <c r="C483">
        <v>0</v>
      </c>
      <c r="D483" t="s">
        <v>64</v>
      </c>
      <c r="E483">
        <v>150</v>
      </c>
      <c r="F483" t="s">
        <v>79</v>
      </c>
      <c r="G483">
        <v>2008</v>
      </c>
      <c r="H483">
        <v>545234</v>
      </c>
      <c r="I483">
        <v>1569048</v>
      </c>
      <c r="J483">
        <v>53972565</v>
      </c>
      <c r="K483">
        <v>54269064</v>
      </c>
      <c r="L483">
        <v>85496</v>
      </c>
      <c r="M483">
        <v>5.4189999999999996</v>
      </c>
      <c r="N483">
        <v>102798</v>
      </c>
      <c r="O483">
        <v>6.516</v>
      </c>
      <c r="P483">
        <v>5696981</v>
      </c>
      <c r="Q483">
        <v>1528923</v>
      </c>
      <c r="R483">
        <v>4168058</v>
      </c>
      <c r="S483">
        <v>2.8170000000000002</v>
      </c>
      <c r="T483">
        <v>10.497999999999999</v>
      </c>
      <c r="U483">
        <v>6307990</v>
      </c>
      <c r="V483">
        <v>1685606</v>
      </c>
      <c r="W483">
        <v>4622384</v>
      </c>
      <c r="X483">
        <v>3.1059999999999999</v>
      </c>
      <c r="Y483">
        <v>11.624000000000001</v>
      </c>
      <c r="Z483">
        <v>-611009</v>
      </c>
      <c r="AA483">
        <v>-1.1259999999999999</v>
      </c>
      <c r="AB483">
        <v>20.995000000000001</v>
      </c>
      <c r="AC483">
        <v>22373</v>
      </c>
      <c r="AD483">
        <v>25008</v>
      </c>
      <c r="AE483">
        <v>233244</v>
      </c>
    </row>
    <row r="484" spans="1:31" x14ac:dyDescent="0.35">
      <c r="A484" t="s">
        <v>62</v>
      </c>
      <c r="B484" t="s">
        <v>63</v>
      </c>
      <c r="C484">
        <v>0</v>
      </c>
      <c r="D484" t="s">
        <v>64</v>
      </c>
      <c r="E484">
        <v>150</v>
      </c>
      <c r="F484" t="s">
        <v>79</v>
      </c>
      <c r="G484">
        <v>2009</v>
      </c>
      <c r="H484">
        <v>523449</v>
      </c>
      <c r="I484">
        <v>1537244</v>
      </c>
      <c r="J484">
        <v>51420372</v>
      </c>
      <c r="K484">
        <v>52716153</v>
      </c>
      <c r="L484">
        <v>80535</v>
      </c>
      <c r="M484">
        <v>5.1849999999999996</v>
      </c>
      <c r="N484">
        <v>112512</v>
      </c>
      <c r="O484">
        <v>7.2439999999999998</v>
      </c>
      <c r="P484">
        <v>4452200</v>
      </c>
      <c r="Q484">
        <v>1383456</v>
      </c>
      <c r="R484">
        <v>3068744</v>
      </c>
      <c r="S484">
        <v>2.6240000000000001</v>
      </c>
      <c r="T484">
        <v>8.4459999999999997</v>
      </c>
      <c r="U484">
        <v>7058616</v>
      </c>
      <c r="V484">
        <v>1656544</v>
      </c>
      <c r="W484">
        <v>5402072</v>
      </c>
      <c r="X484">
        <v>3.1419999999999999</v>
      </c>
      <c r="Y484">
        <v>13.39</v>
      </c>
      <c r="Z484">
        <v>-2606416</v>
      </c>
      <c r="AA484">
        <v>-4.944</v>
      </c>
      <c r="AB484">
        <v>16.890999999999998</v>
      </c>
      <c r="AC484">
        <v>21116</v>
      </c>
      <c r="AD484">
        <v>25194</v>
      </c>
      <c r="AE484">
        <v>302826</v>
      </c>
    </row>
    <row r="485" spans="1:31" x14ac:dyDescent="0.35">
      <c r="A485" t="s">
        <v>62</v>
      </c>
      <c r="B485" t="s">
        <v>63</v>
      </c>
      <c r="C485">
        <v>0</v>
      </c>
      <c r="D485" t="s">
        <v>64</v>
      </c>
      <c r="E485">
        <v>150</v>
      </c>
      <c r="F485" t="s">
        <v>79</v>
      </c>
      <c r="G485">
        <v>2010</v>
      </c>
      <c r="H485">
        <v>504436</v>
      </c>
      <c r="I485">
        <v>1505173</v>
      </c>
      <c r="J485">
        <v>49672715</v>
      </c>
      <c r="K485">
        <v>50518664</v>
      </c>
      <c r="L485">
        <v>67965</v>
      </c>
      <c r="M485">
        <v>4.4710000000000001</v>
      </c>
      <c r="N485">
        <v>98196</v>
      </c>
      <c r="O485">
        <v>6.4589999999999996</v>
      </c>
      <c r="P485">
        <v>4113721</v>
      </c>
      <c r="Q485">
        <v>1068003</v>
      </c>
      <c r="R485">
        <v>3045718</v>
      </c>
      <c r="S485">
        <v>2.1139999999999999</v>
      </c>
      <c r="T485">
        <v>8.1430000000000007</v>
      </c>
      <c r="U485">
        <v>5787786</v>
      </c>
      <c r="V485">
        <v>1387900</v>
      </c>
      <c r="W485">
        <v>4399886</v>
      </c>
      <c r="X485">
        <v>2.7469999999999999</v>
      </c>
      <c r="Y485">
        <v>11.457000000000001</v>
      </c>
      <c r="Z485">
        <v>-1674065</v>
      </c>
      <c r="AA485">
        <v>-3.3140000000000001</v>
      </c>
      <c r="AB485">
        <v>16.286000000000001</v>
      </c>
      <c r="AC485">
        <v>18151</v>
      </c>
      <c r="AD485">
        <v>21914</v>
      </c>
      <c r="AE485">
        <v>231395</v>
      </c>
    </row>
    <row r="486" spans="1:31" x14ac:dyDescent="0.35">
      <c r="A486" t="s">
        <v>62</v>
      </c>
      <c r="B486" t="s">
        <v>63</v>
      </c>
      <c r="C486">
        <v>0</v>
      </c>
      <c r="D486" t="s">
        <v>64</v>
      </c>
      <c r="E486">
        <v>150</v>
      </c>
      <c r="F486" t="s">
        <v>79</v>
      </c>
      <c r="G486">
        <v>2011</v>
      </c>
      <c r="H486">
        <v>484665</v>
      </c>
      <c r="I486">
        <v>1486696</v>
      </c>
      <c r="J486">
        <v>49948422</v>
      </c>
      <c r="K486">
        <v>49836562</v>
      </c>
      <c r="L486">
        <v>74275</v>
      </c>
      <c r="M486">
        <v>4.9710000000000001</v>
      </c>
      <c r="N486">
        <v>89449</v>
      </c>
      <c r="O486">
        <v>5.9859999999999998</v>
      </c>
      <c r="P486">
        <v>4853205</v>
      </c>
      <c r="Q486">
        <v>1146406</v>
      </c>
      <c r="R486">
        <v>3706799</v>
      </c>
      <c r="S486">
        <v>2.2999999999999998</v>
      </c>
      <c r="T486">
        <v>9.7379999999999995</v>
      </c>
      <c r="U486">
        <v>4619823</v>
      </c>
      <c r="V486">
        <v>1167408</v>
      </c>
      <c r="W486">
        <v>3452415</v>
      </c>
      <c r="X486">
        <v>2.3420000000000001</v>
      </c>
      <c r="Y486">
        <v>9.27</v>
      </c>
      <c r="Z486">
        <v>233382</v>
      </c>
      <c r="AA486">
        <v>0.46800000000000003</v>
      </c>
      <c r="AB486">
        <v>18.54</v>
      </c>
      <c r="AC486">
        <v>18293</v>
      </c>
      <c r="AD486">
        <v>20728</v>
      </c>
      <c r="AE486">
        <v>158352</v>
      </c>
    </row>
    <row r="487" spans="1:31" x14ac:dyDescent="0.35">
      <c r="A487" t="s">
        <v>62</v>
      </c>
      <c r="B487" t="s">
        <v>63</v>
      </c>
      <c r="C487">
        <v>0</v>
      </c>
      <c r="D487" t="s">
        <v>64</v>
      </c>
      <c r="E487">
        <v>150</v>
      </c>
      <c r="F487" t="s">
        <v>79</v>
      </c>
      <c r="G487">
        <v>2012</v>
      </c>
      <c r="H487">
        <v>468090</v>
      </c>
      <c r="I487">
        <v>1465548</v>
      </c>
      <c r="J487">
        <v>50136618</v>
      </c>
      <c r="K487">
        <v>50099634</v>
      </c>
      <c r="L487">
        <v>67922</v>
      </c>
      <c r="M487">
        <v>4.5979999999999999</v>
      </c>
      <c r="N487">
        <v>91040</v>
      </c>
      <c r="O487">
        <v>6.1630000000000003</v>
      </c>
      <c r="P487">
        <v>4973836</v>
      </c>
      <c r="Q487">
        <v>1035990</v>
      </c>
      <c r="R487">
        <v>3937846</v>
      </c>
      <c r="S487">
        <v>2.0680000000000001</v>
      </c>
      <c r="T487">
        <v>9.9280000000000008</v>
      </c>
      <c r="U487">
        <v>4899950</v>
      </c>
      <c r="V487">
        <v>1281412</v>
      </c>
      <c r="W487">
        <v>3618538</v>
      </c>
      <c r="X487">
        <v>2.5579999999999998</v>
      </c>
      <c r="Y487">
        <v>9.7799999999999994</v>
      </c>
      <c r="Z487">
        <v>73886</v>
      </c>
      <c r="AA487">
        <v>0.14699999999999999</v>
      </c>
      <c r="AB487">
        <v>19.561</v>
      </c>
      <c r="AC487">
        <v>15826</v>
      </c>
      <c r="AD487">
        <v>20368</v>
      </c>
      <c r="AE487">
        <v>178584</v>
      </c>
    </row>
    <row r="488" spans="1:31" x14ac:dyDescent="0.35">
      <c r="A488" t="s">
        <v>62</v>
      </c>
      <c r="B488" t="s">
        <v>63</v>
      </c>
      <c r="C488">
        <v>0</v>
      </c>
      <c r="D488" t="s">
        <v>64</v>
      </c>
      <c r="E488">
        <v>150</v>
      </c>
      <c r="F488" t="s">
        <v>79</v>
      </c>
      <c r="G488">
        <v>2013</v>
      </c>
      <c r="H488">
        <v>450293</v>
      </c>
      <c r="I488">
        <v>1444410</v>
      </c>
      <c r="J488">
        <v>50314136</v>
      </c>
      <c r="K488">
        <v>50286440</v>
      </c>
      <c r="L488">
        <v>73205</v>
      </c>
      <c r="M488">
        <v>5.0330000000000004</v>
      </c>
      <c r="N488">
        <v>93223</v>
      </c>
      <c r="O488">
        <v>6.41</v>
      </c>
      <c r="P488">
        <v>4811724</v>
      </c>
      <c r="Q488">
        <v>1202591</v>
      </c>
      <c r="R488">
        <v>3609133</v>
      </c>
      <c r="S488">
        <v>2.391</v>
      </c>
      <c r="T488">
        <v>9.5690000000000008</v>
      </c>
      <c r="U488">
        <v>4763754</v>
      </c>
      <c r="V488">
        <v>1330231</v>
      </c>
      <c r="W488">
        <v>3433523</v>
      </c>
      <c r="X488">
        <v>2.645</v>
      </c>
      <c r="Y488">
        <v>9.4730000000000008</v>
      </c>
      <c r="Z488">
        <v>47970</v>
      </c>
      <c r="AA488">
        <v>9.5000000000000001E-2</v>
      </c>
      <c r="AB488">
        <v>18.946000000000002</v>
      </c>
      <c r="AC488">
        <v>16515</v>
      </c>
      <c r="AD488">
        <v>18733</v>
      </c>
      <c r="AE488">
        <v>179299</v>
      </c>
    </row>
    <row r="489" spans="1:31" x14ac:dyDescent="0.35">
      <c r="A489" t="s">
        <v>62</v>
      </c>
      <c r="B489" t="s">
        <v>63</v>
      </c>
      <c r="C489">
        <v>0</v>
      </c>
      <c r="D489" t="s">
        <v>64</v>
      </c>
      <c r="E489">
        <v>150</v>
      </c>
      <c r="F489" t="s">
        <v>79</v>
      </c>
      <c r="G489">
        <v>2014</v>
      </c>
      <c r="H489">
        <v>434248</v>
      </c>
      <c r="I489">
        <v>1440694</v>
      </c>
      <c r="J489">
        <v>50488927</v>
      </c>
      <c r="K489">
        <v>50372102</v>
      </c>
      <c r="L489">
        <v>74444</v>
      </c>
      <c r="M489">
        <v>5.1639999999999997</v>
      </c>
      <c r="N489">
        <v>76175</v>
      </c>
      <c r="O489">
        <v>5.2839999999999998</v>
      </c>
      <c r="P489">
        <v>4589328</v>
      </c>
      <c r="Q489">
        <v>1173337</v>
      </c>
      <c r="R489">
        <v>3415991</v>
      </c>
      <c r="S489">
        <v>2.3290000000000002</v>
      </c>
      <c r="T489">
        <v>9.1110000000000007</v>
      </c>
      <c r="U489">
        <v>4359526</v>
      </c>
      <c r="V489">
        <v>1049187</v>
      </c>
      <c r="W489">
        <v>3310339</v>
      </c>
      <c r="X489">
        <v>2.0830000000000002</v>
      </c>
      <c r="Y489">
        <v>8.6549999999999994</v>
      </c>
      <c r="Z489">
        <v>229802</v>
      </c>
      <c r="AA489">
        <v>0.45600000000000002</v>
      </c>
      <c r="AB489">
        <v>17.309000000000001</v>
      </c>
      <c r="AC489">
        <v>15395</v>
      </c>
      <c r="AD489">
        <v>17215</v>
      </c>
      <c r="AE489">
        <v>141986</v>
      </c>
    </row>
    <row r="490" spans="1:31" x14ac:dyDescent="0.35">
      <c r="A490" t="s">
        <v>62</v>
      </c>
      <c r="B490" t="s">
        <v>63</v>
      </c>
      <c r="C490">
        <v>0</v>
      </c>
      <c r="D490" t="s">
        <v>64</v>
      </c>
      <c r="E490">
        <v>150</v>
      </c>
      <c r="F490" t="s">
        <v>79</v>
      </c>
      <c r="G490">
        <v>2015</v>
      </c>
      <c r="H490">
        <v>418022</v>
      </c>
      <c r="I490">
        <v>1423094</v>
      </c>
      <c r="J490">
        <v>50872568</v>
      </c>
      <c r="K490">
        <v>50609210</v>
      </c>
      <c r="L490">
        <v>78909</v>
      </c>
      <c r="M490">
        <v>5.532</v>
      </c>
      <c r="N490">
        <v>85388</v>
      </c>
      <c r="O490">
        <v>5.9870000000000001</v>
      </c>
      <c r="P490">
        <v>5087332</v>
      </c>
      <c r="Q490">
        <v>1433102</v>
      </c>
      <c r="R490">
        <v>3654230</v>
      </c>
      <c r="S490">
        <v>2.8319999999999999</v>
      </c>
      <c r="T490">
        <v>10.052</v>
      </c>
      <c r="U490">
        <v>4554366</v>
      </c>
      <c r="V490">
        <v>1162724</v>
      </c>
      <c r="W490">
        <v>3391642</v>
      </c>
      <c r="X490">
        <v>2.2970000000000002</v>
      </c>
      <c r="Y490">
        <v>8.9990000000000006</v>
      </c>
      <c r="Z490">
        <v>532966</v>
      </c>
      <c r="AA490">
        <v>1.0529999999999999</v>
      </c>
      <c r="AB490">
        <v>17.998000000000001</v>
      </c>
      <c r="AC490">
        <v>15466</v>
      </c>
      <c r="AD490">
        <v>18009</v>
      </c>
      <c r="AE490">
        <v>157715</v>
      </c>
    </row>
    <row r="491" spans="1:31" x14ac:dyDescent="0.35">
      <c r="A491" t="s">
        <v>62</v>
      </c>
      <c r="B491" t="s">
        <v>63</v>
      </c>
      <c r="C491">
        <v>0</v>
      </c>
      <c r="D491" t="s">
        <v>64</v>
      </c>
      <c r="E491">
        <v>150</v>
      </c>
      <c r="F491" t="s">
        <v>79</v>
      </c>
      <c r="G491">
        <v>2016</v>
      </c>
      <c r="H491">
        <v>402700</v>
      </c>
      <c r="I491">
        <v>1434944</v>
      </c>
      <c r="J491">
        <v>51152650</v>
      </c>
      <c r="K491">
        <v>51029442</v>
      </c>
      <c r="L491">
        <v>79499</v>
      </c>
      <c r="M491">
        <v>5.5670000000000002</v>
      </c>
      <c r="N491">
        <v>65804</v>
      </c>
      <c r="O491">
        <v>4.6079999999999997</v>
      </c>
      <c r="P491">
        <v>4574846</v>
      </c>
      <c r="Q491">
        <v>1150643</v>
      </c>
      <c r="R491">
        <v>3424203</v>
      </c>
      <c r="S491">
        <v>2.2549999999999999</v>
      </c>
      <c r="T491">
        <v>8.9649999999999999</v>
      </c>
      <c r="U491">
        <v>4335736</v>
      </c>
      <c r="V491">
        <v>1050851</v>
      </c>
      <c r="W491">
        <v>3284885</v>
      </c>
      <c r="X491">
        <v>2.0590000000000002</v>
      </c>
      <c r="Y491">
        <v>8.4969999999999999</v>
      </c>
      <c r="Z491">
        <v>239110</v>
      </c>
      <c r="AA491">
        <v>0.46899999999999997</v>
      </c>
      <c r="AB491">
        <v>16.992999999999999</v>
      </c>
      <c r="AC491">
        <v>14830</v>
      </c>
      <c r="AD491">
        <v>18073</v>
      </c>
      <c r="AE491">
        <v>191488</v>
      </c>
    </row>
    <row r="492" spans="1:31" x14ac:dyDescent="0.35">
      <c r="A492" t="s">
        <v>62</v>
      </c>
      <c r="B492" t="s">
        <v>63</v>
      </c>
      <c r="C492">
        <v>0</v>
      </c>
      <c r="D492" t="s">
        <v>64</v>
      </c>
      <c r="E492">
        <v>150</v>
      </c>
      <c r="F492" t="s">
        <v>79</v>
      </c>
      <c r="G492">
        <v>2017</v>
      </c>
      <c r="H492">
        <v>387078</v>
      </c>
      <c r="I492">
        <v>1393272</v>
      </c>
      <c r="J492">
        <v>50833169</v>
      </c>
      <c r="K492">
        <v>50951949</v>
      </c>
      <c r="L492">
        <v>52583</v>
      </c>
      <c r="M492">
        <v>3.7210000000000001</v>
      </c>
      <c r="N492">
        <v>92578</v>
      </c>
      <c r="O492">
        <v>6.5510000000000002</v>
      </c>
      <c r="P492">
        <v>4815525</v>
      </c>
      <c r="Q492">
        <v>1052465</v>
      </c>
      <c r="R492">
        <v>3763060</v>
      </c>
      <c r="S492">
        <v>2.0659999999999998</v>
      </c>
      <c r="T492">
        <v>9.4510000000000005</v>
      </c>
      <c r="U492">
        <v>5055729</v>
      </c>
      <c r="V492">
        <v>1436393</v>
      </c>
      <c r="W492">
        <v>3619336</v>
      </c>
      <c r="X492">
        <v>2.819</v>
      </c>
      <c r="Y492">
        <v>9.923</v>
      </c>
      <c r="Z492">
        <v>-240204</v>
      </c>
      <c r="AA492">
        <v>-0.47099999999999997</v>
      </c>
      <c r="AB492">
        <v>18.902000000000001</v>
      </c>
      <c r="AC492">
        <v>14551</v>
      </c>
      <c r="AD492">
        <v>17493</v>
      </c>
      <c r="AE492">
        <v>180109</v>
      </c>
    </row>
    <row r="493" spans="1:31" x14ac:dyDescent="0.35">
      <c r="A493" t="s">
        <v>62</v>
      </c>
      <c r="B493" t="s">
        <v>63</v>
      </c>
      <c r="C493">
        <v>0</v>
      </c>
      <c r="D493" t="s">
        <v>64</v>
      </c>
      <c r="E493">
        <v>150</v>
      </c>
      <c r="F493" t="s">
        <v>79</v>
      </c>
      <c r="G493">
        <v>2018</v>
      </c>
      <c r="H493">
        <v>372602</v>
      </c>
      <c r="I493">
        <v>1369401</v>
      </c>
      <c r="J493">
        <v>51065143</v>
      </c>
      <c r="K493">
        <v>50957924</v>
      </c>
      <c r="L493">
        <v>52684</v>
      </c>
      <c r="M493">
        <v>3.8180000000000001</v>
      </c>
      <c r="N493">
        <v>73932</v>
      </c>
      <c r="O493">
        <v>5.3570000000000002</v>
      </c>
      <c r="P493">
        <v>4547424</v>
      </c>
      <c r="Q493">
        <v>1031726</v>
      </c>
      <c r="R493">
        <v>3515698</v>
      </c>
      <c r="S493">
        <v>2.0249999999999999</v>
      </c>
      <c r="T493">
        <v>8.9239999999999995</v>
      </c>
      <c r="U493">
        <v>4334526</v>
      </c>
      <c r="V493">
        <v>1082514</v>
      </c>
      <c r="W493">
        <v>3252012</v>
      </c>
      <c r="X493">
        <v>2.1240000000000001</v>
      </c>
      <c r="Y493">
        <v>8.5060000000000002</v>
      </c>
      <c r="Z493">
        <v>212898</v>
      </c>
      <c r="AA493">
        <v>0.41799999999999998</v>
      </c>
      <c r="AB493">
        <v>17.012</v>
      </c>
      <c r="AC493">
        <v>14841</v>
      </c>
      <c r="AD493">
        <v>18749</v>
      </c>
      <c r="AE493">
        <v>192062</v>
      </c>
    </row>
  </sheetData>
  <mergeCells count="2">
    <mergeCell ref="AX1:AY1"/>
    <mergeCell ref="BF30:BG30"/>
  </mergeCells>
  <pageMargins left="0.7" right="0.7" top="0.75" bottom="0.75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B418C-D80F-483F-B830-3D850CE7093E}">
  <dimension ref="A1:DG45"/>
  <sheetViews>
    <sheetView topLeftCell="V11" zoomScale="60" zoomScaleNormal="60" workbookViewId="0">
      <selection activeCell="AG43" sqref="AG43"/>
    </sheetView>
  </sheetViews>
  <sheetFormatPr defaultRowHeight="14.5" x14ac:dyDescent="0.35"/>
  <cols>
    <col min="1" max="1" width="21.26953125" bestFit="1" customWidth="1"/>
    <col min="2" max="2" width="16.7265625" bestFit="1" customWidth="1"/>
    <col min="3" max="11" width="7.36328125" bestFit="1" customWidth="1"/>
    <col min="12" max="12" width="8.453125" bestFit="1" customWidth="1"/>
    <col min="13" max="13" width="7.36328125" bestFit="1" customWidth="1"/>
    <col min="14" max="14" width="10.7265625" bestFit="1" customWidth="1"/>
    <col min="27" max="27" width="9.36328125" bestFit="1" customWidth="1"/>
    <col min="39" max="39" width="17.36328125" bestFit="1" customWidth="1"/>
    <col min="63" max="63" width="14.6328125" bestFit="1" customWidth="1"/>
    <col min="75" max="75" width="21.08984375" bestFit="1" customWidth="1"/>
    <col min="87" max="87" width="16.26953125" bestFit="1" customWidth="1"/>
    <col min="89" max="89" width="17.54296875" bestFit="1" customWidth="1"/>
    <col min="90" max="91" width="19.54296875" bestFit="1" customWidth="1"/>
    <col min="92" max="92" width="16.453125" bestFit="1" customWidth="1"/>
    <col min="93" max="93" width="14.453125" bestFit="1" customWidth="1"/>
    <col min="94" max="95" width="16.453125" bestFit="1" customWidth="1"/>
    <col min="96" max="97" width="15.453125" bestFit="1" customWidth="1"/>
    <col min="99" max="99" width="37" bestFit="1" customWidth="1"/>
    <col min="111" max="111" width="46.54296875" bestFit="1" customWidth="1"/>
    <col min="121" max="121" width="8.7265625" customWidth="1"/>
  </cols>
  <sheetData>
    <row r="1" spans="1:111" x14ac:dyDescent="0.35">
      <c r="N1" t="str">
        <f>A4</f>
        <v>Row Labels</v>
      </c>
      <c r="O1" t="s">
        <v>67</v>
      </c>
      <c r="P1" t="s">
        <v>68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AA1" s="1" t="s">
        <v>91</v>
      </c>
      <c r="AB1" t="s">
        <v>37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97</v>
      </c>
      <c r="AI1" t="s">
        <v>98</v>
      </c>
      <c r="AJ1" t="s">
        <v>99</v>
      </c>
      <c r="AK1" t="s">
        <v>100</v>
      </c>
      <c r="AM1" s="1"/>
      <c r="AY1" s="1"/>
      <c r="BK1" s="1"/>
      <c r="BL1" s="5"/>
      <c r="BM1" s="5"/>
      <c r="BN1" s="5"/>
      <c r="BO1" s="5"/>
      <c r="BP1" s="5"/>
      <c r="BQ1" s="5"/>
      <c r="BR1" s="5"/>
      <c r="BS1" s="5"/>
      <c r="BT1" s="5"/>
      <c r="BW1" s="1"/>
      <c r="CI1" s="1"/>
      <c r="CU1" s="1"/>
      <c r="DG1" s="1"/>
    </row>
    <row r="2" spans="1:111" x14ac:dyDescent="0.35">
      <c r="B2" t="s">
        <v>67</v>
      </c>
      <c r="C2" t="s">
        <v>68</v>
      </c>
      <c r="D2" t="s">
        <v>71</v>
      </c>
      <c r="E2" t="s">
        <v>72</v>
      </c>
      <c r="F2" t="s">
        <v>73</v>
      </c>
      <c r="G2" t="s">
        <v>74</v>
      </c>
      <c r="H2" t="s">
        <v>75</v>
      </c>
      <c r="I2" t="s">
        <v>76</v>
      </c>
      <c r="J2" t="s">
        <v>77</v>
      </c>
      <c r="K2" t="s">
        <v>78</v>
      </c>
      <c r="L2" t="s">
        <v>79</v>
      </c>
      <c r="N2">
        <f>A5</f>
        <v>1978</v>
      </c>
      <c r="O2">
        <f t="shared" ref="O2:Y17" si="0">B5</f>
        <v>355355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2716591</v>
      </c>
      <c r="AB2">
        <v>1978</v>
      </c>
      <c r="AC2">
        <f>IFERROR((O2),"")</f>
        <v>355355</v>
      </c>
      <c r="AD2">
        <f t="shared" ref="AD2:AJ2" si="1">IFERROR((P2),"")</f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  <c r="BL2" s="5"/>
      <c r="BM2" s="5"/>
      <c r="BN2" s="5"/>
      <c r="BO2" s="5"/>
      <c r="BP2" s="5"/>
      <c r="BQ2" s="5"/>
      <c r="BR2" s="5"/>
      <c r="BS2" s="5"/>
      <c r="BT2" s="5"/>
      <c r="BU2" s="5"/>
      <c r="CK2" s="6"/>
      <c r="CL2" s="6"/>
      <c r="CM2" s="6"/>
      <c r="CN2" s="6"/>
      <c r="CO2" s="6"/>
      <c r="CP2" s="6"/>
      <c r="CQ2" s="6"/>
      <c r="CR2" s="6"/>
      <c r="CS2" s="6"/>
    </row>
    <row r="3" spans="1:111" x14ac:dyDescent="0.35">
      <c r="A3" s="2" t="s">
        <v>82</v>
      </c>
      <c r="B3" s="2" t="s">
        <v>106</v>
      </c>
      <c r="N3">
        <f t="shared" ref="N3:Y37" si="2">A6</f>
        <v>1979</v>
      </c>
      <c r="O3">
        <f t="shared" si="0"/>
        <v>358543</v>
      </c>
      <c r="P3">
        <f t="shared" si="0"/>
        <v>306628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2535021</v>
      </c>
      <c r="AB3">
        <v>1979</v>
      </c>
      <c r="AC3">
        <f t="shared" ref="AC3:AC42" si="3">IFERROR((O3),"")</f>
        <v>358543</v>
      </c>
      <c r="AD3">
        <f t="shared" ref="AD3:AD42" si="4">IFERROR((P3),"")</f>
        <v>306628</v>
      </c>
      <c r="AE3">
        <f t="shared" ref="AE3:AE42" si="5">IFERROR((Q3),"")</f>
        <v>0</v>
      </c>
      <c r="AF3">
        <f t="shared" ref="AF3:AF42" si="6">IFERROR((R3),"")</f>
        <v>0</v>
      </c>
      <c r="AG3">
        <f t="shared" ref="AG3:AG42" si="7">IFERROR((S3),"")</f>
        <v>0</v>
      </c>
      <c r="AH3">
        <f t="shared" ref="AH3:AH42" si="8">IFERROR((T3),"")</f>
        <v>0</v>
      </c>
      <c r="AI3">
        <f t="shared" ref="AI3:AI42" si="9">IFERROR((U3),"")</f>
        <v>0</v>
      </c>
      <c r="AJ3">
        <f t="shared" ref="AJ3:AJ42" si="10">IFERROR((V3),"")</f>
        <v>0</v>
      </c>
      <c r="BL3" s="5"/>
      <c r="BM3" s="5"/>
      <c r="BN3" s="5"/>
      <c r="BO3" s="5"/>
      <c r="BP3" s="5"/>
      <c r="BQ3" s="5"/>
      <c r="BR3" s="5"/>
      <c r="BS3" s="5"/>
      <c r="BT3" s="5"/>
      <c r="BU3" s="5"/>
      <c r="CK3" s="6"/>
      <c r="CL3" s="6"/>
      <c r="CM3" s="6"/>
      <c r="CN3" s="6"/>
      <c r="CO3" s="6"/>
      <c r="CP3" s="6"/>
      <c r="CQ3" s="6"/>
      <c r="CR3" s="6"/>
      <c r="CS3" s="6"/>
    </row>
    <row r="4" spans="1:111" x14ac:dyDescent="0.35">
      <c r="A4" s="2" t="s">
        <v>80</v>
      </c>
      <c r="B4">
        <v>20</v>
      </c>
      <c r="C4">
        <v>30</v>
      </c>
      <c r="D4">
        <v>40</v>
      </c>
      <c r="E4">
        <v>50</v>
      </c>
      <c r="F4">
        <v>60</v>
      </c>
      <c r="G4">
        <v>70</v>
      </c>
      <c r="H4">
        <v>80</v>
      </c>
      <c r="I4">
        <v>90</v>
      </c>
      <c r="J4">
        <v>100</v>
      </c>
      <c r="K4">
        <v>110</v>
      </c>
      <c r="L4">
        <v>150</v>
      </c>
      <c r="N4">
        <f t="shared" si="2"/>
        <v>1980</v>
      </c>
      <c r="O4">
        <f t="shared" si="0"/>
        <v>336309</v>
      </c>
      <c r="P4">
        <f t="shared" si="0"/>
        <v>296826</v>
      </c>
      <c r="Q4">
        <f t="shared" si="0"/>
        <v>266094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2352148</v>
      </c>
      <c r="AB4">
        <v>1980</v>
      </c>
      <c r="AC4">
        <f t="shared" si="3"/>
        <v>336309</v>
      </c>
      <c r="AD4">
        <f t="shared" si="4"/>
        <v>296826</v>
      </c>
      <c r="AE4">
        <f t="shared" si="5"/>
        <v>266094</v>
      </c>
      <c r="AF4">
        <f t="shared" si="6"/>
        <v>0</v>
      </c>
      <c r="AG4">
        <f t="shared" si="7"/>
        <v>0</v>
      </c>
      <c r="AH4">
        <f t="shared" si="8"/>
        <v>0</v>
      </c>
      <c r="AI4">
        <f t="shared" si="9"/>
        <v>0</v>
      </c>
      <c r="AJ4">
        <f t="shared" si="10"/>
        <v>0</v>
      </c>
      <c r="BL4" s="5"/>
      <c r="BM4" s="5"/>
      <c r="BN4" s="5"/>
      <c r="BO4" s="5"/>
      <c r="BP4" s="5"/>
      <c r="BQ4" s="5"/>
      <c r="BR4" s="5"/>
      <c r="BS4" s="5"/>
      <c r="BT4" s="5"/>
      <c r="BU4" s="5"/>
      <c r="CK4" s="6"/>
      <c r="CL4" s="6"/>
      <c r="CM4" s="6"/>
      <c r="CN4" s="6"/>
      <c r="CO4" s="6"/>
      <c r="CP4" s="6"/>
      <c r="CQ4" s="6"/>
      <c r="CR4" s="6"/>
      <c r="CS4" s="6"/>
    </row>
    <row r="5" spans="1:111" x14ac:dyDescent="0.35">
      <c r="A5" s="3">
        <v>1978</v>
      </c>
      <c r="B5" s="4">
        <v>355355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2716591</v>
      </c>
      <c r="N5">
        <f t="shared" si="2"/>
        <v>1981</v>
      </c>
      <c r="O5">
        <f t="shared" si="0"/>
        <v>318216</v>
      </c>
      <c r="P5">
        <f t="shared" si="0"/>
        <v>285894</v>
      </c>
      <c r="Q5">
        <f t="shared" si="0"/>
        <v>262875</v>
      </c>
      <c r="R5">
        <f t="shared" si="0"/>
        <v>239100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2214850</v>
      </c>
      <c r="AB5">
        <v>1981</v>
      </c>
      <c r="AC5">
        <f t="shared" si="3"/>
        <v>318216</v>
      </c>
      <c r="AD5">
        <f t="shared" si="4"/>
        <v>285894</v>
      </c>
      <c r="AE5">
        <f t="shared" si="5"/>
        <v>262875</v>
      </c>
      <c r="AF5">
        <f t="shared" si="6"/>
        <v>239100</v>
      </c>
      <c r="AG5">
        <f t="shared" si="7"/>
        <v>0</v>
      </c>
      <c r="AH5">
        <f t="shared" si="8"/>
        <v>0</v>
      </c>
      <c r="AI5">
        <f t="shared" si="9"/>
        <v>0</v>
      </c>
      <c r="AJ5">
        <f t="shared" si="10"/>
        <v>0</v>
      </c>
      <c r="BL5" s="5"/>
      <c r="BM5" s="5"/>
      <c r="BN5" s="5"/>
      <c r="BO5" s="5"/>
      <c r="BP5" s="5"/>
      <c r="BQ5" s="5"/>
      <c r="BR5" s="5"/>
      <c r="BS5" s="5"/>
      <c r="BT5" s="5"/>
      <c r="BU5" s="5"/>
      <c r="CK5" s="6"/>
      <c r="CL5" s="6"/>
      <c r="CM5" s="6"/>
      <c r="CN5" s="6"/>
      <c r="CO5" s="6"/>
      <c r="CP5" s="6"/>
      <c r="CQ5" s="6"/>
      <c r="CR5" s="6"/>
      <c r="CS5" s="6"/>
    </row>
    <row r="6" spans="1:111" x14ac:dyDescent="0.35">
      <c r="A6" s="3">
        <v>1979</v>
      </c>
      <c r="B6" s="4">
        <v>358543</v>
      </c>
      <c r="C6" s="4">
        <v>306628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2535021</v>
      </c>
      <c r="N6">
        <f t="shared" si="2"/>
        <v>1982</v>
      </c>
      <c r="O6">
        <f t="shared" si="0"/>
        <v>293139</v>
      </c>
      <c r="P6">
        <f t="shared" si="0"/>
        <v>264521</v>
      </c>
      <c r="Q6">
        <f t="shared" si="0"/>
        <v>244954</v>
      </c>
      <c r="R6">
        <f t="shared" si="0"/>
        <v>232163</v>
      </c>
      <c r="S6">
        <f t="shared" si="0"/>
        <v>213755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2072788</v>
      </c>
      <c r="AB6">
        <v>1982</v>
      </c>
      <c r="AC6">
        <f t="shared" si="3"/>
        <v>293139</v>
      </c>
      <c r="AD6">
        <f t="shared" si="4"/>
        <v>264521</v>
      </c>
      <c r="AE6">
        <f t="shared" si="5"/>
        <v>244954</v>
      </c>
      <c r="AF6">
        <f t="shared" si="6"/>
        <v>232163</v>
      </c>
      <c r="AG6">
        <f t="shared" si="7"/>
        <v>213755</v>
      </c>
      <c r="AH6">
        <f t="shared" si="8"/>
        <v>0</v>
      </c>
      <c r="AI6">
        <f t="shared" si="9"/>
        <v>0</v>
      </c>
      <c r="AJ6">
        <f t="shared" si="10"/>
        <v>0</v>
      </c>
      <c r="BL6" s="5"/>
      <c r="BM6" s="5"/>
      <c r="BN6" s="5"/>
      <c r="BO6" s="5"/>
      <c r="BP6" s="5"/>
      <c r="BQ6" s="5"/>
      <c r="BR6" s="5"/>
      <c r="BS6" s="5"/>
      <c r="BT6" s="5"/>
      <c r="BU6" s="5"/>
      <c r="CK6" s="6"/>
      <c r="CL6" s="6"/>
      <c r="CM6" s="6"/>
      <c r="CN6" s="6"/>
      <c r="CO6" s="6"/>
      <c r="CP6" s="6"/>
      <c r="CQ6" s="6"/>
      <c r="CR6" s="6"/>
      <c r="CS6" s="6"/>
    </row>
    <row r="7" spans="1:111" x14ac:dyDescent="0.35">
      <c r="A7" s="3">
        <v>1980</v>
      </c>
      <c r="B7" s="4">
        <v>336309</v>
      </c>
      <c r="C7" s="4">
        <v>296826</v>
      </c>
      <c r="D7" s="4">
        <v>266094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2352148</v>
      </c>
      <c r="N7">
        <f t="shared" si="2"/>
        <v>1983</v>
      </c>
      <c r="O7">
        <f t="shared" si="0"/>
        <v>303452</v>
      </c>
      <c r="P7">
        <f t="shared" si="0"/>
        <v>250686</v>
      </c>
      <c r="Q7">
        <f t="shared" si="0"/>
        <v>233837</v>
      </c>
      <c r="R7">
        <f t="shared" si="0"/>
        <v>221242</v>
      </c>
      <c r="S7">
        <f t="shared" si="0"/>
        <v>212302</v>
      </c>
      <c r="T7">
        <f t="shared" si="0"/>
        <v>197676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1963415</v>
      </c>
      <c r="AB7">
        <v>1983</v>
      </c>
      <c r="AC7">
        <f t="shared" si="3"/>
        <v>303452</v>
      </c>
      <c r="AD7">
        <f t="shared" si="4"/>
        <v>250686</v>
      </c>
      <c r="AE7">
        <f t="shared" si="5"/>
        <v>233837</v>
      </c>
      <c r="AF7">
        <f t="shared" si="6"/>
        <v>221242</v>
      </c>
      <c r="AG7">
        <f t="shared" si="7"/>
        <v>212302</v>
      </c>
      <c r="AH7">
        <f t="shared" si="8"/>
        <v>197676</v>
      </c>
      <c r="AI7">
        <f t="shared" si="9"/>
        <v>0</v>
      </c>
      <c r="AJ7">
        <f t="shared" si="10"/>
        <v>0</v>
      </c>
      <c r="BL7" s="5"/>
      <c r="BM7" s="5"/>
      <c r="BN7" s="5"/>
      <c r="BO7" s="5"/>
      <c r="BP7" s="5"/>
      <c r="BQ7" s="5"/>
      <c r="BR7" s="5"/>
      <c r="BS7" s="5"/>
      <c r="BT7" s="5"/>
      <c r="BU7" s="5"/>
      <c r="CK7" s="6"/>
      <c r="CL7" s="6"/>
      <c r="CM7" s="6"/>
      <c r="CN7" s="6"/>
      <c r="CO7" s="6"/>
      <c r="CP7" s="6"/>
      <c r="CQ7" s="6"/>
      <c r="CR7" s="6"/>
      <c r="CS7" s="6"/>
    </row>
    <row r="8" spans="1:111" x14ac:dyDescent="0.35">
      <c r="A8" s="3">
        <v>1981</v>
      </c>
      <c r="B8" s="4">
        <v>318216</v>
      </c>
      <c r="C8" s="4">
        <v>285894</v>
      </c>
      <c r="D8" s="4">
        <v>262875</v>
      </c>
      <c r="E8" s="4">
        <v>239100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2214850</v>
      </c>
      <c r="N8">
        <f t="shared" si="2"/>
        <v>1984</v>
      </c>
      <c r="O8">
        <f t="shared" si="0"/>
        <v>332792</v>
      </c>
      <c r="P8">
        <f t="shared" si="0"/>
        <v>259501</v>
      </c>
      <c r="Q8">
        <f t="shared" si="0"/>
        <v>222398</v>
      </c>
      <c r="R8">
        <f t="shared" si="0"/>
        <v>212023</v>
      </c>
      <c r="S8">
        <f t="shared" si="0"/>
        <v>202975</v>
      </c>
      <c r="T8">
        <f t="shared" si="0"/>
        <v>381989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1859583</v>
      </c>
      <c r="AB8">
        <v>1984</v>
      </c>
      <c r="AC8">
        <f t="shared" si="3"/>
        <v>332792</v>
      </c>
      <c r="AD8">
        <f t="shared" si="4"/>
        <v>259501</v>
      </c>
      <c r="AE8">
        <f t="shared" si="5"/>
        <v>222398</v>
      </c>
      <c r="AF8">
        <f t="shared" si="6"/>
        <v>212023</v>
      </c>
      <c r="AG8">
        <f t="shared" si="7"/>
        <v>202975</v>
      </c>
      <c r="AH8">
        <f t="shared" si="8"/>
        <v>381989</v>
      </c>
      <c r="AI8">
        <f t="shared" si="9"/>
        <v>0</v>
      </c>
      <c r="AJ8">
        <f t="shared" si="10"/>
        <v>0</v>
      </c>
      <c r="BL8" s="5"/>
      <c r="BM8" s="5"/>
      <c r="BN8" s="5"/>
      <c r="BO8" s="5"/>
      <c r="BP8" s="5"/>
      <c r="BQ8" s="5"/>
      <c r="BR8" s="5"/>
      <c r="BS8" s="5"/>
      <c r="BT8" s="5"/>
      <c r="BU8" s="5"/>
      <c r="CK8" s="6"/>
      <c r="CL8" s="6"/>
      <c r="CM8" s="6"/>
      <c r="CN8" s="6"/>
      <c r="CO8" s="6"/>
      <c r="CP8" s="6"/>
      <c r="CQ8" s="6"/>
      <c r="CR8" s="6"/>
      <c r="CS8" s="6"/>
    </row>
    <row r="9" spans="1:111" x14ac:dyDescent="0.35">
      <c r="A9" s="3">
        <v>1982</v>
      </c>
      <c r="B9" s="4">
        <v>293139</v>
      </c>
      <c r="C9" s="4">
        <v>264521</v>
      </c>
      <c r="D9" s="4">
        <v>244954</v>
      </c>
      <c r="E9" s="4">
        <v>232163</v>
      </c>
      <c r="F9" s="4">
        <v>213755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2072788</v>
      </c>
      <c r="N9">
        <f t="shared" si="2"/>
        <v>1985</v>
      </c>
      <c r="O9">
        <f t="shared" si="0"/>
        <v>388240</v>
      </c>
      <c r="P9">
        <f t="shared" si="0"/>
        <v>276106</v>
      </c>
      <c r="Q9">
        <f t="shared" si="0"/>
        <v>228525</v>
      </c>
      <c r="R9">
        <f t="shared" si="0"/>
        <v>199278</v>
      </c>
      <c r="S9">
        <f t="shared" si="0"/>
        <v>192039</v>
      </c>
      <c r="T9">
        <f t="shared" si="0"/>
        <v>536693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1733831</v>
      </c>
      <c r="AB9">
        <v>1985</v>
      </c>
      <c r="AC9">
        <f t="shared" si="3"/>
        <v>388240</v>
      </c>
      <c r="AD9">
        <f t="shared" si="4"/>
        <v>276106</v>
      </c>
      <c r="AE9">
        <f t="shared" si="5"/>
        <v>228525</v>
      </c>
      <c r="AF9">
        <f t="shared" si="6"/>
        <v>199278</v>
      </c>
      <c r="AG9">
        <f t="shared" si="7"/>
        <v>192039</v>
      </c>
      <c r="AH9">
        <f t="shared" si="8"/>
        <v>536693</v>
      </c>
      <c r="AI9">
        <f t="shared" si="9"/>
        <v>0</v>
      </c>
      <c r="AJ9">
        <f t="shared" si="10"/>
        <v>0</v>
      </c>
      <c r="BL9" s="5"/>
      <c r="BM9" s="5"/>
      <c r="BN9" s="5"/>
      <c r="BO9" s="5"/>
      <c r="BP9" s="5"/>
      <c r="BQ9" s="5"/>
      <c r="BR9" s="5"/>
      <c r="BS9" s="5"/>
      <c r="BT9" s="5"/>
      <c r="BU9" s="5"/>
      <c r="CK9" s="6"/>
      <c r="CL9" s="6"/>
      <c r="CM9" s="6"/>
      <c r="CN9" s="6"/>
      <c r="CO9" s="6"/>
      <c r="CP9" s="6"/>
      <c r="CQ9" s="6"/>
      <c r="CR9" s="6"/>
      <c r="CS9" s="6"/>
    </row>
    <row r="10" spans="1:111" x14ac:dyDescent="0.35">
      <c r="A10" s="3">
        <v>1983</v>
      </c>
      <c r="B10" s="4">
        <v>303452</v>
      </c>
      <c r="C10" s="4">
        <v>250686</v>
      </c>
      <c r="D10" s="4">
        <v>233837</v>
      </c>
      <c r="E10" s="4">
        <v>221242</v>
      </c>
      <c r="F10" s="4">
        <v>212302</v>
      </c>
      <c r="G10" s="4">
        <v>197676</v>
      </c>
      <c r="H10" s="4">
        <v>0</v>
      </c>
      <c r="I10" s="4">
        <v>0</v>
      </c>
      <c r="J10" s="4">
        <v>0</v>
      </c>
      <c r="K10" s="4">
        <v>0</v>
      </c>
      <c r="L10" s="4">
        <v>1963415</v>
      </c>
      <c r="N10">
        <f t="shared" si="2"/>
        <v>1986</v>
      </c>
      <c r="O10">
        <f t="shared" si="0"/>
        <v>371599</v>
      </c>
      <c r="P10">
        <f t="shared" si="0"/>
        <v>329365</v>
      </c>
      <c r="Q10">
        <f t="shared" si="0"/>
        <v>240422</v>
      </c>
      <c r="R10">
        <f t="shared" si="0"/>
        <v>204915</v>
      </c>
      <c r="S10">
        <f t="shared" si="0"/>
        <v>180386</v>
      </c>
      <c r="T10">
        <f t="shared" si="0"/>
        <v>671098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1628025</v>
      </c>
      <c r="AB10">
        <v>1986</v>
      </c>
      <c r="AC10">
        <f t="shared" si="3"/>
        <v>371599</v>
      </c>
      <c r="AD10">
        <f t="shared" si="4"/>
        <v>329365</v>
      </c>
      <c r="AE10">
        <f t="shared" si="5"/>
        <v>240422</v>
      </c>
      <c r="AF10">
        <f t="shared" si="6"/>
        <v>204915</v>
      </c>
      <c r="AG10">
        <f t="shared" si="7"/>
        <v>180386</v>
      </c>
      <c r="AH10">
        <f t="shared" si="8"/>
        <v>671098</v>
      </c>
      <c r="AI10">
        <f t="shared" si="9"/>
        <v>0</v>
      </c>
      <c r="AJ10">
        <f t="shared" si="10"/>
        <v>0</v>
      </c>
    </row>
    <row r="11" spans="1:111" x14ac:dyDescent="0.35">
      <c r="A11" s="3">
        <v>1984</v>
      </c>
      <c r="B11" s="4">
        <v>332792</v>
      </c>
      <c r="C11" s="4">
        <v>259501</v>
      </c>
      <c r="D11" s="4">
        <v>222398</v>
      </c>
      <c r="E11" s="4">
        <v>212023</v>
      </c>
      <c r="F11" s="4">
        <v>202975</v>
      </c>
      <c r="G11" s="4">
        <v>381989</v>
      </c>
      <c r="H11" s="4">
        <v>0</v>
      </c>
      <c r="I11" s="4">
        <v>0</v>
      </c>
      <c r="J11" s="4">
        <v>0</v>
      </c>
      <c r="K11" s="4">
        <v>0</v>
      </c>
      <c r="L11" s="4">
        <v>1859583</v>
      </c>
      <c r="N11">
        <f t="shared" si="2"/>
        <v>1987</v>
      </c>
      <c r="O11">
        <f t="shared" si="0"/>
        <v>378839</v>
      </c>
      <c r="P11">
        <f t="shared" si="0"/>
        <v>320055</v>
      </c>
      <c r="Q11">
        <f t="shared" si="0"/>
        <v>286082</v>
      </c>
      <c r="R11">
        <f t="shared" si="0"/>
        <v>211260</v>
      </c>
      <c r="S11">
        <f t="shared" si="0"/>
        <v>183868</v>
      </c>
      <c r="T11">
        <f t="shared" si="0"/>
        <v>780166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1516846</v>
      </c>
      <c r="AB11">
        <v>1987</v>
      </c>
      <c r="AC11">
        <f t="shared" si="3"/>
        <v>378839</v>
      </c>
      <c r="AD11">
        <f t="shared" si="4"/>
        <v>320055</v>
      </c>
      <c r="AE11">
        <f t="shared" si="5"/>
        <v>286082</v>
      </c>
      <c r="AF11">
        <f t="shared" si="6"/>
        <v>211260</v>
      </c>
      <c r="AG11">
        <f t="shared" si="7"/>
        <v>183868</v>
      </c>
      <c r="AH11">
        <f t="shared" si="8"/>
        <v>780166</v>
      </c>
      <c r="AI11">
        <f t="shared" si="9"/>
        <v>0</v>
      </c>
      <c r="AJ11">
        <f t="shared" si="10"/>
        <v>0</v>
      </c>
    </row>
    <row r="12" spans="1:111" x14ac:dyDescent="0.35">
      <c r="A12" s="3">
        <v>1985</v>
      </c>
      <c r="B12" s="4">
        <v>388240</v>
      </c>
      <c r="C12" s="4">
        <v>276106</v>
      </c>
      <c r="D12" s="4">
        <v>228525</v>
      </c>
      <c r="E12" s="4">
        <v>199278</v>
      </c>
      <c r="F12" s="4">
        <v>192039</v>
      </c>
      <c r="G12" s="4">
        <v>536693</v>
      </c>
      <c r="H12" s="4">
        <v>0</v>
      </c>
      <c r="I12" s="4">
        <v>0</v>
      </c>
      <c r="J12" s="4">
        <v>0</v>
      </c>
      <c r="K12" s="4">
        <v>0</v>
      </c>
      <c r="L12" s="4">
        <v>1733831</v>
      </c>
      <c r="N12">
        <f t="shared" si="2"/>
        <v>1988</v>
      </c>
      <c r="O12">
        <f t="shared" si="0"/>
        <v>380901</v>
      </c>
      <c r="P12">
        <f t="shared" si="0"/>
        <v>332092</v>
      </c>
      <c r="Q12">
        <f t="shared" si="0"/>
        <v>283378</v>
      </c>
      <c r="R12">
        <f t="shared" si="0"/>
        <v>260943</v>
      </c>
      <c r="S12">
        <f t="shared" si="0"/>
        <v>193377</v>
      </c>
      <c r="T12">
        <f t="shared" si="0"/>
        <v>765677</v>
      </c>
      <c r="U12">
        <f t="shared" si="0"/>
        <v>137733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1448050</v>
      </c>
      <c r="AB12">
        <v>1988</v>
      </c>
      <c r="AC12">
        <f t="shared" si="3"/>
        <v>380901</v>
      </c>
      <c r="AD12">
        <f t="shared" si="4"/>
        <v>332092</v>
      </c>
      <c r="AE12">
        <f t="shared" si="5"/>
        <v>283378</v>
      </c>
      <c r="AF12">
        <f t="shared" si="6"/>
        <v>260943</v>
      </c>
      <c r="AG12">
        <f t="shared" si="7"/>
        <v>193377</v>
      </c>
      <c r="AH12">
        <f t="shared" si="8"/>
        <v>765677</v>
      </c>
      <c r="AI12">
        <f t="shared" si="9"/>
        <v>137733</v>
      </c>
      <c r="AJ12">
        <f t="shared" si="10"/>
        <v>0</v>
      </c>
    </row>
    <row r="13" spans="1:111" x14ac:dyDescent="0.35">
      <c r="A13" s="3">
        <v>1986</v>
      </c>
      <c r="B13" s="4">
        <v>371599</v>
      </c>
      <c r="C13" s="4">
        <v>329365</v>
      </c>
      <c r="D13" s="4">
        <v>240422</v>
      </c>
      <c r="E13" s="4">
        <v>204915</v>
      </c>
      <c r="F13" s="4">
        <v>180386</v>
      </c>
      <c r="G13" s="4">
        <v>671098</v>
      </c>
      <c r="H13" s="4">
        <v>0</v>
      </c>
      <c r="I13" s="4">
        <v>0</v>
      </c>
      <c r="J13" s="4">
        <v>0</v>
      </c>
      <c r="K13" s="4">
        <v>0</v>
      </c>
      <c r="L13" s="4">
        <v>1628025</v>
      </c>
      <c r="N13">
        <f t="shared" si="2"/>
        <v>1989</v>
      </c>
      <c r="O13">
        <f t="shared" si="0"/>
        <v>380736</v>
      </c>
      <c r="P13">
        <f t="shared" si="0"/>
        <v>323353</v>
      </c>
      <c r="Q13">
        <f t="shared" si="0"/>
        <v>292559</v>
      </c>
      <c r="R13">
        <f t="shared" si="0"/>
        <v>254085</v>
      </c>
      <c r="S13">
        <f t="shared" si="0"/>
        <v>239021</v>
      </c>
      <c r="T13">
        <f t="shared" si="0"/>
        <v>756420</v>
      </c>
      <c r="U13">
        <f t="shared" si="0"/>
        <v>265285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1369565</v>
      </c>
      <c r="AB13">
        <v>1989</v>
      </c>
      <c r="AC13">
        <f t="shared" si="3"/>
        <v>380736</v>
      </c>
      <c r="AD13">
        <f t="shared" si="4"/>
        <v>323353</v>
      </c>
      <c r="AE13">
        <f t="shared" si="5"/>
        <v>292559</v>
      </c>
      <c r="AF13">
        <f t="shared" si="6"/>
        <v>254085</v>
      </c>
      <c r="AG13">
        <f t="shared" si="7"/>
        <v>239021</v>
      </c>
      <c r="AH13">
        <f t="shared" si="8"/>
        <v>756420</v>
      </c>
      <c r="AI13">
        <f t="shared" si="9"/>
        <v>265285</v>
      </c>
      <c r="AJ13">
        <f t="shared" si="10"/>
        <v>0</v>
      </c>
    </row>
    <row r="14" spans="1:111" x14ac:dyDescent="0.35">
      <c r="A14" s="3">
        <v>1987</v>
      </c>
      <c r="B14" s="4">
        <v>378839</v>
      </c>
      <c r="C14" s="4">
        <v>320055</v>
      </c>
      <c r="D14" s="4">
        <v>286082</v>
      </c>
      <c r="E14" s="4">
        <v>211260</v>
      </c>
      <c r="F14" s="4">
        <v>183868</v>
      </c>
      <c r="G14" s="4">
        <v>780166</v>
      </c>
      <c r="H14" s="4">
        <v>0</v>
      </c>
      <c r="I14" s="4">
        <v>0</v>
      </c>
      <c r="J14" s="4">
        <v>0</v>
      </c>
      <c r="K14" s="4">
        <v>0</v>
      </c>
      <c r="L14" s="4">
        <v>1516846</v>
      </c>
      <c r="N14">
        <f t="shared" si="2"/>
        <v>1990</v>
      </c>
      <c r="O14">
        <f t="shared" si="0"/>
        <v>376777</v>
      </c>
      <c r="P14">
        <f t="shared" si="0"/>
        <v>320761</v>
      </c>
      <c r="Q14">
        <f t="shared" si="0"/>
        <v>284003</v>
      </c>
      <c r="R14">
        <f t="shared" si="0"/>
        <v>262856</v>
      </c>
      <c r="S14">
        <f t="shared" si="0"/>
        <v>231209</v>
      </c>
      <c r="T14">
        <f t="shared" si="0"/>
        <v>798771</v>
      </c>
      <c r="U14">
        <f t="shared" si="0"/>
        <v>379445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1300831</v>
      </c>
      <c r="AB14">
        <v>1990</v>
      </c>
      <c r="AC14">
        <f t="shared" si="3"/>
        <v>376777</v>
      </c>
      <c r="AD14">
        <f t="shared" si="4"/>
        <v>320761</v>
      </c>
      <c r="AE14">
        <f t="shared" si="5"/>
        <v>284003</v>
      </c>
      <c r="AF14">
        <f t="shared" si="6"/>
        <v>262856</v>
      </c>
      <c r="AG14">
        <f t="shared" si="7"/>
        <v>231209</v>
      </c>
      <c r="AH14">
        <f t="shared" si="8"/>
        <v>798771</v>
      </c>
      <c r="AI14">
        <f t="shared" si="9"/>
        <v>379445</v>
      </c>
      <c r="AJ14">
        <f t="shared" si="10"/>
        <v>0</v>
      </c>
    </row>
    <row r="15" spans="1:111" x14ac:dyDescent="0.35">
      <c r="A15" s="3">
        <v>1988</v>
      </c>
      <c r="B15" s="4">
        <v>380901</v>
      </c>
      <c r="C15" s="4">
        <v>332092</v>
      </c>
      <c r="D15" s="4">
        <v>283378</v>
      </c>
      <c r="E15" s="4">
        <v>260943</v>
      </c>
      <c r="F15" s="4">
        <v>193377</v>
      </c>
      <c r="G15" s="4">
        <v>765677</v>
      </c>
      <c r="H15" s="4">
        <v>137733</v>
      </c>
      <c r="I15" s="4">
        <v>0</v>
      </c>
      <c r="J15" s="4">
        <v>0</v>
      </c>
      <c r="K15" s="4">
        <v>0</v>
      </c>
      <c r="L15" s="4">
        <v>1448050</v>
      </c>
      <c r="N15">
        <f t="shared" si="2"/>
        <v>1991</v>
      </c>
      <c r="O15">
        <f t="shared" si="0"/>
        <v>364527</v>
      </c>
      <c r="P15">
        <f t="shared" si="0"/>
        <v>313551</v>
      </c>
      <c r="Q15">
        <f t="shared" si="0"/>
        <v>275916</v>
      </c>
      <c r="R15">
        <f t="shared" si="0"/>
        <v>250924</v>
      </c>
      <c r="S15">
        <f t="shared" si="0"/>
        <v>235927</v>
      </c>
      <c r="T15">
        <f t="shared" si="0"/>
        <v>829264</v>
      </c>
      <c r="U15">
        <f t="shared" si="0"/>
        <v>475076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1219550</v>
      </c>
      <c r="AB15">
        <v>1991</v>
      </c>
      <c r="AC15">
        <f t="shared" si="3"/>
        <v>364527</v>
      </c>
      <c r="AD15">
        <f t="shared" si="4"/>
        <v>313551</v>
      </c>
      <c r="AE15">
        <f t="shared" si="5"/>
        <v>275916</v>
      </c>
      <c r="AF15">
        <f t="shared" si="6"/>
        <v>250924</v>
      </c>
      <c r="AG15">
        <f t="shared" si="7"/>
        <v>235927</v>
      </c>
      <c r="AH15">
        <f t="shared" si="8"/>
        <v>829264</v>
      </c>
      <c r="AI15">
        <f t="shared" si="9"/>
        <v>475076</v>
      </c>
      <c r="AJ15">
        <f t="shared" si="10"/>
        <v>0</v>
      </c>
    </row>
    <row r="16" spans="1:111" x14ac:dyDescent="0.35">
      <c r="A16" s="3">
        <v>1989</v>
      </c>
      <c r="B16" s="4">
        <v>380736</v>
      </c>
      <c r="C16" s="4">
        <v>323353</v>
      </c>
      <c r="D16" s="4">
        <v>292559</v>
      </c>
      <c r="E16" s="4">
        <v>254085</v>
      </c>
      <c r="F16" s="4">
        <v>239021</v>
      </c>
      <c r="G16" s="4">
        <v>756420</v>
      </c>
      <c r="H16" s="4">
        <v>265285</v>
      </c>
      <c r="I16" s="4">
        <v>0</v>
      </c>
      <c r="J16" s="4">
        <v>0</v>
      </c>
      <c r="K16" s="4">
        <v>0</v>
      </c>
      <c r="L16" s="4">
        <v>1369565</v>
      </c>
      <c r="N16">
        <f t="shared" si="2"/>
        <v>1992</v>
      </c>
      <c r="O16">
        <f t="shared" si="0"/>
        <v>338328</v>
      </c>
      <c r="P16">
        <f t="shared" si="0"/>
        <v>306859</v>
      </c>
      <c r="Q16">
        <f t="shared" si="0"/>
        <v>272694</v>
      </c>
      <c r="R16">
        <f t="shared" si="0"/>
        <v>245160</v>
      </c>
      <c r="S16">
        <f t="shared" si="0"/>
        <v>226588</v>
      </c>
      <c r="T16">
        <f t="shared" si="0"/>
        <v>872066</v>
      </c>
      <c r="U16">
        <f t="shared" si="0"/>
        <v>562363</v>
      </c>
      <c r="V16">
        <f t="shared" si="0"/>
        <v>0</v>
      </c>
      <c r="W16">
        <f t="shared" si="0"/>
        <v>0</v>
      </c>
      <c r="X16">
        <f t="shared" si="0"/>
        <v>0</v>
      </c>
      <c r="Y16">
        <f t="shared" si="0"/>
        <v>1156904</v>
      </c>
      <c r="AB16">
        <v>1992</v>
      </c>
      <c r="AC16">
        <f t="shared" si="3"/>
        <v>338328</v>
      </c>
      <c r="AD16">
        <f t="shared" si="4"/>
        <v>306859</v>
      </c>
      <c r="AE16">
        <f t="shared" si="5"/>
        <v>272694</v>
      </c>
      <c r="AF16">
        <f t="shared" si="6"/>
        <v>245160</v>
      </c>
      <c r="AG16">
        <f t="shared" si="7"/>
        <v>226588</v>
      </c>
      <c r="AH16">
        <f t="shared" si="8"/>
        <v>872066</v>
      </c>
      <c r="AI16">
        <f t="shared" si="9"/>
        <v>562363</v>
      </c>
      <c r="AJ16">
        <f t="shared" si="10"/>
        <v>0</v>
      </c>
    </row>
    <row r="17" spans="1:37" x14ac:dyDescent="0.35">
      <c r="A17" s="3">
        <v>1990</v>
      </c>
      <c r="B17" s="4">
        <v>376777</v>
      </c>
      <c r="C17" s="4">
        <v>320761</v>
      </c>
      <c r="D17" s="4">
        <v>284003</v>
      </c>
      <c r="E17" s="4">
        <v>262856</v>
      </c>
      <c r="F17" s="4">
        <v>231209</v>
      </c>
      <c r="G17" s="4">
        <v>798771</v>
      </c>
      <c r="H17" s="4">
        <v>379445</v>
      </c>
      <c r="I17" s="4">
        <v>0</v>
      </c>
      <c r="J17" s="4">
        <v>0</v>
      </c>
      <c r="K17" s="4">
        <v>0</v>
      </c>
      <c r="L17" s="4">
        <v>1300831</v>
      </c>
      <c r="N17">
        <f t="shared" si="2"/>
        <v>1993</v>
      </c>
      <c r="O17">
        <f t="shared" si="0"/>
        <v>337154</v>
      </c>
      <c r="P17">
        <f t="shared" si="0"/>
        <v>291796</v>
      </c>
      <c r="Q17">
        <f t="shared" si="0"/>
        <v>272368</v>
      </c>
      <c r="R17">
        <f t="shared" si="0"/>
        <v>246521</v>
      </c>
      <c r="S17">
        <f t="shared" si="0"/>
        <v>223914</v>
      </c>
      <c r="T17">
        <f t="shared" si="0"/>
        <v>907028</v>
      </c>
      <c r="U17">
        <f t="shared" si="0"/>
        <v>553293</v>
      </c>
      <c r="V17">
        <f t="shared" si="0"/>
        <v>101491</v>
      </c>
      <c r="W17">
        <f t="shared" si="0"/>
        <v>0</v>
      </c>
      <c r="X17">
        <f t="shared" si="0"/>
        <v>0</v>
      </c>
      <c r="Y17">
        <f t="shared" si="0"/>
        <v>1102948</v>
      </c>
      <c r="AB17">
        <v>1993</v>
      </c>
      <c r="AC17">
        <f t="shared" si="3"/>
        <v>337154</v>
      </c>
      <c r="AD17">
        <f t="shared" si="4"/>
        <v>291796</v>
      </c>
      <c r="AE17">
        <f t="shared" si="5"/>
        <v>272368</v>
      </c>
      <c r="AF17">
        <f t="shared" si="6"/>
        <v>246521</v>
      </c>
      <c r="AG17">
        <f t="shared" si="7"/>
        <v>223914</v>
      </c>
      <c r="AH17">
        <f t="shared" si="8"/>
        <v>907028</v>
      </c>
      <c r="AI17">
        <f t="shared" si="9"/>
        <v>553293</v>
      </c>
      <c r="AJ17">
        <f t="shared" si="10"/>
        <v>101491</v>
      </c>
      <c r="AK17">
        <f>(SUM(O17:Y17)-SUM(O17:V17))</f>
        <v>1102948</v>
      </c>
    </row>
    <row r="18" spans="1:37" x14ac:dyDescent="0.35">
      <c r="A18" s="3">
        <v>1991</v>
      </c>
      <c r="B18" s="4">
        <v>364527</v>
      </c>
      <c r="C18" s="4">
        <v>313551</v>
      </c>
      <c r="D18" s="4">
        <v>275916</v>
      </c>
      <c r="E18" s="4">
        <v>250924</v>
      </c>
      <c r="F18" s="4">
        <v>235927</v>
      </c>
      <c r="G18" s="4">
        <v>829264</v>
      </c>
      <c r="H18" s="4">
        <v>475076</v>
      </c>
      <c r="I18" s="4">
        <v>0</v>
      </c>
      <c r="J18" s="4">
        <v>0</v>
      </c>
      <c r="K18" s="4">
        <v>0</v>
      </c>
      <c r="L18" s="4">
        <v>1219550</v>
      </c>
      <c r="N18">
        <f t="shared" si="2"/>
        <v>1994</v>
      </c>
      <c r="O18">
        <f t="shared" si="2"/>
        <v>350608</v>
      </c>
      <c r="P18">
        <f t="shared" si="2"/>
        <v>289624</v>
      </c>
      <c r="Q18">
        <f t="shared" si="2"/>
        <v>258729</v>
      </c>
      <c r="R18">
        <f t="shared" si="2"/>
        <v>246024</v>
      </c>
      <c r="S18">
        <f t="shared" si="2"/>
        <v>224877</v>
      </c>
      <c r="T18">
        <f t="shared" si="2"/>
        <v>932053</v>
      </c>
      <c r="U18">
        <f t="shared" si="2"/>
        <v>549296</v>
      </c>
      <c r="V18">
        <f t="shared" si="2"/>
        <v>197822</v>
      </c>
      <c r="W18">
        <f t="shared" si="2"/>
        <v>0</v>
      </c>
      <c r="X18">
        <f t="shared" si="2"/>
        <v>0</v>
      </c>
      <c r="Y18">
        <f t="shared" si="2"/>
        <v>1055774</v>
      </c>
      <c r="AB18">
        <v>1994</v>
      </c>
      <c r="AC18">
        <f t="shared" si="3"/>
        <v>350608</v>
      </c>
      <c r="AD18">
        <f t="shared" si="4"/>
        <v>289624</v>
      </c>
      <c r="AE18">
        <f t="shared" si="5"/>
        <v>258729</v>
      </c>
      <c r="AF18">
        <f t="shared" si="6"/>
        <v>246024</v>
      </c>
      <c r="AG18">
        <f t="shared" si="7"/>
        <v>224877</v>
      </c>
      <c r="AH18">
        <f t="shared" si="8"/>
        <v>932053</v>
      </c>
      <c r="AI18">
        <f t="shared" si="9"/>
        <v>549296</v>
      </c>
      <c r="AJ18">
        <f t="shared" si="10"/>
        <v>197822</v>
      </c>
      <c r="AK18">
        <f t="shared" ref="AK18:AK42" si="11">(SUM(O18:Y18)-SUM(O18:V18))</f>
        <v>1055774</v>
      </c>
    </row>
    <row r="19" spans="1:37" x14ac:dyDescent="0.35">
      <c r="A19" s="3">
        <v>1992</v>
      </c>
      <c r="B19" s="4">
        <v>338328</v>
      </c>
      <c r="C19" s="4">
        <v>306859</v>
      </c>
      <c r="D19" s="4">
        <v>272694</v>
      </c>
      <c r="E19" s="4">
        <v>245160</v>
      </c>
      <c r="F19" s="4">
        <v>226588</v>
      </c>
      <c r="G19" s="4">
        <v>872066</v>
      </c>
      <c r="H19" s="4">
        <v>562363</v>
      </c>
      <c r="I19" s="4">
        <v>0</v>
      </c>
      <c r="J19" s="4">
        <v>0</v>
      </c>
      <c r="K19" s="4">
        <v>0</v>
      </c>
      <c r="L19" s="4">
        <v>1156904</v>
      </c>
      <c r="N19">
        <f t="shared" si="2"/>
        <v>1995</v>
      </c>
      <c r="O19">
        <f t="shared" si="2"/>
        <v>365783</v>
      </c>
      <c r="P19">
        <f t="shared" si="2"/>
        <v>300513</v>
      </c>
      <c r="Q19">
        <f t="shared" si="2"/>
        <v>257395</v>
      </c>
      <c r="R19">
        <f t="shared" si="2"/>
        <v>234537</v>
      </c>
      <c r="S19">
        <f t="shared" si="2"/>
        <v>225557</v>
      </c>
      <c r="T19">
        <f t="shared" si="2"/>
        <v>921445</v>
      </c>
      <c r="U19">
        <f t="shared" si="2"/>
        <v>587165</v>
      </c>
      <c r="V19">
        <f t="shared" si="2"/>
        <v>284690</v>
      </c>
      <c r="W19">
        <f t="shared" si="2"/>
        <v>0</v>
      </c>
      <c r="X19">
        <f t="shared" si="2"/>
        <v>0</v>
      </c>
      <c r="Y19">
        <f t="shared" si="2"/>
        <v>1006926</v>
      </c>
      <c r="AB19">
        <v>1995</v>
      </c>
      <c r="AC19">
        <f t="shared" si="3"/>
        <v>365783</v>
      </c>
      <c r="AD19">
        <f t="shared" si="4"/>
        <v>300513</v>
      </c>
      <c r="AE19">
        <f t="shared" si="5"/>
        <v>257395</v>
      </c>
      <c r="AF19">
        <f t="shared" si="6"/>
        <v>234537</v>
      </c>
      <c r="AG19">
        <f t="shared" si="7"/>
        <v>225557</v>
      </c>
      <c r="AH19">
        <f t="shared" si="8"/>
        <v>921445</v>
      </c>
      <c r="AI19">
        <f t="shared" si="9"/>
        <v>587165</v>
      </c>
      <c r="AJ19">
        <f t="shared" si="10"/>
        <v>284690</v>
      </c>
      <c r="AK19">
        <f t="shared" si="11"/>
        <v>1006926</v>
      </c>
    </row>
    <row r="20" spans="1:37" x14ac:dyDescent="0.35">
      <c r="A20" s="3">
        <v>1993</v>
      </c>
      <c r="B20" s="4">
        <v>337154</v>
      </c>
      <c r="C20" s="4">
        <v>291796</v>
      </c>
      <c r="D20" s="4">
        <v>272368</v>
      </c>
      <c r="E20" s="4">
        <v>246521</v>
      </c>
      <c r="F20" s="4">
        <v>223914</v>
      </c>
      <c r="G20" s="4">
        <v>907028</v>
      </c>
      <c r="H20" s="4">
        <v>553293</v>
      </c>
      <c r="I20" s="4">
        <v>101491</v>
      </c>
      <c r="J20" s="4">
        <v>0</v>
      </c>
      <c r="K20" s="4">
        <v>0</v>
      </c>
      <c r="L20" s="4">
        <v>1102948</v>
      </c>
      <c r="N20">
        <f t="shared" si="2"/>
        <v>1996</v>
      </c>
      <c r="O20">
        <f t="shared" si="2"/>
        <v>379000</v>
      </c>
      <c r="P20">
        <f t="shared" si="2"/>
        <v>313267</v>
      </c>
      <c r="Q20">
        <f t="shared" si="2"/>
        <v>265377</v>
      </c>
      <c r="R20">
        <f t="shared" si="2"/>
        <v>231511</v>
      </c>
      <c r="S20">
        <f t="shared" si="2"/>
        <v>213570</v>
      </c>
      <c r="T20">
        <f t="shared" si="2"/>
        <v>913701</v>
      </c>
      <c r="U20">
        <f t="shared" si="2"/>
        <v>611500</v>
      </c>
      <c r="V20">
        <f t="shared" si="2"/>
        <v>358678</v>
      </c>
      <c r="W20">
        <f t="shared" si="2"/>
        <v>0</v>
      </c>
      <c r="X20">
        <f t="shared" si="2"/>
        <v>0</v>
      </c>
      <c r="Y20">
        <f t="shared" si="2"/>
        <v>946546</v>
      </c>
      <c r="AB20">
        <v>1996</v>
      </c>
      <c r="AC20">
        <f t="shared" si="3"/>
        <v>379000</v>
      </c>
      <c r="AD20">
        <f t="shared" si="4"/>
        <v>313267</v>
      </c>
      <c r="AE20">
        <f t="shared" si="5"/>
        <v>265377</v>
      </c>
      <c r="AF20">
        <f t="shared" si="6"/>
        <v>231511</v>
      </c>
      <c r="AG20">
        <f t="shared" si="7"/>
        <v>213570</v>
      </c>
      <c r="AH20">
        <f t="shared" si="8"/>
        <v>913701</v>
      </c>
      <c r="AI20">
        <f t="shared" si="9"/>
        <v>611500</v>
      </c>
      <c r="AJ20">
        <f t="shared" si="10"/>
        <v>358678</v>
      </c>
      <c r="AK20">
        <f t="shared" si="11"/>
        <v>946546</v>
      </c>
    </row>
    <row r="21" spans="1:37" x14ac:dyDescent="0.35">
      <c r="A21" s="3">
        <v>1994</v>
      </c>
      <c r="B21" s="4">
        <v>350608</v>
      </c>
      <c r="C21" s="4">
        <v>289624</v>
      </c>
      <c r="D21" s="4">
        <v>258729</v>
      </c>
      <c r="E21" s="4">
        <v>246024</v>
      </c>
      <c r="F21" s="4">
        <v>224877</v>
      </c>
      <c r="G21" s="4">
        <v>932053</v>
      </c>
      <c r="H21" s="4">
        <v>549296</v>
      </c>
      <c r="I21" s="4">
        <v>197822</v>
      </c>
      <c r="J21" s="4">
        <v>0</v>
      </c>
      <c r="K21" s="4">
        <v>0</v>
      </c>
      <c r="L21" s="4">
        <v>1055774</v>
      </c>
      <c r="N21">
        <f t="shared" si="2"/>
        <v>1997</v>
      </c>
      <c r="O21">
        <f t="shared" si="2"/>
        <v>376022</v>
      </c>
      <c r="P21">
        <f t="shared" si="2"/>
        <v>322628</v>
      </c>
      <c r="Q21">
        <f t="shared" si="2"/>
        <v>275367</v>
      </c>
      <c r="R21">
        <f t="shared" si="2"/>
        <v>237859</v>
      </c>
      <c r="S21">
        <f t="shared" si="2"/>
        <v>210259</v>
      </c>
      <c r="T21">
        <f t="shared" si="2"/>
        <v>892103</v>
      </c>
      <c r="U21">
        <f t="shared" si="2"/>
        <v>644856</v>
      </c>
      <c r="V21">
        <f t="shared" si="2"/>
        <v>427558</v>
      </c>
      <c r="W21">
        <f t="shared" si="2"/>
        <v>0</v>
      </c>
      <c r="X21">
        <f t="shared" si="2"/>
        <v>0</v>
      </c>
      <c r="Y21">
        <f t="shared" si="2"/>
        <v>899510</v>
      </c>
      <c r="AB21">
        <v>1997</v>
      </c>
      <c r="AC21">
        <f t="shared" si="3"/>
        <v>376022</v>
      </c>
      <c r="AD21">
        <f t="shared" si="4"/>
        <v>322628</v>
      </c>
      <c r="AE21">
        <f t="shared" si="5"/>
        <v>275367</v>
      </c>
      <c r="AF21">
        <f t="shared" si="6"/>
        <v>237859</v>
      </c>
      <c r="AG21">
        <f t="shared" si="7"/>
        <v>210259</v>
      </c>
      <c r="AH21">
        <f t="shared" si="8"/>
        <v>892103</v>
      </c>
      <c r="AI21">
        <f t="shared" si="9"/>
        <v>644856</v>
      </c>
      <c r="AJ21">
        <f t="shared" si="10"/>
        <v>427558</v>
      </c>
      <c r="AK21">
        <f t="shared" si="11"/>
        <v>899510</v>
      </c>
    </row>
    <row r="22" spans="1:37" x14ac:dyDescent="0.35">
      <c r="A22" s="3">
        <v>1995</v>
      </c>
      <c r="B22" s="4">
        <v>365783</v>
      </c>
      <c r="C22" s="4">
        <v>300513</v>
      </c>
      <c r="D22" s="4">
        <v>257395</v>
      </c>
      <c r="E22" s="4">
        <v>234537</v>
      </c>
      <c r="F22" s="4">
        <v>225557</v>
      </c>
      <c r="G22" s="4">
        <v>921445</v>
      </c>
      <c r="H22" s="4">
        <v>587165</v>
      </c>
      <c r="I22" s="4">
        <v>284690</v>
      </c>
      <c r="J22" s="4">
        <v>0</v>
      </c>
      <c r="K22" s="4">
        <v>0</v>
      </c>
      <c r="L22" s="4">
        <v>1006926</v>
      </c>
      <c r="N22">
        <f t="shared" si="2"/>
        <v>1998</v>
      </c>
      <c r="O22">
        <f t="shared" si="2"/>
        <v>383497</v>
      </c>
      <c r="P22">
        <f t="shared" si="2"/>
        <v>323332</v>
      </c>
      <c r="Q22">
        <f t="shared" si="2"/>
        <v>286145</v>
      </c>
      <c r="R22">
        <f t="shared" si="2"/>
        <v>248611</v>
      </c>
      <c r="S22">
        <f t="shared" si="2"/>
        <v>217113</v>
      </c>
      <c r="T22">
        <f t="shared" si="2"/>
        <v>881196</v>
      </c>
      <c r="U22">
        <f t="shared" si="2"/>
        <v>671600</v>
      </c>
      <c r="V22">
        <f t="shared" si="2"/>
        <v>424255</v>
      </c>
      <c r="W22">
        <f t="shared" si="2"/>
        <v>78358</v>
      </c>
      <c r="X22">
        <f t="shared" si="2"/>
        <v>0</v>
      </c>
      <c r="Y22">
        <f t="shared" si="2"/>
        <v>863822</v>
      </c>
      <c r="AB22">
        <v>1998</v>
      </c>
      <c r="AC22">
        <f t="shared" si="3"/>
        <v>383497</v>
      </c>
      <c r="AD22">
        <f t="shared" si="4"/>
        <v>323332</v>
      </c>
      <c r="AE22">
        <f t="shared" si="5"/>
        <v>286145</v>
      </c>
      <c r="AF22">
        <f t="shared" si="6"/>
        <v>248611</v>
      </c>
      <c r="AG22">
        <f t="shared" si="7"/>
        <v>217113</v>
      </c>
      <c r="AH22">
        <f t="shared" si="8"/>
        <v>881196</v>
      </c>
      <c r="AI22">
        <f t="shared" si="9"/>
        <v>671600</v>
      </c>
      <c r="AJ22">
        <f t="shared" si="10"/>
        <v>424255</v>
      </c>
      <c r="AK22">
        <f t="shared" si="11"/>
        <v>942180</v>
      </c>
    </row>
    <row r="23" spans="1:37" x14ac:dyDescent="0.35">
      <c r="A23" s="3">
        <v>1996</v>
      </c>
      <c r="B23" s="4">
        <v>379000</v>
      </c>
      <c r="C23" s="4">
        <v>313267</v>
      </c>
      <c r="D23" s="4">
        <v>265377</v>
      </c>
      <c r="E23" s="4">
        <v>231511</v>
      </c>
      <c r="F23" s="4">
        <v>213570</v>
      </c>
      <c r="G23" s="4">
        <v>913701</v>
      </c>
      <c r="H23" s="4">
        <v>611500</v>
      </c>
      <c r="I23" s="4">
        <v>358678</v>
      </c>
      <c r="J23" s="4">
        <v>0</v>
      </c>
      <c r="K23" s="4">
        <v>0</v>
      </c>
      <c r="L23" s="4">
        <v>946546</v>
      </c>
      <c r="N23">
        <f t="shared" si="2"/>
        <v>1999</v>
      </c>
      <c r="O23">
        <f t="shared" si="2"/>
        <v>369221</v>
      </c>
      <c r="P23">
        <f t="shared" si="2"/>
        <v>330562</v>
      </c>
      <c r="Q23">
        <f t="shared" si="2"/>
        <v>286965</v>
      </c>
      <c r="R23">
        <f t="shared" si="2"/>
        <v>258564</v>
      </c>
      <c r="S23">
        <f t="shared" si="2"/>
        <v>227497</v>
      </c>
      <c r="T23">
        <f t="shared" si="2"/>
        <v>875821</v>
      </c>
      <c r="U23">
        <f t="shared" si="2"/>
        <v>688159</v>
      </c>
      <c r="V23">
        <f t="shared" si="2"/>
        <v>419776</v>
      </c>
      <c r="W23">
        <f t="shared" si="2"/>
        <v>152435</v>
      </c>
      <c r="X23">
        <f t="shared" si="2"/>
        <v>0</v>
      </c>
      <c r="Y23">
        <f t="shared" si="2"/>
        <v>822934</v>
      </c>
      <c r="AB23">
        <v>1999</v>
      </c>
      <c r="AC23">
        <f t="shared" si="3"/>
        <v>369221</v>
      </c>
      <c r="AD23">
        <f t="shared" si="4"/>
        <v>330562</v>
      </c>
      <c r="AE23">
        <f t="shared" si="5"/>
        <v>286965</v>
      </c>
      <c r="AF23">
        <f t="shared" si="6"/>
        <v>258564</v>
      </c>
      <c r="AG23">
        <f t="shared" si="7"/>
        <v>227497</v>
      </c>
      <c r="AH23">
        <f t="shared" si="8"/>
        <v>875821</v>
      </c>
      <c r="AI23">
        <f t="shared" si="9"/>
        <v>688159</v>
      </c>
      <c r="AJ23">
        <f t="shared" si="10"/>
        <v>419776</v>
      </c>
      <c r="AK23">
        <f t="shared" si="11"/>
        <v>975369</v>
      </c>
    </row>
    <row r="24" spans="1:37" x14ac:dyDescent="0.35">
      <c r="A24" s="3">
        <v>1997</v>
      </c>
      <c r="B24" s="4">
        <v>376022</v>
      </c>
      <c r="C24" s="4">
        <v>322628</v>
      </c>
      <c r="D24" s="4">
        <v>275367</v>
      </c>
      <c r="E24" s="4">
        <v>237859</v>
      </c>
      <c r="F24" s="4">
        <v>210259</v>
      </c>
      <c r="G24" s="4">
        <v>892103</v>
      </c>
      <c r="H24" s="4">
        <v>644856</v>
      </c>
      <c r="I24" s="4">
        <v>427558</v>
      </c>
      <c r="J24" s="4">
        <v>0</v>
      </c>
      <c r="K24" s="4">
        <v>0</v>
      </c>
      <c r="L24" s="4">
        <v>899510</v>
      </c>
      <c r="N24">
        <f t="shared" si="2"/>
        <v>2000</v>
      </c>
      <c r="O24">
        <f t="shared" si="2"/>
        <v>347753</v>
      </c>
      <c r="P24">
        <f t="shared" si="2"/>
        <v>319192</v>
      </c>
      <c r="Q24">
        <f t="shared" si="2"/>
        <v>293329</v>
      </c>
      <c r="R24">
        <f t="shared" si="2"/>
        <v>258522</v>
      </c>
      <c r="S24">
        <f t="shared" si="2"/>
        <v>235317</v>
      </c>
      <c r="T24">
        <f t="shared" si="2"/>
        <v>877328</v>
      </c>
      <c r="U24">
        <f t="shared" si="2"/>
        <v>670577</v>
      </c>
      <c r="V24">
        <f t="shared" si="2"/>
        <v>450885</v>
      </c>
      <c r="W24">
        <f t="shared" si="2"/>
        <v>219046</v>
      </c>
      <c r="X24">
        <f t="shared" si="2"/>
        <v>0</v>
      </c>
      <c r="Y24">
        <f t="shared" si="2"/>
        <v>785076</v>
      </c>
      <c r="AB24">
        <v>2000</v>
      </c>
      <c r="AC24">
        <f t="shared" si="3"/>
        <v>347753</v>
      </c>
      <c r="AD24">
        <f t="shared" si="4"/>
        <v>319192</v>
      </c>
      <c r="AE24">
        <f t="shared" si="5"/>
        <v>293329</v>
      </c>
      <c r="AF24">
        <f t="shared" si="6"/>
        <v>258522</v>
      </c>
      <c r="AG24">
        <f t="shared" si="7"/>
        <v>235317</v>
      </c>
      <c r="AH24">
        <f t="shared" si="8"/>
        <v>877328</v>
      </c>
      <c r="AI24">
        <f t="shared" si="9"/>
        <v>670577</v>
      </c>
      <c r="AJ24">
        <f t="shared" si="10"/>
        <v>450885</v>
      </c>
      <c r="AK24">
        <f t="shared" si="11"/>
        <v>1004122</v>
      </c>
    </row>
    <row r="25" spans="1:37" x14ac:dyDescent="0.35">
      <c r="A25" s="3">
        <v>1998</v>
      </c>
      <c r="B25" s="4">
        <v>383497</v>
      </c>
      <c r="C25" s="4">
        <v>323332</v>
      </c>
      <c r="D25" s="4">
        <v>286145</v>
      </c>
      <c r="E25" s="4">
        <v>248611</v>
      </c>
      <c r="F25" s="4">
        <v>217113</v>
      </c>
      <c r="G25" s="4">
        <v>881196</v>
      </c>
      <c r="H25" s="4">
        <v>671600</v>
      </c>
      <c r="I25" s="4">
        <v>424255</v>
      </c>
      <c r="J25" s="4">
        <v>78358</v>
      </c>
      <c r="K25" s="4">
        <v>0</v>
      </c>
      <c r="L25" s="4">
        <v>863822</v>
      </c>
      <c r="N25">
        <f t="shared" si="2"/>
        <v>2001</v>
      </c>
      <c r="O25">
        <f t="shared" si="2"/>
        <v>341455</v>
      </c>
      <c r="P25">
        <f t="shared" si="2"/>
        <v>298353</v>
      </c>
      <c r="Q25">
        <f t="shared" si="2"/>
        <v>282517</v>
      </c>
      <c r="R25">
        <f t="shared" si="2"/>
        <v>265112</v>
      </c>
      <c r="S25">
        <f t="shared" si="2"/>
        <v>236146</v>
      </c>
      <c r="T25">
        <f t="shared" si="2"/>
        <v>889654</v>
      </c>
      <c r="U25">
        <f t="shared" si="2"/>
        <v>666603</v>
      </c>
      <c r="V25">
        <f t="shared" si="2"/>
        <v>472396</v>
      </c>
      <c r="W25">
        <f t="shared" si="2"/>
        <v>278556</v>
      </c>
      <c r="X25">
        <f t="shared" si="2"/>
        <v>0</v>
      </c>
      <c r="Y25">
        <f t="shared" si="2"/>
        <v>746935</v>
      </c>
      <c r="AB25">
        <v>2001</v>
      </c>
      <c r="AC25">
        <f t="shared" si="3"/>
        <v>341455</v>
      </c>
      <c r="AD25">
        <f t="shared" si="4"/>
        <v>298353</v>
      </c>
      <c r="AE25">
        <f t="shared" si="5"/>
        <v>282517</v>
      </c>
      <c r="AF25">
        <f t="shared" si="6"/>
        <v>265112</v>
      </c>
      <c r="AG25">
        <f t="shared" si="7"/>
        <v>236146</v>
      </c>
      <c r="AH25">
        <f t="shared" si="8"/>
        <v>889654</v>
      </c>
      <c r="AI25">
        <f t="shared" si="9"/>
        <v>666603</v>
      </c>
      <c r="AJ25">
        <f t="shared" si="10"/>
        <v>472396</v>
      </c>
      <c r="AK25">
        <f t="shared" si="11"/>
        <v>1025491</v>
      </c>
    </row>
    <row r="26" spans="1:37" x14ac:dyDescent="0.35">
      <c r="A26" s="3">
        <v>1999</v>
      </c>
      <c r="B26" s="4">
        <v>369221</v>
      </c>
      <c r="C26" s="4">
        <v>330562</v>
      </c>
      <c r="D26" s="4">
        <v>286965</v>
      </c>
      <c r="E26" s="4">
        <v>258564</v>
      </c>
      <c r="F26" s="4">
        <v>227497</v>
      </c>
      <c r="G26" s="4">
        <v>875821</v>
      </c>
      <c r="H26" s="4">
        <v>688159</v>
      </c>
      <c r="I26" s="4">
        <v>419776</v>
      </c>
      <c r="J26" s="4">
        <v>152435</v>
      </c>
      <c r="K26" s="4">
        <v>0</v>
      </c>
      <c r="L26" s="4">
        <v>822934</v>
      </c>
      <c r="N26">
        <f t="shared" si="2"/>
        <v>2002</v>
      </c>
      <c r="O26">
        <f t="shared" si="2"/>
        <v>331719</v>
      </c>
      <c r="P26">
        <f t="shared" si="2"/>
        <v>291754</v>
      </c>
      <c r="Q26">
        <f t="shared" si="2"/>
        <v>263188</v>
      </c>
      <c r="R26">
        <f t="shared" si="2"/>
        <v>253794</v>
      </c>
      <c r="S26">
        <f t="shared" si="2"/>
        <v>240249</v>
      </c>
      <c r="T26">
        <f t="shared" si="2"/>
        <v>905464</v>
      </c>
      <c r="U26">
        <f t="shared" si="2"/>
        <v>648672</v>
      </c>
      <c r="V26">
        <f t="shared" si="2"/>
        <v>499086</v>
      </c>
      <c r="W26">
        <f t="shared" si="2"/>
        <v>331224</v>
      </c>
      <c r="X26">
        <f t="shared" si="2"/>
        <v>0</v>
      </c>
      <c r="Y26">
        <f t="shared" si="2"/>
        <v>711464</v>
      </c>
      <c r="AB26">
        <v>2002</v>
      </c>
      <c r="AC26">
        <f t="shared" si="3"/>
        <v>331719</v>
      </c>
      <c r="AD26">
        <f t="shared" si="4"/>
        <v>291754</v>
      </c>
      <c r="AE26">
        <f t="shared" si="5"/>
        <v>263188</v>
      </c>
      <c r="AF26">
        <f t="shared" si="6"/>
        <v>253794</v>
      </c>
      <c r="AG26">
        <f t="shared" si="7"/>
        <v>240249</v>
      </c>
      <c r="AH26">
        <f t="shared" si="8"/>
        <v>905464</v>
      </c>
      <c r="AI26">
        <f t="shared" si="9"/>
        <v>648672</v>
      </c>
      <c r="AJ26">
        <f t="shared" si="10"/>
        <v>499086</v>
      </c>
      <c r="AK26">
        <f t="shared" si="11"/>
        <v>1042688</v>
      </c>
    </row>
    <row r="27" spans="1:37" x14ac:dyDescent="0.35">
      <c r="A27" s="3">
        <v>2000</v>
      </c>
      <c r="B27" s="4">
        <v>347753</v>
      </c>
      <c r="C27" s="4">
        <v>319192</v>
      </c>
      <c r="D27" s="4">
        <v>293329</v>
      </c>
      <c r="E27" s="4">
        <v>258522</v>
      </c>
      <c r="F27" s="4">
        <v>235317</v>
      </c>
      <c r="G27" s="4">
        <v>877328</v>
      </c>
      <c r="H27" s="4">
        <v>670577</v>
      </c>
      <c r="I27" s="4">
        <v>450885</v>
      </c>
      <c r="J27" s="4">
        <v>219046</v>
      </c>
      <c r="K27" s="4">
        <v>0</v>
      </c>
      <c r="L27" s="4">
        <v>785076</v>
      </c>
      <c r="N27">
        <f t="shared" si="2"/>
        <v>2003</v>
      </c>
      <c r="O27">
        <f t="shared" si="2"/>
        <v>350229</v>
      </c>
      <c r="P27">
        <f t="shared" si="2"/>
        <v>287392</v>
      </c>
      <c r="Q27">
        <f t="shared" si="2"/>
        <v>259138</v>
      </c>
      <c r="R27">
        <f t="shared" si="2"/>
        <v>237976</v>
      </c>
      <c r="S27">
        <f t="shared" si="2"/>
        <v>231696</v>
      </c>
      <c r="T27">
        <f t="shared" si="2"/>
        <v>928833</v>
      </c>
      <c r="U27">
        <f t="shared" si="2"/>
        <v>639227</v>
      </c>
      <c r="V27">
        <f t="shared" si="2"/>
        <v>516156</v>
      </c>
      <c r="W27">
        <f t="shared" si="2"/>
        <v>329153</v>
      </c>
      <c r="X27">
        <f t="shared" si="2"/>
        <v>60352</v>
      </c>
      <c r="Y27">
        <f t="shared" si="2"/>
        <v>682345</v>
      </c>
      <c r="AB27">
        <v>2003</v>
      </c>
      <c r="AC27">
        <f t="shared" si="3"/>
        <v>350229</v>
      </c>
      <c r="AD27">
        <f t="shared" si="4"/>
        <v>287392</v>
      </c>
      <c r="AE27">
        <f t="shared" si="5"/>
        <v>259138</v>
      </c>
      <c r="AF27">
        <f t="shared" si="6"/>
        <v>237976</v>
      </c>
      <c r="AG27">
        <f t="shared" si="7"/>
        <v>231696</v>
      </c>
      <c r="AH27">
        <f t="shared" si="8"/>
        <v>928833</v>
      </c>
      <c r="AI27">
        <f t="shared" si="9"/>
        <v>639227</v>
      </c>
      <c r="AJ27">
        <f t="shared" si="10"/>
        <v>516156</v>
      </c>
      <c r="AK27">
        <f t="shared" si="11"/>
        <v>1071850</v>
      </c>
    </row>
    <row r="28" spans="1:37" x14ac:dyDescent="0.35">
      <c r="A28" s="3">
        <v>2001</v>
      </c>
      <c r="B28" s="4">
        <v>341455</v>
      </c>
      <c r="C28" s="4">
        <v>298353</v>
      </c>
      <c r="D28" s="4">
        <v>282517</v>
      </c>
      <c r="E28" s="4">
        <v>265112</v>
      </c>
      <c r="F28" s="4">
        <v>236146</v>
      </c>
      <c r="G28" s="4">
        <v>889654</v>
      </c>
      <c r="H28" s="4">
        <v>666603</v>
      </c>
      <c r="I28" s="4">
        <v>472396</v>
      </c>
      <c r="J28" s="4">
        <v>278556</v>
      </c>
      <c r="K28" s="4">
        <v>0</v>
      </c>
      <c r="L28" s="4">
        <v>746935</v>
      </c>
      <c r="N28">
        <f t="shared" si="2"/>
        <v>2004</v>
      </c>
      <c r="O28">
        <f t="shared" si="2"/>
        <v>361413</v>
      </c>
      <c r="P28">
        <f t="shared" si="2"/>
        <v>305210</v>
      </c>
      <c r="Q28">
        <f t="shared" si="2"/>
        <v>256732</v>
      </c>
      <c r="R28">
        <f t="shared" si="2"/>
        <v>234921</v>
      </c>
      <c r="S28">
        <f t="shared" si="2"/>
        <v>217016</v>
      </c>
      <c r="T28">
        <f t="shared" si="2"/>
        <v>939764</v>
      </c>
      <c r="U28">
        <f t="shared" si="2"/>
        <v>636824</v>
      </c>
      <c r="V28">
        <f t="shared" si="2"/>
        <v>529473</v>
      </c>
      <c r="W28">
        <f t="shared" si="2"/>
        <v>327503</v>
      </c>
      <c r="X28">
        <f t="shared" si="2"/>
        <v>118594</v>
      </c>
      <c r="Y28">
        <f t="shared" si="2"/>
        <v>654914</v>
      </c>
      <c r="AB28">
        <v>2004</v>
      </c>
      <c r="AC28">
        <f t="shared" si="3"/>
        <v>361413</v>
      </c>
      <c r="AD28">
        <f t="shared" si="4"/>
        <v>305210</v>
      </c>
      <c r="AE28">
        <f t="shared" si="5"/>
        <v>256732</v>
      </c>
      <c r="AF28">
        <f t="shared" si="6"/>
        <v>234921</v>
      </c>
      <c r="AG28">
        <f t="shared" si="7"/>
        <v>217016</v>
      </c>
      <c r="AH28">
        <f t="shared" si="8"/>
        <v>939764</v>
      </c>
      <c r="AI28">
        <f t="shared" si="9"/>
        <v>636824</v>
      </c>
      <c r="AJ28">
        <f t="shared" si="10"/>
        <v>529473</v>
      </c>
      <c r="AK28">
        <f t="shared" si="11"/>
        <v>1101011</v>
      </c>
    </row>
    <row r="29" spans="1:37" x14ac:dyDescent="0.35">
      <c r="A29" s="3">
        <v>2002</v>
      </c>
      <c r="B29" s="4">
        <v>331719</v>
      </c>
      <c r="C29" s="4">
        <v>291754</v>
      </c>
      <c r="D29" s="4">
        <v>263188</v>
      </c>
      <c r="E29" s="4">
        <v>253794</v>
      </c>
      <c r="F29" s="4">
        <v>240249</v>
      </c>
      <c r="G29" s="4">
        <v>905464</v>
      </c>
      <c r="H29" s="4">
        <v>648672</v>
      </c>
      <c r="I29" s="4">
        <v>499086</v>
      </c>
      <c r="J29" s="4">
        <v>331224</v>
      </c>
      <c r="K29" s="4">
        <v>0</v>
      </c>
      <c r="L29" s="4">
        <v>711464</v>
      </c>
      <c r="N29">
        <f t="shared" si="2"/>
        <v>2005</v>
      </c>
      <c r="O29">
        <f t="shared" si="2"/>
        <v>380099</v>
      </c>
      <c r="P29">
        <f t="shared" si="2"/>
        <v>311672</v>
      </c>
      <c r="Q29">
        <f t="shared" si="2"/>
        <v>272341</v>
      </c>
      <c r="R29">
        <f t="shared" si="2"/>
        <v>232781</v>
      </c>
      <c r="S29">
        <f t="shared" si="2"/>
        <v>214915</v>
      </c>
      <c r="T29">
        <f t="shared" si="2"/>
        <v>928737</v>
      </c>
      <c r="U29">
        <f t="shared" si="2"/>
        <v>639363</v>
      </c>
      <c r="V29">
        <f t="shared" si="2"/>
        <v>512473</v>
      </c>
      <c r="W29">
        <f t="shared" si="2"/>
        <v>357269</v>
      </c>
      <c r="X29">
        <f t="shared" si="2"/>
        <v>171186</v>
      </c>
      <c r="Y29">
        <f t="shared" si="2"/>
        <v>627699</v>
      </c>
      <c r="AB29">
        <v>2005</v>
      </c>
      <c r="AC29">
        <f t="shared" si="3"/>
        <v>380099</v>
      </c>
      <c r="AD29">
        <f t="shared" si="4"/>
        <v>311672</v>
      </c>
      <c r="AE29">
        <f t="shared" si="5"/>
        <v>272341</v>
      </c>
      <c r="AF29">
        <f t="shared" si="6"/>
        <v>232781</v>
      </c>
      <c r="AG29">
        <f t="shared" si="7"/>
        <v>214915</v>
      </c>
      <c r="AH29">
        <f t="shared" si="8"/>
        <v>928737</v>
      </c>
      <c r="AI29">
        <f t="shared" si="9"/>
        <v>639363</v>
      </c>
      <c r="AJ29">
        <f t="shared" si="10"/>
        <v>512473</v>
      </c>
      <c r="AK29">
        <f t="shared" si="11"/>
        <v>1156154</v>
      </c>
    </row>
    <row r="30" spans="1:37" x14ac:dyDescent="0.35">
      <c r="A30" s="3">
        <v>2003</v>
      </c>
      <c r="B30" s="4">
        <v>350229</v>
      </c>
      <c r="C30" s="4">
        <v>287392</v>
      </c>
      <c r="D30" s="4">
        <v>259138</v>
      </c>
      <c r="E30" s="4">
        <v>237976</v>
      </c>
      <c r="F30" s="4">
        <v>231696</v>
      </c>
      <c r="G30" s="4">
        <v>928833</v>
      </c>
      <c r="H30" s="4">
        <v>639227</v>
      </c>
      <c r="I30" s="4">
        <v>516156</v>
      </c>
      <c r="J30" s="4">
        <v>329153</v>
      </c>
      <c r="K30" s="4">
        <v>60352</v>
      </c>
      <c r="L30" s="4">
        <v>682345</v>
      </c>
      <c r="N30">
        <f t="shared" si="2"/>
        <v>2006</v>
      </c>
      <c r="O30">
        <f t="shared" si="2"/>
        <v>397531</v>
      </c>
      <c r="P30">
        <f t="shared" si="2"/>
        <v>327618</v>
      </c>
      <c r="Q30">
        <f t="shared" si="2"/>
        <v>274566</v>
      </c>
      <c r="R30">
        <f t="shared" si="2"/>
        <v>245230</v>
      </c>
      <c r="S30">
        <f t="shared" si="2"/>
        <v>211266</v>
      </c>
      <c r="T30">
        <f t="shared" si="2"/>
        <v>904728</v>
      </c>
      <c r="U30">
        <f t="shared" si="2"/>
        <v>640614</v>
      </c>
      <c r="V30">
        <f t="shared" si="2"/>
        <v>505155</v>
      </c>
      <c r="W30">
        <f t="shared" si="2"/>
        <v>371924</v>
      </c>
      <c r="X30">
        <f t="shared" si="2"/>
        <v>216580</v>
      </c>
      <c r="Y30">
        <f t="shared" si="2"/>
        <v>595580</v>
      </c>
      <c r="AB30">
        <v>2006</v>
      </c>
      <c r="AC30">
        <f t="shared" si="3"/>
        <v>397531</v>
      </c>
      <c r="AD30">
        <f t="shared" si="4"/>
        <v>327618</v>
      </c>
      <c r="AE30">
        <f t="shared" si="5"/>
        <v>274566</v>
      </c>
      <c r="AF30">
        <f t="shared" si="6"/>
        <v>245230</v>
      </c>
      <c r="AG30">
        <f t="shared" si="7"/>
        <v>211266</v>
      </c>
      <c r="AH30">
        <f t="shared" si="8"/>
        <v>904728</v>
      </c>
      <c r="AI30">
        <f t="shared" si="9"/>
        <v>640614</v>
      </c>
      <c r="AJ30">
        <f t="shared" si="10"/>
        <v>505155</v>
      </c>
      <c r="AK30">
        <f t="shared" si="11"/>
        <v>1184084</v>
      </c>
    </row>
    <row r="31" spans="1:37" x14ac:dyDescent="0.35">
      <c r="A31" s="3">
        <v>2004</v>
      </c>
      <c r="B31" s="4">
        <v>361413</v>
      </c>
      <c r="C31" s="4">
        <v>305210</v>
      </c>
      <c r="D31" s="4">
        <v>256732</v>
      </c>
      <c r="E31" s="4">
        <v>234921</v>
      </c>
      <c r="F31" s="4">
        <v>217016</v>
      </c>
      <c r="G31" s="4">
        <v>939764</v>
      </c>
      <c r="H31" s="4">
        <v>636824</v>
      </c>
      <c r="I31" s="4">
        <v>529473</v>
      </c>
      <c r="J31" s="4">
        <v>327503</v>
      </c>
      <c r="K31" s="4">
        <v>118594</v>
      </c>
      <c r="L31" s="4">
        <v>654914</v>
      </c>
      <c r="N31">
        <f t="shared" si="2"/>
        <v>2007</v>
      </c>
      <c r="O31">
        <f t="shared" si="2"/>
        <v>434180</v>
      </c>
      <c r="P31">
        <f t="shared" si="2"/>
        <v>341715</v>
      </c>
      <c r="Q31">
        <f t="shared" si="2"/>
        <v>289163</v>
      </c>
      <c r="R31">
        <f t="shared" si="2"/>
        <v>247257</v>
      </c>
      <c r="S31">
        <f t="shared" si="2"/>
        <v>224234</v>
      </c>
      <c r="T31">
        <f t="shared" si="2"/>
        <v>885498</v>
      </c>
      <c r="U31">
        <f t="shared" si="2"/>
        <v>651323</v>
      </c>
      <c r="V31">
        <f t="shared" si="2"/>
        <v>492919</v>
      </c>
      <c r="W31">
        <f t="shared" si="2"/>
        <v>393666</v>
      </c>
      <c r="X31">
        <f t="shared" si="2"/>
        <v>259838</v>
      </c>
      <c r="Y31">
        <f t="shared" si="2"/>
        <v>569737</v>
      </c>
      <c r="AB31">
        <v>2007</v>
      </c>
      <c r="AC31">
        <f t="shared" si="3"/>
        <v>434180</v>
      </c>
      <c r="AD31">
        <f t="shared" si="4"/>
        <v>341715</v>
      </c>
      <c r="AE31">
        <f t="shared" si="5"/>
        <v>289163</v>
      </c>
      <c r="AF31">
        <f t="shared" si="6"/>
        <v>247257</v>
      </c>
      <c r="AG31">
        <f t="shared" si="7"/>
        <v>224234</v>
      </c>
      <c r="AH31">
        <f t="shared" si="8"/>
        <v>885498</v>
      </c>
      <c r="AI31">
        <f t="shared" si="9"/>
        <v>651323</v>
      </c>
      <c r="AJ31">
        <f t="shared" si="10"/>
        <v>492919</v>
      </c>
      <c r="AK31">
        <f t="shared" si="11"/>
        <v>1223241</v>
      </c>
    </row>
    <row r="32" spans="1:37" x14ac:dyDescent="0.35">
      <c r="A32" s="3">
        <v>2005</v>
      </c>
      <c r="B32" s="4">
        <v>380099</v>
      </c>
      <c r="C32" s="4">
        <v>311672</v>
      </c>
      <c r="D32" s="4">
        <v>272341</v>
      </c>
      <c r="E32" s="4">
        <v>232781</v>
      </c>
      <c r="F32" s="4">
        <v>214915</v>
      </c>
      <c r="G32" s="4">
        <v>928737</v>
      </c>
      <c r="H32" s="4">
        <v>639363</v>
      </c>
      <c r="I32" s="4">
        <v>512473</v>
      </c>
      <c r="J32" s="4">
        <v>357269</v>
      </c>
      <c r="K32" s="4">
        <v>171186</v>
      </c>
      <c r="L32" s="4">
        <v>627699</v>
      </c>
      <c r="N32">
        <f t="shared" si="2"/>
        <v>2008</v>
      </c>
      <c r="O32">
        <f t="shared" si="2"/>
        <v>378488</v>
      </c>
      <c r="P32">
        <f t="shared" si="2"/>
        <v>361999</v>
      </c>
      <c r="Q32">
        <f t="shared" si="2"/>
        <v>294279</v>
      </c>
      <c r="R32">
        <f t="shared" si="2"/>
        <v>253916</v>
      </c>
      <c r="S32">
        <f t="shared" si="2"/>
        <v>220985</v>
      </c>
      <c r="T32">
        <f t="shared" si="2"/>
        <v>865123</v>
      </c>
      <c r="U32">
        <f t="shared" si="2"/>
        <v>661201</v>
      </c>
      <c r="V32">
        <f t="shared" si="2"/>
        <v>480975</v>
      </c>
      <c r="W32">
        <f t="shared" si="2"/>
        <v>403066</v>
      </c>
      <c r="X32">
        <f t="shared" si="2"/>
        <v>304417</v>
      </c>
      <c r="Y32">
        <f t="shared" si="2"/>
        <v>545234</v>
      </c>
      <c r="AB32">
        <v>2008</v>
      </c>
      <c r="AC32">
        <f t="shared" si="3"/>
        <v>378488</v>
      </c>
      <c r="AD32">
        <f t="shared" si="4"/>
        <v>361999</v>
      </c>
      <c r="AE32">
        <f t="shared" si="5"/>
        <v>294279</v>
      </c>
      <c r="AF32">
        <f t="shared" si="6"/>
        <v>253916</v>
      </c>
      <c r="AG32">
        <f t="shared" si="7"/>
        <v>220985</v>
      </c>
      <c r="AH32">
        <f t="shared" si="8"/>
        <v>865123</v>
      </c>
      <c r="AI32">
        <f t="shared" si="9"/>
        <v>661201</v>
      </c>
      <c r="AJ32">
        <f t="shared" si="10"/>
        <v>480975</v>
      </c>
      <c r="AK32">
        <f t="shared" si="11"/>
        <v>1252717</v>
      </c>
    </row>
    <row r="33" spans="1:37" x14ac:dyDescent="0.35">
      <c r="A33" s="3">
        <v>2006</v>
      </c>
      <c r="B33" s="4">
        <v>397531</v>
      </c>
      <c r="C33" s="4">
        <v>327618</v>
      </c>
      <c r="D33" s="4">
        <v>274566</v>
      </c>
      <c r="E33" s="4">
        <v>245230</v>
      </c>
      <c r="F33" s="4">
        <v>211266</v>
      </c>
      <c r="G33" s="4">
        <v>904728</v>
      </c>
      <c r="H33" s="4">
        <v>640614</v>
      </c>
      <c r="I33" s="4">
        <v>505155</v>
      </c>
      <c r="J33" s="4">
        <v>371924</v>
      </c>
      <c r="K33" s="4">
        <v>216580</v>
      </c>
      <c r="L33" s="4">
        <v>595580</v>
      </c>
      <c r="N33">
        <f t="shared" si="2"/>
        <v>2009</v>
      </c>
      <c r="O33">
        <f t="shared" si="2"/>
        <v>345252</v>
      </c>
      <c r="P33">
        <f t="shared" si="2"/>
        <v>309831</v>
      </c>
      <c r="Q33">
        <f t="shared" si="2"/>
        <v>311848</v>
      </c>
      <c r="R33">
        <f t="shared" si="2"/>
        <v>257742</v>
      </c>
      <c r="S33">
        <f t="shared" si="2"/>
        <v>224579</v>
      </c>
      <c r="T33">
        <f t="shared" si="2"/>
        <v>844386</v>
      </c>
      <c r="U33">
        <f t="shared" si="2"/>
        <v>658487</v>
      </c>
      <c r="V33">
        <f t="shared" si="2"/>
        <v>472513</v>
      </c>
      <c r="W33">
        <f t="shared" si="2"/>
        <v>408350</v>
      </c>
      <c r="X33">
        <f t="shared" si="2"/>
        <v>347191</v>
      </c>
      <c r="Y33">
        <f t="shared" si="2"/>
        <v>523449</v>
      </c>
      <c r="AB33">
        <v>2009</v>
      </c>
      <c r="AC33">
        <f t="shared" si="3"/>
        <v>345252</v>
      </c>
      <c r="AD33">
        <f t="shared" si="4"/>
        <v>309831</v>
      </c>
      <c r="AE33">
        <f t="shared" si="5"/>
        <v>311848</v>
      </c>
      <c r="AF33">
        <f t="shared" si="6"/>
        <v>257742</v>
      </c>
      <c r="AG33">
        <f t="shared" si="7"/>
        <v>224579</v>
      </c>
      <c r="AH33">
        <f t="shared" si="8"/>
        <v>844386</v>
      </c>
      <c r="AI33">
        <f t="shared" si="9"/>
        <v>658487</v>
      </c>
      <c r="AJ33">
        <f t="shared" si="10"/>
        <v>472513</v>
      </c>
      <c r="AK33">
        <f t="shared" si="11"/>
        <v>1278990</v>
      </c>
    </row>
    <row r="34" spans="1:37" x14ac:dyDescent="0.35">
      <c r="A34" s="3">
        <v>2007</v>
      </c>
      <c r="B34" s="4">
        <v>434180</v>
      </c>
      <c r="C34" s="4">
        <v>341715</v>
      </c>
      <c r="D34" s="4">
        <v>289163</v>
      </c>
      <c r="E34" s="4">
        <v>247257</v>
      </c>
      <c r="F34" s="4">
        <v>224234</v>
      </c>
      <c r="G34" s="4">
        <v>885498</v>
      </c>
      <c r="H34" s="4">
        <v>651323</v>
      </c>
      <c r="I34" s="4">
        <v>492919</v>
      </c>
      <c r="J34" s="4">
        <v>393666</v>
      </c>
      <c r="K34" s="4">
        <v>259838</v>
      </c>
      <c r="L34" s="4">
        <v>569737</v>
      </c>
      <c r="N34">
        <f t="shared" si="2"/>
        <v>2010</v>
      </c>
      <c r="O34">
        <f t="shared" si="2"/>
        <v>293783</v>
      </c>
      <c r="P34">
        <f t="shared" si="2"/>
        <v>291608</v>
      </c>
      <c r="Q34">
        <f t="shared" si="2"/>
        <v>270580</v>
      </c>
      <c r="R34">
        <f t="shared" si="2"/>
        <v>278276</v>
      </c>
      <c r="S34">
        <f t="shared" si="2"/>
        <v>232031</v>
      </c>
      <c r="T34">
        <f t="shared" si="2"/>
        <v>852094</v>
      </c>
      <c r="U34">
        <f t="shared" si="2"/>
        <v>645857</v>
      </c>
      <c r="V34">
        <f t="shared" si="2"/>
        <v>471619</v>
      </c>
      <c r="W34">
        <f t="shared" si="2"/>
        <v>391563</v>
      </c>
      <c r="X34">
        <f t="shared" si="2"/>
        <v>414959</v>
      </c>
      <c r="Y34">
        <f t="shared" si="2"/>
        <v>504436</v>
      </c>
      <c r="AB34">
        <v>2010</v>
      </c>
      <c r="AC34">
        <f t="shared" si="3"/>
        <v>293783</v>
      </c>
      <c r="AD34">
        <f t="shared" si="4"/>
        <v>291608</v>
      </c>
      <c r="AE34">
        <f t="shared" si="5"/>
        <v>270580</v>
      </c>
      <c r="AF34">
        <f t="shared" si="6"/>
        <v>278276</v>
      </c>
      <c r="AG34">
        <f t="shared" si="7"/>
        <v>232031</v>
      </c>
      <c r="AH34">
        <f t="shared" si="8"/>
        <v>852094</v>
      </c>
      <c r="AI34">
        <f t="shared" si="9"/>
        <v>645857</v>
      </c>
      <c r="AJ34">
        <f t="shared" si="10"/>
        <v>471619</v>
      </c>
      <c r="AK34">
        <f t="shared" si="11"/>
        <v>1310958</v>
      </c>
    </row>
    <row r="35" spans="1:37" x14ac:dyDescent="0.35">
      <c r="A35" s="3">
        <v>2008</v>
      </c>
      <c r="B35" s="4">
        <v>378488</v>
      </c>
      <c r="C35" s="4">
        <v>361999</v>
      </c>
      <c r="D35" s="4">
        <v>294279</v>
      </c>
      <c r="E35" s="4">
        <v>253916</v>
      </c>
      <c r="F35" s="4">
        <v>220985</v>
      </c>
      <c r="G35" s="4">
        <v>865123</v>
      </c>
      <c r="H35" s="4">
        <v>661201</v>
      </c>
      <c r="I35" s="4">
        <v>480975</v>
      </c>
      <c r="J35" s="4">
        <v>403066</v>
      </c>
      <c r="K35" s="4">
        <v>304417</v>
      </c>
      <c r="L35" s="4">
        <v>545234</v>
      </c>
      <c r="N35">
        <f t="shared" si="2"/>
        <v>2011</v>
      </c>
      <c r="O35">
        <f t="shared" si="2"/>
        <v>282717</v>
      </c>
      <c r="P35">
        <f t="shared" si="2"/>
        <v>253516</v>
      </c>
      <c r="Q35">
        <f t="shared" si="2"/>
        <v>258563</v>
      </c>
      <c r="R35">
        <f t="shared" si="2"/>
        <v>243791</v>
      </c>
      <c r="S35">
        <f t="shared" si="2"/>
        <v>253085</v>
      </c>
      <c r="T35">
        <f t="shared" si="2"/>
        <v>872879</v>
      </c>
      <c r="U35">
        <f t="shared" si="2"/>
        <v>630959</v>
      </c>
      <c r="V35">
        <f t="shared" si="2"/>
        <v>473887</v>
      </c>
      <c r="W35">
        <f t="shared" si="2"/>
        <v>387236</v>
      </c>
      <c r="X35">
        <f t="shared" si="2"/>
        <v>465821</v>
      </c>
      <c r="Y35">
        <f t="shared" si="2"/>
        <v>484665</v>
      </c>
      <c r="AB35">
        <v>2011</v>
      </c>
      <c r="AC35">
        <f t="shared" si="3"/>
        <v>282717</v>
      </c>
      <c r="AD35">
        <f t="shared" si="4"/>
        <v>253516</v>
      </c>
      <c r="AE35">
        <f t="shared" si="5"/>
        <v>258563</v>
      </c>
      <c r="AF35">
        <f t="shared" si="6"/>
        <v>243791</v>
      </c>
      <c r="AG35">
        <f t="shared" si="7"/>
        <v>253085</v>
      </c>
      <c r="AH35">
        <f t="shared" si="8"/>
        <v>872879</v>
      </c>
      <c r="AI35">
        <f t="shared" si="9"/>
        <v>630959</v>
      </c>
      <c r="AJ35">
        <f t="shared" si="10"/>
        <v>473887</v>
      </c>
      <c r="AK35">
        <f t="shared" si="11"/>
        <v>1337722</v>
      </c>
    </row>
    <row r="36" spans="1:37" x14ac:dyDescent="0.35">
      <c r="A36" s="3">
        <v>2009</v>
      </c>
      <c r="B36" s="4">
        <v>345252</v>
      </c>
      <c r="C36" s="4">
        <v>309831</v>
      </c>
      <c r="D36" s="4">
        <v>311848</v>
      </c>
      <c r="E36" s="4">
        <v>257742</v>
      </c>
      <c r="F36" s="4">
        <v>224579</v>
      </c>
      <c r="G36" s="4">
        <v>844386</v>
      </c>
      <c r="H36" s="4">
        <v>658487</v>
      </c>
      <c r="I36" s="4">
        <v>472513</v>
      </c>
      <c r="J36" s="4">
        <v>408350</v>
      </c>
      <c r="K36" s="4">
        <v>347191</v>
      </c>
      <c r="L36" s="4">
        <v>523449</v>
      </c>
      <c r="N36">
        <f t="shared" si="2"/>
        <v>2012</v>
      </c>
      <c r="O36">
        <f t="shared" si="2"/>
        <v>302625</v>
      </c>
      <c r="P36">
        <f t="shared" si="2"/>
        <v>246821</v>
      </c>
      <c r="Q36">
        <f t="shared" si="2"/>
        <v>228284</v>
      </c>
      <c r="R36">
        <f t="shared" si="2"/>
        <v>236572</v>
      </c>
      <c r="S36">
        <f t="shared" si="2"/>
        <v>225233</v>
      </c>
      <c r="T36">
        <f t="shared" si="2"/>
        <v>925329</v>
      </c>
      <c r="U36">
        <f t="shared" si="2"/>
        <v>622832</v>
      </c>
      <c r="V36">
        <f t="shared" si="2"/>
        <v>485202</v>
      </c>
      <c r="W36">
        <f t="shared" si="2"/>
        <v>380460</v>
      </c>
      <c r="X36">
        <f t="shared" si="2"/>
        <v>519696</v>
      </c>
      <c r="Y36">
        <f t="shared" si="2"/>
        <v>468090</v>
      </c>
      <c r="AB36">
        <v>2012</v>
      </c>
      <c r="AC36">
        <f t="shared" si="3"/>
        <v>302625</v>
      </c>
      <c r="AD36">
        <f t="shared" si="4"/>
        <v>246821</v>
      </c>
      <c r="AE36">
        <f t="shared" si="5"/>
        <v>228284</v>
      </c>
      <c r="AF36">
        <f t="shared" si="6"/>
        <v>236572</v>
      </c>
      <c r="AG36">
        <f t="shared" si="7"/>
        <v>225233</v>
      </c>
      <c r="AH36">
        <f t="shared" si="8"/>
        <v>925329</v>
      </c>
      <c r="AI36">
        <f t="shared" si="9"/>
        <v>622832</v>
      </c>
      <c r="AJ36">
        <f t="shared" si="10"/>
        <v>485202</v>
      </c>
      <c r="AK36">
        <f t="shared" si="11"/>
        <v>1368246</v>
      </c>
    </row>
    <row r="37" spans="1:37" x14ac:dyDescent="0.35">
      <c r="A37" s="3">
        <v>2010</v>
      </c>
      <c r="B37" s="4">
        <v>293783</v>
      </c>
      <c r="C37" s="4">
        <v>291608</v>
      </c>
      <c r="D37" s="4">
        <v>270580</v>
      </c>
      <c r="E37" s="4">
        <v>278276</v>
      </c>
      <c r="F37" s="4">
        <v>232031</v>
      </c>
      <c r="G37" s="4">
        <v>852094</v>
      </c>
      <c r="H37" s="4">
        <v>645857</v>
      </c>
      <c r="I37" s="4">
        <v>471619</v>
      </c>
      <c r="J37" s="4">
        <v>391563</v>
      </c>
      <c r="K37" s="4">
        <v>414959</v>
      </c>
      <c r="L37" s="4">
        <v>504436</v>
      </c>
      <c r="N37">
        <f t="shared" si="2"/>
        <v>2013</v>
      </c>
      <c r="O37">
        <f t="shared" si="2"/>
        <v>312683</v>
      </c>
      <c r="P37">
        <f t="shared" si="2"/>
        <v>263700</v>
      </c>
      <c r="Q37">
        <f t="shared" si="2"/>
        <v>221419</v>
      </c>
      <c r="R37">
        <f t="shared" si="2"/>
        <v>208226</v>
      </c>
      <c r="S37">
        <f t="shared" si="2"/>
        <v>218313</v>
      </c>
      <c r="T37">
        <f t="shared" si="2"/>
        <v>934929</v>
      </c>
      <c r="U37">
        <f t="shared" si="2"/>
        <v>620922</v>
      </c>
      <c r="V37">
        <f t="shared" si="2"/>
        <v>497740</v>
      </c>
      <c r="W37">
        <f t="shared" si="2"/>
        <v>374103</v>
      </c>
      <c r="X37">
        <f t="shared" si="2"/>
        <v>565420</v>
      </c>
      <c r="Y37">
        <f t="shared" si="2"/>
        <v>450293</v>
      </c>
      <c r="AB37">
        <v>2013</v>
      </c>
      <c r="AC37">
        <f t="shared" si="3"/>
        <v>312683</v>
      </c>
      <c r="AD37">
        <f t="shared" si="4"/>
        <v>263700</v>
      </c>
      <c r="AE37">
        <f t="shared" si="5"/>
        <v>221419</v>
      </c>
      <c r="AF37">
        <f t="shared" si="6"/>
        <v>208226</v>
      </c>
      <c r="AG37">
        <f t="shared" si="7"/>
        <v>218313</v>
      </c>
      <c r="AH37">
        <f t="shared" si="8"/>
        <v>934929</v>
      </c>
      <c r="AI37">
        <f t="shared" si="9"/>
        <v>620922</v>
      </c>
      <c r="AJ37">
        <f t="shared" si="10"/>
        <v>497740</v>
      </c>
      <c r="AK37">
        <f t="shared" si="11"/>
        <v>1389816</v>
      </c>
    </row>
    <row r="38" spans="1:37" x14ac:dyDescent="0.35">
      <c r="A38" s="3">
        <v>2011</v>
      </c>
      <c r="B38" s="4">
        <v>282717</v>
      </c>
      <c r="C38" s="4">
        <v>253516</v>
      </c>
      <c r="D38" s="4">
        <v>258563</v>
      </c>
      <c r="E38" s="4">
        <v>243791</v>
      </c>
      <c r="F38" s="4">
        <v>253085</v>
      </c>
      <c r="G38" s="4">
        <v>872879</v>
      </c>
      <c r="H38" s="4">
        <v>630959</v>
      </c>
      <c r="I38" s="4">
        <v>473887</v>
      </c>
      <c r="J38" s="4">
        <v>387236</v>
      </c>
      <c r="K38" s="4">
        <v>465821</v>
      </c>
      <c r="L38" s="4">
        <v>484665</v>
      </c>
      <c r="N38">
        <f t="shared" ref="N38:Y42" si="12">A41</f>
        <v>2014</v>
      </c>
      <c r="O38">
        <f t="shared" si="12"/>
        <v>311836</v>
      </c>
      <c r="P38">
        <f t="shared" si="12"/>
        <v>272728</v>
      </c>
      <c r="Q38">
        <f t="shared" si="12"/>
        <v>236235</v>
      </c>
      <c r="R38">
        <f t="shared" si="12"/>
        <v>201694</v>
      </c>
      <c r="S38">
        <f t="shared" si="12"/>
        <v>191619</v>
      </c>
      <c r="T38">
        <f t="shared" si="12"/>
        <v>941934</v>
      </c>
      <c r="U38">
        <f t="shared" si="12"/>
        <v>621983</v>
      </c>
      <c r="V38">
        <f t="shared" si="12"/>
        <v>505947</v>
      </c>
      <c r="W38">
        <f t="shared" si="12"/>
        <v>372459</v>
      </c>
      <c r="X38">
        <f t="shared" si="12"/>
        <v>608332</v>
      </c>
      <c r="Y38">
        <f t="shared" si="12"/>
        <v>434248</v>
      </c>
      <c r="AB38">
        <v>2014</v>
      </c>
      <c r="AC38">
        <f t="shared" si="3"/>
        <v>311836</v>
      </c>
      <c r="AD38">
        <f t="shared" si="4"/>
        <v>272728</v>
      </c>
      <c r="AE38">
        <f t="shared" si="5"/>
        <v>236235</v>
      </c>
      <c r="AF38">
        <f t="shared" si="6"/>
        <v>201694</v>
      </c>
      <c r="AG38">
        <f t="shared" si="7"/>
        <v>191619</v>
      </c>
      <c r="AH38">
        <f t="shared" si="8"/>
        <v>941934</v>
      </c>
      <c r="AI38">
        <f t="shared" si="9"/>
        <v>621983</v>
      </c>
      <c r="AJ38">
        <f t="shared" si="10"/>
        <v>505947</v>
      </c>
      <c r="AK38">
        <f t="shared" si="11"/>
        <v>1415039</v>
      </c>
    </row>
    <row r="39" spans="1:37" x14ac:dyDescent="0.35">
      <c r="A39" s="3">
        <v>2012</v>
      </c>
      <c r="B39" s="4">
        <v>302625</v>
      </c>
      <c r="C39" s="4">
        <v>246821</v>
      </c>
      <c r="D39" s="4">
        <v>228284</v>
      </c>
      <c r="E39" s="4">
        <v>236572</v>
      </c>
      <c r="F39" s="4">
        <v>225233</v>
      </c>
      <c r="G39" s="4">
        <v>925329</v>
      </c>
      <c r="H39" s="4">
        <v>622832</v>
      </c>
      <c r="I39" s="4">
        <v>485202</v>
      </c>
      <c r="J39" s="4">
        <v>380460</v>
      </c>
      <c r="K39" s="4">
        <v>519696</v>
      </c>
      <c r="L39" s="4">
        <v>468090</v>
      </c>
      <c r="N39">
        <f t="shared" si="12"/>
        <v>2015</v>
      </c>
      <c r="O39">
        <f t="shared" si="12"/>
        <v>319880</v>
      </c>
      <c r="P39">
        <f t="shared" si="12"/>
        <v>273641</v>
      </c>
      <c r="Q39">
        <f t="shared" si="12"/>
        <v>245810</v>
      </c>
      <c r="R39">
        <f t="shared" si="12"/>
        <v>215928</v>
      </c>
      <c r="S39">
        <f t="shared" si="12"/>
        <v>186071</v>
      </c>
      <c r="T39">
        <f t="shared" si="12"/>
        <v>917088</v>
      </c>
      <c r="U39">
        <f t="shared" si="12"/>
        <v>636870</v>
      </c>
      <c r="V39">
        <f t="shared" si="12"/>
        <v>502795</v>
      </c>
      <c r="W39">
        <f t="shared" si="12"/>
        <v>373318</v>
      </c>
      <c r="X39">
        <f t="shared" si="12"/>
        <v>649062</v>
      </c>
      <c r="Y39">
        <f t="shared" si="12"/>
        <v>418022</v>
      </c>
      <c r="AB39">
        <v>2015</v>
      </c>
      <c r="AC39">
        <f t="shared" si="3"/>
        <v>319880</v>
      </c>
      <c r="AD39">
        <f t="shared" si="4"/>
        <v>273641</v>
      </c>
      <c r="AE39">
        <f t="shared" si="5"/>
        <v>245810</v>
      </c>
      <c r="AF39">
        <f t="shared" si="6"/>
        <v>215928</v>
      </c>
      <c r="AG39">
        <f t="shared" si="7"/>
        <v>186071</v>
      </c>
      <c r="AH39">
        <f t="shared" si="8"/>
        <v>917088</v>
      </c>
      <c r="AI39">
        <f t="shared" si="9"/>
        <v>636870</v>
      </c>
      <c r="AJ39">
        <f t="shared" si="10"/>
        <v>502795</v>
      </c>
      <c r="AK39">
        <f t="shared" si="11"/>
        <v>1440402</v>
      </c>
    </row>
    <row r="40" spans="1:37" x14ac:dyDescent="0.35">
      <c r="A40" s="3">
        <v>2013</v>
      </c>
      <c r="B40" s="4">
        <v>312683</v>
      </c>
      <c r="C40" s="4">
        <v>263700</v>
      </c>
      <c r="D40" s="4">
        <v>221419</v>
      </c>
      <c r="E40" s="4">
        <v>208226</v>
      </c>
      <c r="F40" s="4">
        <v>218313</v>
      </c>
      <c r="G40" s="4">
        <v>934929</v>
      </c>
      <c r="H40" s="4">
        <v>620922</v>
      </c>
      <c r="I40" s="4">
        <v>497740</v>
      </c>
      <c r="J40" s="4">
        <v>374103</v>
      </c>
      <c r="K40" s="4">
        <v>565420</v>
      </c>
      <c r="L40" s="4">
        <v>450293</v>
      </c>
      <c r="N40">
        <f t="shared" si="12"/>
        <v>2016</v>
      </c>
      <c r="O40">
        <f t="shared" si="12"/>
        <v>324224</v>
      </c>
      <c r="P40">
        <f t="shared" si="12"/>
        <v>282317</v>
      </c>
      <c r="Q40">
        <f t="shared" si="12"/>
        <v>246996</v>
      </c>
      <c r="R40">
        <f t="shared" si="12"/>
        <v>225328</v>
      </c>
      <c r="S40">
        <f t="shared" si="12"/>
        <v>199355</v>
      </c>
      <c r="T40">
        <f t="shared" si="12"/>
        <v>880696</v>
      </c>
      <c r="U40">
        <f t="shared" si="12"/>
        <v>660642</v>
      </c>
      <c r="V40">
        <f t="shared" si="12"/>
        <v>496549</v>
      </c>
      <c r="W40">
        <f t="shared" si="12"/>
        <v>378316</v>
      </c>
      <c r="X40">
        <f t="shared" si="12"/>
        <v>688436</v>
      </c>
      <c r="Y40">
        <f t="shared" si="12"/>
        <v>402700</v>
      </c>
      <c r="AB40">
        <v>2016</v>
      </c>
      <c r="AC40">
        <f t="shared" si="3"/>
        <v>324224</v>
      </c>
      <c r="AD40">
        <f t="shared" si="4"/>
        <v>282317</v>
      </c>
      <c r="AE40">
        <f t="shared" si="5"/>
        <v>246996</v>
      </c>
      <c r="AF40">
        <f t="shared" si="6"/>
        <v>225328</v>
      </c>
      <c r="AG40">
        <f t="shared" si="7"/>
        <v>199355</v>
      </c>
      <c r="AH40">
        <f t="shared" si="8"/>
        <v>880696</v>
      </c>
      <c r="AI40">
        <f t="shared" si="9"/>
        <v>660642</v>
      </c>
      <c r="AJ40">
        <f t="shared" si="10"/>
        <v>496549</v>
      </c>
      <c r="AK40">
        <f t="shared" si="11"/>
        <v>1469452</v>
      </c>
    </row>
    <row r="41" spans="1:37" x14ac:dyDescent="0.35">
      <c r="A41" s="3">
        <v>2014</v>
      </c>
      <c r="B41" s="4">
        <v>311836</v>
      </c>
      <c r="C41" s="4">
        <v>272728</v>
      </c>
      <c r="D41" s="4">
        <v>236235</v>
      </c>
      <c r="E41" s="4">
        <v>201694</v>
      </c>
      <c r="F41" s="4">
        <v>191619</v>
      </c>
      <c r="G41" s="4">
        <v>941934</v>
      </c>
      <c r="H41" s="4">
        <v>621983</v>
      </c>
      <c r="I41" s="4">
        <v>505947</v>
      </c>
      <c r="J41" s="4">
        <v>372459</v>
      </c>
      <c r="K41" s="4">
        <v>608332</v>
      </c>
      <c r="L41" s="4">
        <v>434248</v>
      </c>
      <c r="N41">
        <f t="shared" si="12"/>
        <v>2017</v>
      </c>
      <c r="O41">
        <f t="shared" si="12"/>
        <v>338877</v>
      </c>
      <c r="P41">
        <f t="shared" si="12"/>
        <v>284818</v>
      </c>
      <c r="Q41">
        <f t="shared" si="12"/>
        <v>253914</v>
      </c>
      <c r="R41">
        <f t="shared" si="12"/>
        <v>225070</v>
      </c>
      <c r="S41">
        <f t="shared" si="12"/>
        <v>206667</v>
      </c>
      <c r="T41">
        <f t="shared" si="12"/>
        <v>834383</v>
      </c>
      <c r="U41">
        <f t="shared" si="12"/>
        <v>699198</v>
      </c>
      <c r="V41">
        <f t="shared" si="12"/>
        <v>486694</v>
      </c>
      <c r="W41">
        <f t="shared" si="12"/>
        <v>384576</v>
      </c>
      <c r="X41">
        <f t="shared" si="12"/>
        <v>720398</v>
      </c>
      <c r="Y41">
        <f t="shared" si="12"/>
        <v>387078</v>
      </c>
      <c r="AB41">
        <v>2017</v>
      </c>
      <c r="AC41">
        <f t="shared" si="3"/>
        <v>338877</v>
      </c>
      <c r="AD41">
        <f t="shared" si="4"/>
        <v>284818</v>
      </c>
      <c r="AE41">
        <f t="shared" si="5"/>
        <v>253914</v>
      </c>
      <c r="AF41">
        <f t="shared" si="6"/>
        <v>225070</v>
      </c>
      <c r="AG41">
        <f t="shared" si="7"/>
        <v>206667</v>
      </c>
      <c r="AH41">
        <f t="shared" si="8"/>
        <v>834383</v>
      </c>
      <c r="AI41">
        <f t="shared" si="9"/>
        <v>699198</v>
      </c>
      <c r="AJ41">
        <f t="shared" si="10"/>
        <v>486694</v>
      </c>
      <c r="AK41">
        <f t="shared" si="11"/>
        <v>1492052</v>
      </c>
    </row>
    <row r="42" spans="1:37" x14ac:dyDescent="0.35">
      <c r="A42" s="3">
        <v>2015</v>
      </c>
      <c r="B42" s="4">
        <v>319880</v>
      </c>
      <c r="C42" s="4">
        <v>273641</v>
      </c>
      <c r="D42" s="4">
        <v>245810</v>
      </c>
      <c r="E42" s="4">
        <v>215928</v>
      </c>
      <c r="F42" s="4">
        <v>186071</v>
      </c>
      <c r="G42" s="4">
        <v>917088</v>
      </c>
      <c r="H42" s="4">
        <v>636870</v>
      </c>
      <c r="I42" s="4">
        <v>502795</v>
      </c>
      <c r="J42" s="4">
        <v>373318</v>
      </c>
      <c r="K42" s="4">
        <v>649062</v>
      </c>
      <c r="L42" s="4">
        <v>418022</v>
      </c>
      <c r="N42">
        <f t="shared" si="12"/>
        <v>2018</v>
      </c>
      <c r="O42">
        <f t="shared" si="12"/>
        <v>336153</v>
      </c>
      <c r="P42">
        <f t="shared" si="12"/>
        <v>297733</v>
      </c>
      <c r="Q42">
        <f t="shared" si="12"/>
        <v>256471</v>
      </c>
      <c r="R42">
        <f t="shared" si="12"/>
        <v>230727</v>
      </c>
      <c r="S42">
        <f t="shared" si="12"/>
        <v>206689</v>
      </c>
      <c r="T42">
        <f t="shared" si="12"/>
        <v>821279</v>
      </c>
      <c r="U42">
        <f t="shared" si="12"/>
        <v>706016</v>
      </c>
      <c r="V42">
        <f t="shared" si="12"/>
        <v>484994</v>
      </c>
      <c r="W42">
        <f t="shared" si="12"/>
        <v>393288</v>
      </c>
      <c r="X42">
        <f t="shared" si="12"/>
        <v>748725</v>
      </c>
      <c r="Y42">
        <f t="shared" si="12"/>
        <v>372602</v>
      </c>
      <c r="AB42">
        <v>2018</v>
      </c>
      <c r="AC42">
        <f t="shared" si="3"/>
        <v>336153</v>
      </c>
      <c r="AD42">
        <f t="shared" si="4"/>
        <v>297733</v>
      </c>
      <c r="AE42">
        <f t="shared" si="5"/>
        <v>256471</v>
      </c>
      <c r="AF42">
        <f t="shared" si="6"/>
        <v>230727</v>
      </c>
      <c r="AG42">
        <f t="shared" si="7"/>
        <v>206689</v>
      </c>
      <c r="AH42">
        <f t="shared" si="8"/>
        <v>821279</v>
      </c>
      <c r="AI42">
        <f t="shared" si="9"/>
        <v>706016</v>
      </c>
      <c r="AJ42">
        <f t="shared" si="10"/>
        <v>484994</v>
      </c>
      <c r="AK42">
        <f t="shared" si="11"/>
        <v>1514615</v>
      </c>
    </row>
    <row r="43" spans="1:37" x14ac:dyDescent="0.35">
      <c r="A43" s="3">
        <v>2016</v>
      </c>
      <c r="B43" s="4">
        <v>324224</v>
      </c>
      <c r="C43" s="4">
        <v>282317</v>
      </c>
      <c r="D43" s="4">
        <v>246996</v>
      </c>
      <c r="E43" s="4">
        <v>225328</v>
      </c>
      <c r="F43" s="4">
        <v>199355</v>
      </c>
      <c r="G43" s="4">
        <v>880696</v>
      </c>
      <c r="H43" s="4">
        <v>660642</v>
      </c>
      <c r="I43" s="4">
        <v>496549</v>
      </c>
      <c r="J43" s="4">
        <v>378316</v>
      </c>
      <c r="K43" s="4">
        <v>688436</v>
      </c>
      <c r="L43" s="4">
        <v>402700</v>
      </c>
    </row>
    <row r="44" spans="1:37" x14ac:dyDescent="0.35">
      <c r="A44" s="3">
        <v>2017</v>
      </c>
      <c r="B44" s="4">
        <v>338877</v>
      </c>
      <c r="C44" s="4">
        <v>284818</v>
      </c>
      <c r="D44" s="4">
        <v>253914</v>
      </c>
      <c r="E44" s="4">
        <v>225070</v>
      </c>
      <c r="F44" s="4">
        <v>206667</v>
      </c>
      <c r="G44" s="4">
        <v>834383</v>
      </c>
      <c r="H44" s="4">
        <v>699198</v>
      </c>
      <c r="I44" s="4">
        <v>486694</v>
      </c>
      <c r="J44" s="4">
        <v>384576</v>
      </c>
      <c r="K44" s="4">
        <v>720398</v>
      </c>
      <c r="L44" s="4">
        <v>387078</v>
      </c>
    </row>
    <row r="45" spans="1:37" x14ac:dyDescent="0.35">
      <c r="A45" s="3">
        <v>2018</v>
      </c>
      <c r="B45" s="4">
        <v>336153</v>
      </c>
      <c r="C45" s="4">
        <v>297733</v>
      </c>
      <c r="D45" s="4">
        <v>256471</v>
      </c>
      <c r="E45" s="4">
        <v>230727</v>
      </c>
      <c r="F45" s="4">
        <v>206689</v>
      </c>
      <c r="G45" s="4">
        <v>821279</v>
      </c>
      <c r="H45" s="4">
        <v>706016</v>
      </c>
      <c r="I45" s="4">
        <v>484994</v>
      </c>
      <c r="J45" s="4">
        <v>393288</v>
      </c>
      <c r="K45" s="4">
        <v>748725</v>
      </c>
      <c r="L45" s="4">
        <v>372602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45"/>
  <sheetViews>
    <sheetView topLeftCell="P1" zoomScale="60" zoomScaleNormal="60" workbookViewId="0">
      <selection activeCell="AE3" sqref="AE3"/>
    </sheetView>
  </sheetViews>
  <sheetFormatPr defaultRowHeight="14.5" x14ac:dyDescent="0.35"/>
  <cols>
    <col min="1" max="1" width="54" bestFit="1" customWidth="1"/>
    <col min="2" max="2" width="16.7265625" bestFit="1" customWidth="1"/>
    <col min="3" max="11" width="6.26953125" bestFit="1" customWidth="1"/>
    <col min="12" max="12" width="7.36328125" customWidth="1"/>
    <col min="13" max="13" width="7.36328125" bestFit="1" customWidth="1"/>
    <col min="14" max="14" width="10.7265625" bestFit="1" customWidth="1"/>
    <col min="27" max="27" width="9.36328125" bestFit="1" customWidth="1"/>
    <col min="39" max="39" width="17.36328125" bestFit="1" customWidth="1"/>
    <col min="63" max="63" width="14.6328125" bestFit="1" customWidth="1"/>
    <col min="75" max="75" width="21.08984375" bestFit="1" customWidth="1"/>
    <col min="87" max="87" width="16.26953125" bestFit="1" customWidth="1"/>
    <col min="89" max="89" width="17.54296875" bestFit="1" customWidth="1"/>
    <col min="90" max="91" width="19.54296875" bestFit="1" customWidth="1"/>
    <col min="92" max="92" width="16.453125" bestFit="1" customWidth="1"/>
    <col min="93" max="93" width="14.453125" bestFit="1" customWidth="1"/>
    <col min="94" max="95" width="16.453125" bestFit="1" customWidth="1"/>
    <col min="96" max="97" width="15.453125" bestFit="1" customWidth="1"/>
    <col min="99" max="99" width="37" bestFit="1" customWidth="1"/>
    <col min="111" max="111" width="46.54296875" bestFit="1" customWidth="1"/>
  </cols>
  <sheetData>
    <row r="1" spans="1:121" x14ac:dyDescent="0.35">
      <c r="N1" t="str">
        <f>A4</f>
        <v>Row Labels</v>
      </c>
      <c r="O1" t="s">
        <v>67</v>
      </c>
      <c r="P1" t="s">
        <v>68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AA1" s="1" t="s">
        <v>110</v>
      </c>
      <c r="AB1" t="s">
        <v>37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97</v>
      </c>
      <c r="AI1" t="s">
        <v>98</v>
      </c>
      <c r="AJ1" t="s">
        <v>99</v>
      </c>
      <c r="AK1" t="s">
        <v>100</v>
      </c>
      <c r="AM1" s="1"/>
      <c r="AY1" s="1"/>
      <c r="BG1" t="s">
        <v>98</v>
      </c>
      <c r="BH1" t="s">
        <v>99</v>
      </c>
      <c r="BI1" t="s">
        <v>100</v>
      </c>
      <c r="BK1" s="1" t="s">
        <v>101</v>
      </c>
      <c r="BL1" s="5" t="s">
        <v>37</v>
      </c>
      <c r="BM1" s="5" t="s">
        <v>92</v>
      </c>
      <c r="BN1" s="5" t="s">
        <v>93</v>
      </c>
      <c r="BO1" s="5" t="s">
        <v>94</v>
      </c>
      <c r="BP1" s="5" t="s">
        <v>95</v>
      </c>
      <c r="BQ1" s="5" t="s">
        <v>96</v>
      </c>
      <c r="BR1" s="5" t="s">
        <v>97</v>
      </c>
      <c r="BS1" s="5" t="s">
        <v>98</v>
      </c>
      <c r="BT1" s="5" t="s">
        <v>99</v>
      </c>
      <c r="BU1" t="s">
        <v>100</v>
      </c>
      <c r="BW1" s="1" t="s">
        <v>102</v>
      </c>
      <c r="BX1" t="s">
        <v>37</v>
      </c>
      <c r="BY1" t="s">
        <v>92</v>
      </c>
      <c r="BZ1" t="s">
        <v>93</v>
      </c>
      <c r="CA1" t="s">
        <v>94</v>
      </c>
      <c r="CB1" t="s">
        <v>95</v>
      </c>
      <c r="CC1" t="s">
        <v>96</v>
      </c>
      <c r="CD1" t="s">
        <v>97</v>
      </c>
      <c r="CE1" t="s">
        <v>98</v>
      </c>
      <c r="CF1" t="s">
        <v>99</v>
      </c>
      <c r="CG1" t="s">
        <v>100</v>
      </c>
      <c r="CI1" s="1" t="s">
        <v>103</v>
      </c>
      <c r="CJ1" t="s">
        <v>37</v>
      </c>
      <c r="CK1" t="s">
        <v>92</v>
      </c>
      <c r="CL1" t="s">
        <v>93</v>
      </c>
      <c r="CM1" t="s">
        <v>94</v>
      </c>
      <c r="CN1" t="s">
        <v>95</v>
      </c>
      <c r="CO1" t="s">
        <v>96</v>
      </c>
      <c r="CP1" t="s">
        <v>97</v>
      </c>
      <c r="CQ1" t="s">
        <v>98</v>
      </c>
      <c r="CR1" t="s">
        <v>99</v>
      </c>
      <c r="CS1" t="s">
        <v>100</v>
      </c>
      <c r="CU1" s="1" t="s">
        <v>104</v>
      </c>
      <c r="CV1" t="s">
        <v>37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97</v>
      </c>
      <c r="DC1" t="s">
        <v>98</v>
      </c>
      <c r="DD1" t="s">
        <v>99</v>
      </c>
      <c r="DE1" t="s">
        <v>100</v>
      </c>
      <c r="DG1" s="1" t="s">
        <v>105</v>
      </c>
      <c r="DH1" t="s">
        <v>37</v>
      </c>
      <c r="DI1" t="s">
        <v>92</v>
      </c>
      <c r="DJ1" t="s">
        <v>93</v>
      </c>
      <c r="DK1" t="s">
        <v>94</v>
      </c>
      <c r="DL1" t="s">
        <v>95</v>
      </c>
      <c r="DM1" t="s">
        <v>96</v>
      </c>
      <c r="DN1" t="s">
        <v>97</v>
      </c>
      <c r="DO1" t="s">
        <v>98</v>
      </c>
      <c r="DP1" t="s">
        <v>99</v>
      </c>
      <c r="DQ1" t="s">
        <v>100</v>
      </c>
    </row>
    <row r="2" spans="1:121" x14ac:dyDescent="0.35">
      <c r="B2" t="s">
        <v>67</v>
      </c>
      <c r="C2" t="s">
        <v>68</v>
      </c>
      <c r="D2" t="s">
        <v>71</v>
      </c>
      <c r="E2" t="s">
        <v>72</v>
      </c>
      <c r="F2" t="s">
        <v>73</v>
      </c>
      <c r="G2" t="s">
        <v>74</v>
      </c>
      <c r="H2" t="s">
        <v>75</v>
      </c>
      <c r="I2" t="s">
        <v>76</v>
      </c>
      <c r="J2" t="s">
        <v>77</v>
      </c>
      <c r="K2" t="s">
        <v>78</v>
      </c>
      <c r="L2" t="s">
        <v>79</v>
      </c>
      <c r="N2">
        <f>A5</f>
        <v>1978</v>
      </c>
      <c r="O2">
        <f t="shared" ref="O2:Y2" si="0">B5</f>
        <v>98607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AB2">
        <v>1978</v>
      </c>
      <c r="AC2">
        <f>IFERROR((O2),"")</f>
        <v>98607</v>
      </c>
      <c r="AD2">
        <f t="shared" ref="AD2:AJ2" si="1">IFERROR((P2),"")</f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  <c r="BG2">
        <f t="shared" ref="BG2:BI17" si="2">IFERROR(100*(AI2-AU2),"")</f>
        <v>0</v>
      </c>
      <c r="BH2">
        <f t="shared" si="2"/>
        <v>0</v>
      </c>
      <c r="BL2" s="5">
        <v>2007</v>
      </c>
      <c r="BM2" s="5">
        <f>BA31-BA$31</f>
        <v>0</v>
      </c>
      <c r="BN2" s="5">
        <f t="shared" ref="BN2:BU2" si="3">BB31-BB$31</f>
        <v>0</v>
      </c>
      <c r="BO2" s="5">
        <f t="shared" si="3"/>
        <v>0</v>
      </c>
      <c r="BP2" s="5">
        <f t="shared" si="3"/>
        <v>0</v>
      </c>
      <c r="BQ2" s="5">
        <f t="shared" si="3"/>
        <v>0</v>
      </c>
      <c r="BR2" s="5">
        <f t="shared" si="3"/>
        <v>0</v>
      </c>
      <c r="BS2" s="5">
        <f t="shared" si="3"/>
        <v>0</v>
      </c>
      <c r="BT2" s="5">
        <f t="shared" si="3"/>
        <v>0</v>
      </c>
      <c r="BU2" s="5">
        <f t="shared" si="3"/>
        <v>0</v>
      </c>
      <c r="BX2">
        <v>2007</v>
      </c>
      <c r="BY2">
        <f>(AO31)</f>
        <v>0</v>
      </c>
      <c r="BZ2">
        <f t="shared" ref="BZ2:CG2" si="4">(AP31)</f>
        <v>0</v>
      </c>
      <c r="CA2">
        <f t="shared" si="4"/>
        <v>0</v>
      </c>
      <c r="CB2">
        <f t="shared" si="4"/>
        <v>0</v>
      </c>
      <c r="CC2">
        <f t="shared" si="4"/>
        <v>0</v>
      </c>
      <c r="CD2">
        <f t="shared" si="4"/>
        <v>0</v>
      </c>
      <c r="CE2">
        <f t="shared" si="4"/>
        <v>0</v>
      </c>
      <c r="CF2">
        <f t="shared" si="4"/>
        <v>0</v>
      </c>
      <c r="CG2">
        <f t="shared" si="4"/>
        <v>0</v>
      </c>
      <c r="CJ2">
        <v>2007</v>
      </c>
      <c r="CK2" s="6">
        <f>EXP(BY2)</f>
        <v>1</v>
      </c>
      <c r="CL2" s="6">
        <f t="shared" ref="CL2:CS9" si="5">EXP(BZ2)</f>
        <v>1</v>
      </c>
      <c r="CM2" s="6">
        <f t="shared" si="5"/>
        <v>1</v>
      </c>
      <c r="CN2" s="6">
        <f t="shared" si="5"/>
        <v>1</v>
      </c>
      <c r="CO2" s="6">
        <f t="shared" si="5"/>
        <v>1</v>
      </c>
      <c r="CP2" s="6">
        <f t="shared" si="5"/>
        <v>1</v>
      </c>
      <c r="CQ2" s="6">
        <f t="shared" si="5"/>
        <v>1</v>
      </c>
      <c r="CR2" s="6">
        <f t="shared" si="5"/>
        <v>1</v>
      </c>
      <c r="CS2" s="6">
        <f t="shared" si="5"/>
        <v>1</v>
      </c>
      <c r="CV2">
        <v>2007</v>
      </c>
      <c r="CW2">
        <f>CK2/SUM($CK2:$CS2)</f>
        <v>0.1111111111111111</v>
      </c>
      <c r="CX2">
        <f t="shared" ref="CX2:DE9" si="6">CL2/SUM($CK2:$CS2)</f>
        <v>0.1111111111111111</v>
      </c>
      <c r="CY2">
        <f t="shared" si="6"/>
        <v>0.1111111111111111</v>
      </c>
      <c r="CZ2">
        <f t="shared" si="6"/>
        <v>0.1111111111111111</v>
      </c>
      <c r="DA2">
        <f t="shared" si="6"/>
        <v>0.1111111111111111</v>
      </c>
      <c r="DB2">
        <f t="shared" si="6"/>
        <v>0.1111111111111111</v>
      </c>
      <c r="DC2">
        <f t="shared" si="6"/>
        <v>0.1111111111111111</v>
      </c>
      <c r="DD2">
        <f t="shared" si="6"/>
        <v>0.1111111111111111</v>
      </c>
      <c r="DE2">
        <f t="shared" si="6"/>
        <v>0.1111111111111111</v>
      </c>
      <c r="DH2">
        <v>2007</v>
      </c>
      <c r="DI2">
        <f>100*(CW2-CW$2)</f>
        <v>0</v>
      </c>
      <c r="DJ2">
        <f t="shared" ref="DJ2:DQ9" si="7">100*(CX2-CX$2)</f>
        <v>0</v>
      </c>
      <c r="DK2">
        <f t="shared" si="7"/>
        <v>0</v>
      </c>
      <c r="DL2">
        <f t="shared" si="7"/>
        <v>0</v>
      </c>
      <c r="DM2">
        <f t="shared" si="7"/>
        <v>0</v>
      </c>
      <c r="DN2">
        <f t="shared" si="7"/>
        <v>0</v>
      </c>
      <c r="DO2">
        <f t="shared" si="7"/>
        <v>0</v>
      </c>
      <c r="DP2">
        <f t="shared" si="7"/>
        <v>0</v>
      </c>
      <c r="DQ2">
        <f t="shared" si="7"/>
        <v>0</v>
      </c>
    </row>
    <row r="3" spans="1:121" x14ac:dyDescent="0.35">
      <c r="A3" s="2" t="s">
        <v>83</v>
      </c>
      <c r="B3" s="2" t="s">
        <v>106</v>
      </c>
      <c r="N3">
        <f t="shared" ref="N3:N42" si="8">A6</f>
        <v>1979</v>
      </c>
      <c r="O3">
        <f t="shared" ref="O3:O42" si="9">B6</f>
        <v>92109</v>
      </c>
      <c r="P3">
        <f t="shared" ref="P3:P42" si="10">C6</f>
        <v>45534</v>
      </c>
      <c r="Q3">
        <f t="shared" ref="Q3:Q42" si="11">D6</f>
        <v>0</v>
      </c>
      <c r="R3">
        <f t="shared" ref="R3:R42" si="12">E6</f>
        <v>0</v>
      </c>
      <c r="S3">
        <f t="shared" ref="S3:S42" si="13">F6</f>
        <v>0</v>
      </c>
      <c r="T3">
        <f t="shared" ref="T3:T42" si="14">G6</f>
        <v>0</v>
      </c>
      <c r="U3">
        <f t="shared" ref="U3:U42" si="15">H6</f>
        <v>0</v>
      </c>
      <c r="V3">
        <f t="shared" ref="V3:V42" si="16">I6</f>
        <v>0</v>
      </c>
      <c r="W3">
        <f t="shared" ref="W3:W42" si="17">J6</f>
        <v>0</v>
      </c>
      <c r="X3">
        <f t="shared" ref="X3:X42" si="18">K6</f>
        <v>0</v>
      </c>
      <c r="Y3">
        <f t="shared" ref="Y3:Y42" si="19">L6</f>
        <v>161858</v>
      </c>
      <c r="AB3">
        <v>1979</v>
      </c>
      <c r="AC3">
        <f t="shared" ref="AC3:AC42" si="20">IFERROR((O3),"")</f>
        <v>92109</v>
      </c>
      <c r="AD3">
        <f t="shared" ref="AD3:AD42" si="21">IFERROR((P3),"")</f>
        <v>45534</v>
      </c>
      <c r="AE3">
        <f t="shared" ref="AE3:AE42" si="22">IFERROR((Q3),"")</f>
        <v>0</v>
      </c>
      <c r="AF3">
        <f t="shared" ref="AF3:AF42" si="23">IFERROR((R3),"")</f>
        <v>0</v>
      </c>
      <c r="AG3">
        <f t="shared" ref="AG3:AG42" si="24">IFERROR((S3),"")</f>
        <v>0</v>
      </c>
      <c r="AH3">
        <f t="shared" ref="AH3:AH42" si="25">IFERROR((T3),"")</f>
        <v>0</v>
      </c>
      <c r="AI3">
        <f t="shared" ref="AI3:AI42" si="26">IFERROR((U3),"")</f>
        <v>0</v>
      </c>
      <c r="AJ3">
        <f t="shared" ref="AJ3:AJ42" si="27">IFERROR((V3),"")</f>
        <v>0</v>
      </c>
      <c r="BG3">
        <f t="shared" si="2"/>
        <v>0</v>
      </c>
      <c r="BH3">
        <f t="shared" si="2"/>
        <v>0</v>
      </c>
      <c r="BL3" s="5">
        <v>2008</v>
      </c>
      <c r="BM3" s="5">
        <f t="shared" ref="BM3:BM9" si="28">BA32-BA$31</f>
        <v>0</v>
      </c>
      <c r="BN3" s="5">
        <f t="shared" ref="BN3:BN9" si="29">BB32-BB$31</f>
        <v>0</v>
      </c>
      <c r="BO3" s="5">
        <f t="shared" ref="BO3:BO9" si="30">BC32-BC$31</f>
        <v>0</v>
      </c>
      <c r="BP3" s="5">
        <f t="shared" ref="BP3:BP9" si="31">BD32-BD$31</f>
        <v>0</v>
      </c>
      <c r="BQ3" s="5">
        <f t="shared" ref="BQ3:BQ9" si="32">BE32-BE$31</f>
        <v>0</v>
      </c>
      <c r="BR3" s="5">
        <f t="shared" ref="BR3:BR9" si="33">BF32-BF$31</f>
        <v>0</v>
      </c>
      <c r="BS3" s="5">
        <f t="shared" ref="BS3:BS9" si="34">BG32-BG$31</f>
        <v>318600</v>
      </c>
      <c r="BT3" s="5">
        <f t="shared" ref="BT3:BT9" si="35">BH32-BH$31</f>
        <v>57100</v>
      </c>
      <c r="BU3" s="5">
        <f t="shared" ref="BU3:BU9" si="36">BI32-BI$31</f>
        <v>303400</v>
      </c>
      <c r="BX3">
        <v>2008</v>
      </c>
      <c r="BY3">
        <f>BY$2+(AC32-AO32)</f>
        <v>98426</v>
      </c>
      <c r="BZ3">
        <f t="shared" ref="BZ3:CG9" si="37">BZ$2+(AD32-AP32)</f>
        <v>65121</v>
      </c>
      <c r="CA3">
        <f t="shared" si="37"/>
        <v>44233</v>
      </c>
      <c r="CB3">
        <f t="shared" si="37"/>
        <v>33869</v>
      </c>
      <c r="CC3">
        <f t="shared" si="37"/>
        <v>25729</v>
      </c>
      <c r="CD3">
        <f t="shared" si="37"/>
        <v>78704</v>
      </c>
      <c r="CE3">
        <f t="shared" si="37"/>
        <v>46757</v>
      </c>
      <c r="CF3">
        <f t="shared" si="37"/>
        <v>28477</v>
      </c>
      <c r="CG3">
        <f t="shared" si="37"/>
        <v>58039</v>
      </c>
      <c r="CJ3">
        <v>2008</v>
      </c>
      <c r="CK3" s="6" t="e">
        <f t="shared" ref="CK3:CK9" si="38">EXP(BY3)</f>
        <v>#NUM!</v>
      </c>
      <c r="CL3" s="6" t="e">
        <f t="shared" si="5"/>
        <v>#NUM!</v>
      </c>
      <c r="CM3" s="6" t="e">
        <f t="shared" si="5"/>
        <v>#NUM!</v>
      </c>
      <c r="CN3" s="6" t="e">
        <f t="shared" si="5"/>
        <v>#NUM!</v>
      </c>
      <c r="CO3" s="6" t="e">
        <f t="shared" si="5"/>
        <v>#NUM!</v>
      </c>
      <c r="CP3" s="6" t="e">
        <f t="shared" si="5"/>
        <v>#NUM!</v>
      </c>
      <c r="CQ3" s="6" t="e">
        <f t="shared" si="5"/>
        <v>#NUM!</v>
      </c>
      <c r="CR3" s="6" t="e">
        <f t="shared" si="5"/>
        <v>#NUM!</v>
      </c>
      <c r="CS3" s="6" t="e">
        <f t="shared" si="5"/>
        <v>#NUM!</v>
      </c>
      <c r="CV3">
        <v>2008</v>
      </c>
      <c r="CW3" t="e">
        <f>CK3/SUM($CK3:$CS3)</f>
        <v>#NUM!</v>
      </c>
      <c r="CX3" t="e">
        <f t="shared" si="6"/>
        <v>#NUM!</v>
      </c>
      <c r="CY3" t="e">
        <f t="shared" ref="CY3:DE9" si="39">CM3/SUM($CK3:$CS3)</f>
        <v>#NUM!</v>
      </c>
      <c r="CZ3" t="e">
        <f t="shared" si="39"/>
        <v>#NUM!</v>
      </c>
      <c r="DA3" t="e">
        <f t="shared" si="39"/>
        <v>#NUM!</v>
      </c>
      <c r="DB3" t="e">
        <f t="shared" si="39"/>
        <v>#NUM!</v>
      </c>
      <c r="DC3" t="e">
        <f t="shared" si="39"/>
        <v>#NUM!</v>
      </c>
      <c r="DD3" t="e">
        <f t="shared" si="39"/>
        <v>#NUM!</v>
      </c>
      <c r="DE3" t="e">
        <f t="shared" si="39"/>
        <v>#NUM!</v>
      </c>
      <c r="DH3">
        <v>2008</v>
      </c>
      <c r="DI3" t="e">
        <f t="shared" ref="DI3:DI9" si="40">100*(CW3-CW$2)</f>
        <v>#NUM!</v>
      </c>
      <c r="DJ3" t="e">
        <f t="shared" si="7"/>
        <v>#NUM!</v>
      </c>
      <c r="DK3" t="e">
        <f t="shared" si="7"/>
        <v>#NUM!</v>
      </c>
      <c r="DL3" t="e">
        <f t="shared" si="7"/>
        <v>#NUM!</v>
      </c>
      <c r="DM3" t="e">
        <f t="shared" si="7"/>
        <v>#NUM!</v>
      </c>
      <c r="DN3" t="e">
        <f t="shared" si="7"/>
        <v>#NUM!</v>
      </c>
      <c r="DO3" t="e">
        <f t="shared" si="7"/>
        <v>#NUM!</v>
      </c>
      <c r="DP3" t="e">
        <f t="shared" si="7"/>
        <v>#NUM!</v>
      </c>
      <c r="DQ3" t="e">
        <f t="shared" si="7"/>
        <v>#NUM!</v>
      </c>
    </row>
    <row r="4" spans="1:121" x14ac:dyDescent="0.35">
      <c r="A4" s="2" t="s">
        <v>80</v>
      </c>
      <c r="B4">
        <v>20</v>
      </c>
      <c r="C4">
        <v>30</v>
      </c>
      <c r="D4">
        <v>40</v>
      </c>
      <c r="E4">
        <v>50</v>
      </c>
      <c r="F4">
        <v>60</v>
      </c>
      <c r="G4">
        <v>70</v>
      </c>
      <c r="H4">
        <v>80</v>
      </c>
      <c r="I4">
        <v>90</v>
      </c>
      <c r="J4">
        <v>100</v>
      </c>
      <c r="K4">
        <v>110</v>
      </c>
      <c r="L4">
        <v>150</v>
      </c>
      <c r="N4">
        <f t="shared" si="8"/>
        <v>1980</v>
      </c>
      <c r="O4">
        <f t="shared" si="9"/>
        <v>99522</v>
      </c>
      <c r="P4">
        <f t="shared" si="10"/>
        <v>53169</v>
      </c>
      <c r="Q4">
        <f t="shared" si="11"/>
        <v>36596</v>
      </c>
      <c r="R4">
        <f t="shared" si="12"/>
        <v>0</v>
      </c>
      <c r="S4">
        <f t="shared" si="13"/>
        <v>0</v>
      </c>
      <c r="T4">
        <f t="shared" si="14"/>
        <v>0</v>
      </c>
      <c r="U4">
        <f t="shared" si="15"/>
        <v>0</v>
      </c>
      <c r="V4">
        <f t="shared" si="16"/>
        <v>0</v>
      </c>
      <c r="W4">
        <f t="shared" si="17"/>
        <v>0</v>
      </c>
      <c r="X4">
        <f t="shared" si="18"/>
        <v>0</v>
      </c>
      <c r="Y4">
        <f t="shared" si="19"/>
        <v>157041</v>
      </c>
      <c r="AB4">
        <v>1980</v>
      </c>
      <c r="AC4">
        <f t="shared" si="20"/>
        <v>99522</v>
      </c>
      <c r="AD4">
        <f t="shared" si="21"/>
        <v>53169</v>
      </c>
      <c r="AE4">
        <f t="shared" si="22"/>
        <v>36596</v>
      </c>
      <c r="AF4">
        <f t="shared" si="23"/>
        <v>0</v>
      </c>
      <c r="AG4">
        <f t="shared" si="24"/>
        <v>0</v>
      </c>
      <c r="AH4">
        <f t="shared" si="25"/>
        <v>0</v>
      </c>
      <c r="AI4">
        <f t="shared" si="26"/>
        <v>0</v>
      </c>
      <c r="AJ4">
        <f t="shared" si="27"/>
        <v>0</v>
      </c>
      <c r="BG4">
        <f t="shared" si="2"/>
        <v>0</v>
      </c>
      <c r="BH4">
        <f t="shared" si="2"/>
        <v>0</v>
      </c>
      <c r="BL4" s="5">
        <v>2009</v>
      </c>
      <c r="BM4" s="5">
        <f t="shared" si="28"/>
        <v>0</v>
      </c>
      <c r="BN4" s="5">
        <f t="shared" si="29"/>
        <v>0</v>
      </c>
      <c r="BO4" s="5">
        <f t="shared" si="30"/>
        <v>0</v>
      </c>
      <c r="BP4" s="5">
        <f t="shared" si="31"/>
        <v>0</v>
      </c>
      <c r="BQ4" s="5">
        <f t="shared" si="32"/>
        <v>0</v>
      </c>
      <c r="BR4" s="5">
        <f t="shared" si="33"/>
        <v>0</v>
      </c>
      <c r="BS4" s="5">
        <f t="shared" si="34"/>
        <v>614600</v>
      </c>
      <c r="BT4" s="5">
        <f t="shared" si="35"/>
        <v>183100</v>
      </c>
      <c r="BU4" s="5">
        <f t="shared" si="36"/>
        <v>542900</v>
      </c>
      <c r="BX4">
        <v>2009</v>
      </c>
      <c r="BY4">
        <f t="shared" ref="BY4:BY9" si="41">BY$2+(AC33-AO33)</f>
        <v>93565</v>
      </c>
      <c r="BZ4">
        <f t="shared" si="37"/>
        <v>62519</v>
      </c>
      <c r="CA4">
        <f t="shared" si="37"/>
        <v>49704</v>
      </c>
      <c r="CB4">
        <f t="shared" si="37"/>
        <v>36318</v>
      </c>
      <c r="CC4">
        <f t="shared" si="37"/>
        <v>28778</v>
      </c>
      <c r="CD4">
        <f t="shared" si="37"/>
        <v>83371</v>
      </c>
      <c r="CE4">
        <f t="shared" si="37"/>
        <v>49717</v>
      </c>
      <c r="CF4">
        <f t="shared" si="37"/>
        <v>29737</v>
      </c>
      <c r="CG4">
        <f t="shared" si="37"/>
        <v>60434</v>
      </c>
      <c r="CJ4">
        <v>2009</v>
      </c>
      <c r="CK4" s="6" t="e">
        <f t="shared" si="38"/>
        <v>#NUM!</v>
      </c>
      <c r="CL4" s="6" t="e">
        <f t="shared" si="5"/>
        <v>#NUM!</v>
      </c>
      <c r="CM4" s="6" t="e">
        <f t="shared" si="5"/>
        <v>#NUM!</v>
      </c>
      <c r="CN4" s="6" t="e">
        <f t="shared" si="5"/>
        <v>#NUM!</v>
      </c>
      <c r="CO4" s="6" t="e">
        <f t="shared" si="5"/>
        <v>#NUM!</v>
      </c>
      <c r="CP4" s="6" t="e">
        <f t="shared" si="5"/>
        <v>#NUM!</v>
      </c>
      <c r="CQ4" s="6" t="e">
        <f t="shared" si="5"/>
        <v>#NUM!</v>
      </c>
      <c r="CR4" s="6" t="e">
        <f t="shared" si="5"/>
        <v>#NUM!</v>
      </c>
      <c r="CS4" s="6" t="e">
        <f t="shared" si="5"/>
        <v>#NUM!</v>
      </c>
      <c r="CV4">
        <v>2009</v>
      </c>
      <c r="CW4" t="e">
        <f t="shared" ref="CW4:CW9" si="42">CK4/SUM($CK4:$CS4)</f>
        <v>#NUM!</v>
      </c>
      <c r="CX4" t="e">
        <f t="shared" si="6"/>
        <v>#NUM!</v>
      </c>
      <c r="CY4" t="e">
        <f t="shared" si="39"/>
        <v>#NUM!</v>
      </c>
      <c r="CZ4" t="e">
        <f t="shared" si="39"/>
        <v>#NUM!</v>
      </c>
      <c r="DA4" t="e">
        <f t="shared" si="39"/>
        <v>#NUM!</v>
      </c>
      <c r="DB4" t="e">
        <f t="shared" si="39"/>
        <v>#NUM!</v>
      </c>
      <c r="DC4" t="e">
        <f t="shared" si="39"/>
        <v>#NUM!</v>
      </c>
      <c r="DD4" t="e">
        <f t="shared" si="39"/>
        <v>#NUM!</v>
      </c>
      <c r="DE4" t="e">
        <f t="shared" si="39"/>
        <v>#NUM!</v>
      </c>
      <c r="DH4">
        <v>2009</v>
      </c>
      <c r="DI4" t="e">
        <f t="shared" si="40"/>
        <v>#NUM!</v>
      </c>
      <c r="DJ4" t="e">
        <f t="shared" si="7"/>
        <v>#NUM!</v>
      </c>
      <c r="DK4" t="e">
        <f t="shared" si="7"/>
        <v>#NUM!</v>
      </c>
      <c r="DL4" t="e">
        <f t="shared" si="7"/>
        <v>#NUM!</v>
      </c>
      <c r="DM4" t="e">
        <f t="shared" si="7"/>
        <v>#NUM!</v>
      </c>
      <c r="DN4" t="e">
        <f t="shared" si="7"/>
        <v>#NUM!</v>
      </c>
      <c r="DO4" t="e">
        <f t="shared" si="7"/>
        <v>#NUM!</v>
      </c>
      <c r="DP4" t="e">
        <f t="shared" si="7"/>
        <v>#NUM!</v>
      </c>
      <c r="DQ4" t="e">
        <f t="shared" si="7"/>
        <v>#NUM!</v>
      </c>
    </row>
    <row r="5" spans="1:121" x14ac:dyDescent="0.35">
      <c r="A5" s="3">
        <v>1978</v>
      </c>
      <c r="B5" s="4">
        <v>98607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N5">
        <f t="shared" si="8"/>
        <v>1981</v>
      </c>
      <c r="O5">
        <f t="shared" si="9"/>
        <v>78070</v>
      </c>
      <c r="P5">
        <f t="shared" si="10"/>
        <v>43833</v>
      </c>
      <c r="Q5">
        <f t="shared" si="11"/>
        <v>32119</v>
      </c>
      <c r="R5">
        <f t="shared" si="12"/>
        <v>24102</v>
      </c>
      <c r="S5">
        <f t="shared" si="13"/>
        <v>0</v>
      </c>
      <c r="T5">
        <f t="shared" si="14"/>
        <v>0</v>
      </c>
      <c r="U5">
        <f t="shared" si="15"/>
        <v>0</v>
      </c>
      <c r="V5">
        <f t="shared" si="16"/>
        <v>0</v>
      </c>
      <c r="W5">
        <f t="shared" si="17"/>
        <v>0</v>
      </c>
      <c r="X5">
        <f t="shared" si="18"/>
        <v>0</v>
      </c>
      <c r="Y5">
        <f t="shared" si="19"/>
        <v>117956</v>
      </c>
      <c r="AB5">
        <v>1981</v>
      </c>
      <c r="AC5">
        <f t="shared" si="20"/>
        <v>78070</v>
      </c>
      <c r="AD5">
        <f t="shared" si="21"/>
        <v>43833</v>
      </c>
      <c r="AE5">
        <f t="shared" si="22"/>
        <v>32119</v>
      </c>
      <c r="AF5">
        <f t="shared" si="23"/>
        <v>24102</v>
      </c>
      <c r="AG5">
        <f t="shared" si="24"/>
        <v>0</v>
      </c>
      <c r="AH5">
        <f t="shared" si="25"/>
        <v>0</v>
      </c>
      <c r="AI5">
        <f t="shared" si="26"/>
        <v>0</v>
      </c>
      <c r="AJ5">
        <f t="shared" si="27"/>
        <v>0</v>
      </c>
      <c r="BG5">
        <f t="shared" si="2"/>
        <v>0</v>
      </c>
      <c r="BH5">
        <f t="shared" si="2"/>
        <v>0</v>
      </c>
      <c r="BL5" s="5">
        <v>2010</v>
      </c>
      <c r="BM5" s="5">
        <f t="shared" si="28"/>
        <v>0</v>
      </c>
      <c r="BN5" s="5">
        <f t="shared" si="29"/>
        <v>0</v>
      </c>
      <c r="BO5" s="5">
        <f t="shared" si="30"/>
        <v>0</v>
      </c>
      <c r="BP5" s="5">
        <f t="shared" si="31"/>
        <v>0</v>
      </c>
      <c r="BQ5" s="5">
        <f t="shared" si="32"/>
        <v>0</v>
      </c>
      <c r="BR5" s="5">
        <f t="shared" si="33"/>
        <v>0</v>
      </c>
      <c r="BS5" s="5">
        <f t="shared" si="34"/>
        <v>82200</v>
      </c>
      <c r="BT5" s="5">
        <f t="shared" si="35"/>
        <v>-78300</v>
      </c>
      <c r="BU5" s="5">
        <f t="shared" si="36"/>
        <v>48400</v>
      </c>
      <c r="BX5">
        <v>2010</v>
      </c>
      <c r="BY5">
        <f t="shared" si="41"/>
        <v>70264</v>
      </c>
      <c r="BZ5">
        <f t="shared" si="37"/>
        <v>50331</v>
      </c>
      <c r="CA5">
        <f t="shared" si="37"/>
        <v>39373</v>
      </c>
      <c r="CB5">
        <f t="shared" si="37"/>
        <v>34633</v>
      </c>
      <c r="CC5">
        <f t="shared" si="37"/>
        <v>26490</v>
      </c>
      <c r="CD5">
        <f t="shared" si="37"/>
        <v>75482</v>
      </c>
      <c r="CE5">
        <f t="shared" si="37"/>
        <v>44393</v>
      </c>
      <c r="CF5">
        <f t="shared" si="37"/>
        <v>27123</v>
      </c>
      <c r="CG5">
        <f t="shared" si="37"/>
        <v>55489</v>
      </c>
      <c r="CJ5">
        <v>2010</v>
      </c>
      <c r="CK5" s="6" t="e">
        <f t="shared" si="38"/>
        <v>#NUM!</v>
      </c>
      <c r="CL5" s="6" t="e">
        <f t="shared" si="5"/>
        <v>#NUM!</v>
      </c>
      <c r="CM5" s="6" t="e">
        <f t="shared" si="5"/>
        <v>#NUM!</v>
      </c>
      <c r="CN5" s="6" t="e">
        <f t="shared" si="5"/>
        <v>#NUM!</v>
      </c>
      <c r="CO5" s="6" t="e">
        <f t="shared" si="5"/>
        <v>#NUM!</v>
      </c>
      <c r="CP5" s="6" t="e">
        <f t="shared" si="5"/>
        <v>#NUM!</v>
      </c>
      <c r="CQ5" s="6" t="e">
        <f t="shared" si="5"/>
        <v>#NUM!</v>
      </c>
      <c r="CR5" s="6" t="e">
        <f t="shared" si="5"/>
        <v>#NUM!</v>
      </c>
      <c r="CS5" s="6" t="e">
        <f t="shared" si="5"/>
        <v>#NUM!</v>
      </c>
      <c r="CV5">
        <v>2010</v>
      </c>
      <c r="CW5" t="e">
        <f t="shared" si="42"/>
        <v>#NUM!</v>
      </c>
      <c r="CX5" t="e">
        <f t="shared" si="6"/>
        <v>#NUM!</v>
      </c>
      <c r="CY5" t="e">
        <f t="shared" si="39"/>
        <v>#NUM!</v>
      </c>
      <c r="CZ5" t="e">
        <f t="shared" si="39"/>
        <v>#NUM!</v>
      </c>
      <c r="DA5" t="e">
        <f t="shared" si="39"/>
        <v>#NUM!</v>
      </c>
      <c r="DB5" t="e">
        <f t="shared" si="39"/>
        <v>#NUM!</v>
      </c>
      <c r="DC5" t="e">
        <f t="shared" si="39"/>
        <v>#NUM!</v>
      </c>
      <c r="DD5" t="e">
        <f t="shared" si="39"/>
        <v>#NUM!</v>
      </c>
      <c r="DE5" t="e">
        <f t="shared" si="39"/>
        <v>#NUM!</v>
      </c>
      <c r="DH5">
        <v>2010</v>
      </c>
      <c r="DI5" t="e">
        <f t="shared" si="40"/>
        <v>#NUM!</v>
      </c>
      <c r="DJ5" t="e">
        <f t="shared" si="7"/>
        <v>#NUM!</v>
      </c>
      <c r="DK5" t="e">
        <f t="shared" si="7"/>
        <v>#NUM!</v>
      </c>
      <c r="DL5" t="e">
        <f t="shared" si="7"/>
        <v>#NUM!</v>
      </c>
      <c r="DM5" t="e">
        <f t="shared" si="7"/>
        <v>#NUM!</v>
      </c>
      <c r="DN5" t="e">
        <f t="shared" si="7"/>
        <v>#NUM!</v>
      </c>
      <c r="DO5" t="e">
        <f t="shared" si="7"/>
        <v>#NUM!</v>
      </c>
      <c r="DP5" t="e">
        <f t="shared" si="7"/>
        <v>#NUM!</v>
      </c>
      <c r="DQ5" t="e">
        <f t="shared" si="7"/>
        <v>#NUM!</v>
      </c>
    </row>
    <row r="6" spans="1:121" x14ac:dyDescent="0.35">
      <c r="A6" s="3">
        <v>1979</v>
      </c>
      <c r="B6" s="4">
        <v>92109</v>
      </c>
      <c r="C6" s="4">
        <v>45534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161858</v>
      </c>
      <c r="N6">
        <f t="shared" si="8"/>
        <v>1982</v>
      </c>
      <c r="O6">
        <f t="shared" si="9"/>
        <v>88011</v>
      </c>
      <c r="P6">
        <f t="shared" si="10"/>
        <v>48534</v>
      </c>
      <c r="Q6">
        <f t="shared" si="11"/>
        <v>37809</v>
      </c>
      <c r="R6">
        <f t="shared" si="12"/>
        <v>29859</v>
      </c>
      <c r="S6">
        <f t="shared" si="13"/>
        <v>24201</v>
      </c>
      <c r="T6">
        <f t="shared" si="14"/>
        <v>0</v>
      </c>
      <c r="U6">
        <f t="shared" si="15"/>
        <v>0</v>
      </c>
      <c r="V6">
        <f t="shared" si="16"/>
        <v>0</v>
      </c>
      <c r="W6">
        <f t="shared" si="17"/>
        <v>0</v>
      </c>
      <c r="X6">
        <f t="shared" si="18"/>
        <v>0</v>
      </c>
      <c r="Y6">
        <f t="shared" si="19"/>
        <v>136344</v>
      </c>
      <c r="AB6">
        <v>1982</v>
      </c>
      <c r="AC6">
        <f t="shared" si="20"/>
        <v>88011</v>
      </c>
      <c r="AD6">
        <f t="shared" si="21"/>
        <v>48534</v>
      </c>
      <c r="AE6">
        <f t="shared" si="22"/>
        <v>37809</v>
      </c>
      <c r="AF6">
        <f t="shared" si="23"/>
        <v>29859</v>
      </c>
      <c r="AG6">
        <f t="shared" si="24"/>
        <v>24201</v>
      </c>
      <c r="AH6">
        <f t="shared" si="25"/>
        <v>0</v>
      </c>
      <c r="AI6">
        <f t="shared" si="26"/>
        <v>0</v>
      </c>
      <c r="AJ6">
        <f t="shared" si="27"/>
        <v>0</v>
      </c>
      <c r="BG6">
        <f t="shared" si="2"/>
        <v>0</v>
      </c>
      <c r="BH6">
        <f t="shared" si="2"/>
        <v>0</v>
      </c>
      <c r="BL6" s="5">
        <v>2011</v>
      </c>
      <c r="BM6" s="5">
        <f t="shared" si="28"/>
        <v>0</v>
      </c>
      <c r="BN6" s="5">
        <f t="shared" si="29"/>
        <v>0</v>
      </c>
      <c r="BO6" s="5">
        <f t="shared" si="30"/>
        <v>0</v>
      </c>
      <c r="BP6" s="5">
        <f t="shared" si="31"/>
        <v>0</v>
      </c>
      <c r="BQ6" s="5">
        <f t="shared" si="32"/>
        <v>0</v>
      </c>
      <c r="BR6" s="5">
        <f t="shared" si="33"/>
        <v>0</v>
      </c>
      <c r="BS6" s="5">
        <f t="shared" si="34"/>
        <v>-75400</v>
      </c>
      <c r="BT6" s="5">
        <f t="shared" si="35"/>
        <v>-30200</v>
      </c>
      <c r="BU6" s="5">
        <f t="shared" si="36"/>
        <v>466200</v>
      </c>
      <c r="BX6">
        <v>2011</v>
      </c>
      <c r="BY6">
        <f t="shared" si="41"/>
        <v>67201</v>
      </c>
      <c r="BZ6">
        <f t="shared" si="37"/>
        <v>39727</v>
      </c>
      <c r="CA6">
        <f t="shared" si="37"/>
        <v>35060</v>
      </c>
      <c r="CB6">
        <f t="shared" si="37"/>
        <v>29575</v>
      </c>
      <c r="CC6">
        <f t="shared" si="37"/>
        <v>27721</v>
      </c>
      <c r="CD6">
        <f t="shared" si="37"/>
        <v>76031</v>
      </c>
      <c r="CE6">
        <f t="shared" si="37"/>
        <v>42817</v>
      </c>
      <c r="CF6">
        <f t="shared" si="37"/>
        <v>27604</v>
      </c>
      <c r="CG6">
        <f t="shared" si="37"/>
        <v>59667</v>
      </c>
      <c r="CJ6">
        <v>2011</v>
      </c>
      <c r="CK6" s="6" t="e">
        <f t="shared" si="38"/>
        <v>#NUM!</v>
      </c>
      <c r="CL6" s="6" t="e">
        <f t="shared" si="5"/>
        <v>#NUM!</v>
      </c>
      <c r="CM6" s="6" t="e">
        <f t="shared" si="5"/>
        <v>#NUM!</v>
      </c>
      <c r="CN6" s="6" t="e">
        <f t="shared" si="5"/>
        <v>#NUM!</v>
      </c>
      <c r="CO6" s="6" t="e">
        <f t="shared" si="5"/>
        <v>#NUM!</v>
      </c>
      <c r="CP6" s="6" t="e">
        <f t="shared" si="5"/>
        <v>#NUM!</v>
      </c>
      <c r="CQ6" s="6" t="e">
        <f t="shared" si="5"/>
        <v>#NUM!</v>
      </c>
      <c r="CR6" s="6" t="e">
        <f t="shared" si="5"/>
        <v>#NUM!</v>
      </c>
      <c r="CS6" s="6" t="e">
        <f t="shared" si="5"/>
        <v>#NUM!</v>
      </c>
      <c r="CV6">
        <v>2011</v>
      </c>
      <c r="CW6" t="e">
        <f t="shared" si="42"/>
        <v>#NUM!</v>
      </c>
      <c r="CX6" t="e">
        <f t="shared" si="6"/>
        <v>#NUM!</v>
      </c>
      <c r="CY6" t="e">
        <f t="shared" si="39"/>
        <v>#NUM!</v>
      </c>
      <c r="CZ6" t="e">
        <f t="shared" si="39"/>
        <v>#NUM!</v>
      </c>
      <c r="DA6" t="e">
        <f t="shared" si="39"/>
        <v>#NUM!</v>
      </c>
      <c r="DB6" t="e">
        <f t="shared" si="39"/>
        <v>#NUM!</v>
      </c>
      <c r="DC6" t="e">
        <f t="shared" si="39"/>
        <v>#NUM!</v>
      </c>
      <c r="DD6" t="e">
        <f t="shared" si="39"/>
        <v>#NUM!</v>
      </c>
      <c r="DE6" t="e">
        <f t="shared" si="39"/>
        <v>#NUM!</v>
      </c>
      <c r="DH6">
        <v>2011</v>
      </c>
      <c r="DI6" t="e">
        <f t="shared" si="40"/>
        <v>#NUM!</v>
      </c>
      <c r="DJ6" t="e">
        <f t="shared" si="7"/>
        <v>#NUM!</v>
      </c>
      <c r="DK6" t="e">
        <f t="shared" si="7"/>
        <v>#NUM!</v>
      </c>
      <c r="DL6" t="e">
        <f t="shared" si="7"/>
        <v>#NUM!</v>
      </c>
      <c r="DM6" t="e">
        <f t="shared" si="7"/>
        <v>#NUM!</v>
      </c>
      <c r="DN6" t="e">
        <f t="shared" si="7"/>
        <v>#NUM!</v>
      </c>
      <c r="DO6" t="e">
        <f t="shared" si="7"/>
        <v>#NUM!</v>
      </c>
      <c r="DP6" t="e">
        <f t="shared" si="7"/>
        <v>#NUM!</v>
      </c>
      <c r="DQ6" t="e">
        <f t="shared" si="7"/>
        <v>#NUM!</v>
      </c>
    </row>
    <row r="7" spans="1:121" x14ac:dyDescent="0.35">
      <c r="A7" s="3">
        <v>1980</v>
      </c>
      <c r="B7" s="4">
        <v>99522</v>
      </c>
      <c r="C7" s="4">
        <v>53169</v>
      </c>
      <c r="D7" s="4">
        <v>36596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157041</v>
      </c>
      <c r="N7">
        <f t="shared" si="8"/>
        <v>1983</v>
      </c>
      <c r="O7">
        <f t="shared" si="9"/>
        <v>65855</v>
      </c>
      <c r="P7">
        <f t="shared" si="10"/>
        <v>36769</v>
      </c>
      <c r="Q7">
        <f t="shared" si="11"/>
        <v>28673</v>
      </c>
      <c r="R7">
        <f t="shared" si="12"/>
        <v>23311</v>
      </c>
      <c r="S7">
        <f t="shared" si="13"/>
        <v>19591</v>
      </c>
      <c r="T7">
        <f t="shared" si="14"/>
        <v>16554</v>
      </c>
      <c r="U7">
        <f t="shared" si="15"/>
        <v>0</v>
      </c>
      <c r="V7">
        <f t="shared" si="16"/>
        <v>0</v>
      </c>
      <c r="W7">
        <f t="shared" si="17"/>
        <v>0</v>
      </c>
      <c r="X7">
        <f t="shared" si="18"/>
        <v>0</v>
      </c>
      <c r="Y7">
        <f t="shared" si="19"/>
        <v>102633</v>
      </c>
      <c r="AB7">
        <v>1983</v>
      </c>
      <c r="AC7">
        <f t="shared" si="20"/>
        <v>65855</v>
      </c>
      <c r="AD7">
        <f t="shared" si="21"/>
        <v>36769</v>
      </c>
      <c r="AE7">
        <f t="shared" si="22"/>
        <v>28673</v>
      </c>
      <c r="AF7">
        <f t="shared" si="23"/>
        <v>23311</v>
      </c>
      <c r="AG7">
        <f t="shared" si="24"/>
        <v>19591</v>
      </c>
      <c r="AH7">
        <f t="shared" si="25"/>
        <v>16554</v>
      </c>
      <c r="AI7">
        <f t="shared" si="26"/>
        <v>0</v>
      </c>
      <c r="AJ7">
        <f t="shared" si="27"/>
        <v>0</v>
      </c>
      <c r="BG7">
        <f t="shared" si="2"/>
        <v>0</v>
      </c>
      <c r="BH7">
        <f t="shared" si="2"/>
        <v>0</v>
      </c>
      <c r="BL7" s="5">
        <v>2012</v>
      </c>
      <c r="BM7" s="5">
        <f t="shared" si="28"/>
        <v>0</v>
      </c>
      <c r="BN7" s="5">
        <f t="shared" si="29"/>
        <v>0</v>
      </c>
      <c r="BO7" s="5">
        <f t="shared" si="30"/>
        <v>0</v>
      </c>
      <c r="BP7" s="5">
        <f t="shared" si="31"/>
        <v>0</v>
      </c>
      <c r="BQ7" s="5">
        <f t="shared" si="32"/>
        <v>0</v>
      </c>
      <c r="BR7" s="5">
        <f t="shared" si="33"/>
        <v>0</v>
      </c>
      <c r="BS7" s="5">
        <f t="shared" si="34"/>
        <v>-591400</v>
      </c>
      <c r="BT7" s="5">
        <f t="shared" si="35"/>
        <v>-253100</v>
      </c>
      <c r="BU7" s="5">
        <f t="shared" si="36"/>
        <v>80600</v>
      </c>
      <c r="BX7">
        <v>2012</v>
      </c>
      <c r="BY7">
        <f t="shared" si="41"/>
        <v>64327</v>
      </c>
      <c r="BZ7">
        <f t="shared" si="37"/>
        <v>35258</v>
      </c>
      <c r="CA7">
        <f t="shared" si="37"/>
        <v>27017</v>
      </c>
      <c r="CB7">
        <f t="shared" si="37"/>
        <v>24759</v>
      </c>
      <c r="CC7">
        <f t="shared" si="37"/>
        <v>21921</v>
      </c>
      <c r="CD7">
        <f t="shared" si="37"/>
        <v>71315</v>
      </c>
      <c r="CE7">
        <f t="shared" si="37"/>
        <v>37657</v>
      </c>
      <c r="CF7">
        <f t="shared" si="37"/>
        <v>25375</v>
      </c>
      <c r="CG7">
        <f t="shared" si="37"/>
        <v>55811</v>
      </c>
      <c r="CJ7">
        <v>2012</v>
      </c>
      <c r="CK7" s="6" t="e">
        <f t="shared" si="38"/>
        <v>#NUM!</v>
      </c>
      <c r="CL7" s="6" t="e">
        <f t="shared" si="5"/>
        <v>#NUM!</v>
      </c>
      <c r="CM7" s="6" t="e">
        <f t="shared" si="5"/>
        <v>#NUM!</v>
      </c>
      <c r="CN7" s="6" t="e">
        <f t="shared" si="5"/>
        <v>#NUM!</v>
      </c>
      <c r="CO7" s="6" t="e">
        <f t="shared" si="5"/>
        <v>#NUM!</v>
      </c>
      <c r="CP7" s="6" t="e">
        <f t="shared" si="5"/>
        <v>#NUM!</v>
      </c>
      <c r="CQ7" s="6" t="e">
        <f t="shared" si="5"/>
        <v>#NUM!</v>
      </c>
      <c r="CR7" s="6" t="e">
        <f t="shared" si="5"/>
        <v>#NUM!</v>
      </c>
      <c r="CS7" s="6" t="e">
        <f t="shared" si="5"/>
        <v>#NUM!</v>
      </c>
      <c r="CV7">
        <v>2012</v>
      </c>
      <c r="CW7" t="e">
        <f t="shared" si="42"/>
        <v>#NUM!</v>
      </c>
      <c r="CX7" t="e">
        <f t="shared" si="6"/>
        <v>#NUM!</v>
      </c>
      <c r="CY7" t="e">
        <f t="shared" si="39"/>
        <v>#NUM!</v>
      </c>
      <c r="CZ7" t="e">
        <f t="shared" si="39"/>
        <v>#NUM!</v>
      </c>
      <c r="DA7" t="e">
        <f t="shared" si="39"/>
        <v>#NUM!</v>
      </c>
      <c r="DB7" t="e">
        <f t="shared" si="39"/>
        <v>#NUM!</v>
      </c>
      <c r="DC7" t="e">
        <f t="shared" si="39"/>
        <v>#NUM!</v>
      </c>
      <c r="DD7" t="e">
        <f t="shared" si="39"/>
        <v>#NUM!</v>
      </c>
      <c r="DE7" t="e">
        <f t="shared" si="39"/>
        <v>#NUM!</v>
      </c>
      <c r="DH7">
        <v>2012</v>
      </c>
      <c r="DI7" t="e">
        <f t="shared" si="40"/>
        <v>#NUM!</v>
      </c>
      <c r="DJ7" t="e">
        <f t="shared" si="7"/>
        <v>#NUM!</v>
      </c>
      <c r="DK7" t="e">
        <f t="shared" si="7"/>
        <v>#NUM!</v>
      </c>
      <c r="DL7" t="e">
        <f t="shared" si="7"/>
        <v>#NUM!</v>
      </c>
      <c r="DM7" t="e">
        <f t="shared" si="7"/>
        <v>#NUM!</v>
      </c>
      <c r="DN7" t="e">
        <f t="shared" si="7"/>
        <v>#NUM!</v>
      </c>
      <c r="DO7" t="e">
        <f t="shared" si="7"/>
        <v>#NUM!</v>
      </c>
      <c r="DP7" t="e">
        <f t="shared" si="7"/>
        <v>#NUM!</v>
      </c>
      <c r="DQ7" t="e">
        <f t="shared" si="7"/>
        <v>#NUM!</v>
      </c>
    </row>
    <row r="8" spans="1:121" x14ac:dyDescent="0.35">
      <c r="A8" s="3">
        <v>1981</v>
      </c>
      <c r="B8" s="4">
        <v>78070</v>
      </c>
      <c r="C8" s="4">
        <v>43833</v>
      </c>
      <c r="D8" s="4">
        <v>32119</v>
      </c>
      <c r="E8" s="4">
        <v>24102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117956</v>
      </c>
      <c r="N8">
        <f t="shared" si="8"/>
        <v>1984</v>
      </c>
      <c r="O8">
        <f t="shared" si="9"/>
        <v>81376</v>
      </c>
      <c r="P8">
        <f t="shared" si="10"/>
        <v>38092</v>
      </c>
      <c r="Q8">
        <f t="shared" si="11"/>
        <v>26997</v>
      </c>
      <c r="R8">
        <f t="shared" si="12"/>
        <v>22372</v>
      </c>
      <c r="S8">
        <f t="shared" si="13"/>
        <v>19273</v>
      </c>
      <c r="T8">
        <f t="shared" si="14"/>
        <v>31238</v>
      </c>
      <c r="U8">
        <f t="shared" si="15"/>
        <v>0</v>
      </c>
      <c r="V8">
        <f t="shared" si="16"/>
        <v>0</v>
      </c>
      <c r="W8">
        <f t="shared" si="17"/>
        <v>0</v>
      </c>
      <c r="X8">
        <f t="shared" si="18"/>
        <v>0</v>
      </c>
      <c r="Y8">
        <f t="shared" si="19"/>
        <v>99786</v>
      </c>
      <c r="AB8">
        <v>1984</v>
      </c>
      <c r="AC8">
        <f t="shared" si="20"/>
        <v>81376</v>
      </c>
      <c r="AD8">
        <f t="shared" si="21"/>
        <v>38092</v>
      </c>
      <c r="AE8">
        <f t="shared" si="22"/>
        <v>26997</v>
      </c>
      <c r="AF8">
        <f t="shared" si="23"/>
        <v>22372</v>
      </c>
      <c r="AG8">
        <f t="shared" si="24"/>
        <v>19273</v>
      </c>
      <c r="AH8">
        <f t="shared" si="25"/>
        <v>31238</v>
      </c>
      <c r="AI8">
        <f t="shared" si="26"/>
        <v>0</v>
      </c>
      <c r="AJ8">
        <f t="shared" si="27"/>
        <v>0</v>
      </c>
      <c r="BG8">
        <f t="shared" si="2"/>
        <v>0</v>
      </c>
      <c r="BH8">
        <f t="shared" si="2"/>
        <v>0</v>
      </c>
      <c r="BL8" s="5">
        <v>2013</v>
      </c>
      <c r="BM8" s="5">
        <f t="shared" si="28"/>
        <v>0</v>
      </c>
      <c r="BN8" s="5">
        <f t="shared" si="29"/>
        <v>0</v>
      </c>
      <c r="BO8" s="5">
        <f t="shared" si="30"/>
        <v>0</v>
      </c>
      <c r="BP8" s="5">
        <f t="shared" si="31"/>
        <v>0</v>
      </c>
      <c r="BQ8" s="5">
        <f t="shared" si="32"/>
        <v>0</v>
      </c>
      <c r="BR8" s="5">
        <f t="shared" si="33"/>
        <v>0</v>
      </c>
      <c r="BS8" s="5">
        <f t="shared" si="34"/>
        <v>-564200</v>
      </c>
      <c r="BT8" s="5">
        <f t="shared" si="35"/>
        <v>-120600</v>
      </c>
      <c r="BU8" s="5">
        <f t="shared" si="36"/>
        <v>533800</v>
      </c>
      <c r="BX8">
        <v>2013</v>
      </c>
      <c r="BY8">
        <f t="shared" si="41"/>
        <v>66559</v>
      </c>
      <c r="BZ8">
        <f t="shared" si="37"/>
        <v>37908</v>
      </c>
      <c r="CA8">
        <f t="shared" si="37"/>
        <v>26458</v>
      </c>
      <c r="CB8">
        <f t="shared" si="37"/>
        <v>21687</v>
      </c>
      <c r="CC8">
        <f t="shared" si="37"/>
        <v>20736</v>
      </c>
      <c r="CD8">
        <f t="shared" si="37"/>
        <v>72850</v>
      </c>
      <c r="CE8">
        <f t="shared" si="37"/>
        <v>37929</v>
      </c>
      <c r="CF8">
        <f t="shared" si="37"/>
        <v>26700</v>
      </c>
      <c r="CG8">
        <f t="shared" si="37"/>
        <v>60343</v>
      </c>
      <c r="CJ8">
        <v>2013</v>
      </c>
      <c r="CK8" s="6" t="e">
        <f t="shared" si="38"/>
        <v>#NUM!</v>
      </c>
      <c r="CL8" s="6" t="e">
        <f t="shared" si="5"/>
        <v>#NUM!</v>
      </c>
      <c r="CM8" s="6" t="e">
        <f t="shared" si="5"/>
        <v>#NUM!</v>
      </c>
      <c r="CN8" s="6" t="e">
        <f t="shared" si="5"/>
        <v>#NUM!</v>
      </c>
      <c r="CO8" s="6" t="e">
        <f t="shared" si="5"/>
        <v>#NUM!</v>
      </c>
      <c r="CP8" s="6" t="e">
        <f t="shared" si="5"/>
        <v>#NUM!</v>
      </c>
      <c r="CQ8" s="6" t="e">
        <f t="shared" si="5"/>
        <v>#NUM!</v>
      </c>
      <c r="CR8" s="6" t="e">
        <f t="shared" si="5"/>
        <v>#NUM!</v>
      </c>
      <c r="CS8" s="6" t="e">
        <f t="shared" si="5"/>
        <v>#NUM!</v>
      </c>
      <c r="CV8">
        <v>2013</v>
      </c>
      <c r="CW8" t="e">
        <f t="shared" si="42"/>
        <v>#NUM!</v>
      </c>
      <c r="CX8" t="e">
        <f t="shared" si="6"/>
        <v>#NUM!</v>
      </c>
      <c r="CY8" t="e">
        <f t="shared" si="39"/>
        <v>#NUM!</v>
      </c>
      <c r="CZ8" t="e">
        <f t="shared" si="39"/>
        <v>#NUM!</v>
      </c>
      <c r="DA8" t="e">
        <f t="shared" si="39"/>
        <v>#NUM!</v>
      </c>
      <c r="DB8" t="e">
        <f t="shared" si="39"/>
        <v>#NUM!</v>
      </c>
      <c r="DC8" t="e">
        <f t="shared" si="39"/>
        <v>#NUM!</v>
      </c>
      <c r="DD8" t="e">
        <f t="shared" si="39"/>
        <v>#NUM!</v>
      </c>
      <c r="DE8" t="e">
        <f t="shared" si="39"/>
        <v>#NUM!</v>
      </c>
      <c r="DH8">
        <v>2013</v>
      </c>
      <c r="DI8" t="e">
        <f t="shared" si="40"/>
        <v>#NUM!</v>
      </c>
      <c r="DJ8" t="e">
        <f t="shared" si="7"/>
        <v>#NUM!</v>
      </c>
      <c r="DK8" t="e">
        <f t="shared" si="7"/>
        <v>#NUM!</v>
      </c>
      <c r="DL8" t="e">
        <f t="shared" si="7"/>
        <v>#NUM!</v>
      </c>
      <c r="DM8" t="e">
        <f t="shared" si="7"/>
        <v>#NUM!</v>
      </c>
      <c r="DN8" t="e">
        <f t="shared" si="7"/>
        <v>#NUM!</v>
      </c>
      <c r="DO8" t="e">
        <f t="shared" si="7"/>
        <v>#NUM!</v>
      </c>
      <c r="DP8" t="e">
        <f t="shared" si="7"/>
        <v>#NUM!</v>
      </c>
      <c r="DQ8" t="e">
        <f t="shared" si="7"/>
        <v>#NUM!</v>
      </c>
    </row>
    <row r="9" spans="1:121" x14ac:dyDescent="0.35">
      <c r="A9" s="3">
        <v>1982</v>
      </c>
      <c r="B9" s="4">
        <v>88011</v>
      </c>
      <c r="C9" s="4">
        <v>48534</v>
      </c>
      <c r="D9" s="4">
        <v>37809</v>
      </c>
      <c r="E9" s="4">
        <v>29859</v>
      </c>
      <c r="F9" s="4">
        <v>24201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136344</v>
      </c>
      <c r="N9">
        <f t="shared" si="8"/>
        <v>1985</v>
      </c>
      <c r="O9">
        <f t="shared" si="9"/>
        <v>100201</v>
      </c>
      <c r="P9">
        <f t="shared" si="10"/>
        <v>48063</v>
      </c>
      <c r="Q9">
        <f t="shared" si="11"/>
        <v>29012</v>
      </c>
      <c r="R9">
        <f t="shared" si="12"/>
        <v>22267</v>
      </c>
      <c r="S9">
        <f t="shared" si="13"/>
        <v>19839</v>
      </c>
      <c r="T9">
        <f t="shared" si="14"/>
        <v>48375</v>
      </c>
      <c r="U9">
        <f t="shared" si="15"/>
        <v>0</v>
      </c>
      <c r="V9">
        <f t="shared" si="16"/>
        <v>0</v>
      </c>
      <c r="W9">
        <f t="shared" si="17"/>
        <v>0</v>
      </c>
      <c r="X9">
        <f t="shared" si="18"/>
        <v>0</v>
      </c>
      <c r="Y9">
        <f t="shared" si="19"/>
        <v>110437</v>
      </c>
      <c r="AB9">
        <v>1985</v>
      </c>
      <c r="AC9">
        <f t="shared" si="20"/>
        <v>100201</v>
      </c>
      <c r="AD9">
        <f t="shared" si="21"/>
        <v>48063</v>
      </c>
      <c r="AE9">
        <f t="shared" si="22"/>
        <v>29012</v>
      </c>
      <c r="AF9">
        <f t="shared" si="23"/>
        <v>22267</v>
      </c>
      <c r="AG9">
        <f t="shared" si="24"/>
        <v>19839</v>
      </c>
      <c r="AH9">
        <f t="shared" si="25"/>
        <v>48375</v>
      </c>
      <c r="AI9">
        <f t="shared" si="26"/>
        <v>0</v>
      </c>
      <c r="AJ9">
        <f t="shared" si="27"/>
        <v>0</v>
      </c>
      <c r="BG9">
        <f t="shared" si="2"/>
        <v>0</v>
      </c>
      <c r="BH9">
        <f t="shared" si="2"/>
        <v>0</v>
      </c>
      <c r="BL9" s="5">
        <v>2014</v>
      </c>
      <c r="BM9" s="5">
        <f t="shared" si="28"/>
        <v>0</v>
      </c>
      <c r="BN9" s="5">
        <f t="shared" si="29"/>
        <v>0</v>
      </c>
      <c r="BO9" s="5">
        <f t="shared" si="30"/>
        <v>0</v>
      </c>
      <c r="BP9" s="5">
        <f t="shared" si="31"/>
        <v>0</v>
      </c>
      <c r="BQ9" s="5">
        <f t="shared" si="32"/>
        <v>0</v>
      </c>
      <c r="BR9" s="5">
        <f t="shared" si="33"/>
        <v>0</v>
      </c>
      <c r="BS9" s="5">
        <f t="shared" si="34"/>
        <v>-588000</v>
      </c>
      <c r="BT9" s="5">
        <f t="shared" si="35"/>
        <v>-107100</v>
      </c>
      <c r="BU9" s="5">
        <f t="shared" si="36"/>
        <v>607000</v>
      </c>
      <c r="BX9">
        <v>2014</v>
      </c>
      <c r="BY9">
        <f t="shared" si="41"/>
        <v>67213</v>
      </c>
      <c r="BZ9">
        <f t="shared" si="37"/>
        <v>39765</v>
      </c>
      <c r="CA9">
        <f t="shared" si="37"/>
        <v>28735</v>
      </c>
      <c r="CB9">
        <f t="shared" si="37"/>
        <v>21370</v>
      </c>
      <c r="CC9">
        <f t="shared" si="37"/>
        <v>18315</v>
      </c>
      <c r="CD9">
        <f t="shared" si="37"/>
        <v>72761</v>
      </c>
      <c r="CE9">
        <f t="shared" si="37"/>
        <v>37691</v>
      </c>
      <c r="CF9">
        <f t="shared" si="37"/>
        <v>26835</v>
      </c>
      <c r="CG9">
        <f t="shared" si="37"/>
        <v>61075</v>
      </c>
      <c r="CJ9">
        <v>2014</v>
      </c>
      <c r="CK9" s="6" t="e">
        <f t="shared" si="38"/>
        <v>#NUM!</v>
      </c>
      <c r="CL9" s="6" t="e">
        <f t="shared" si="5"/>
        <v>#NUM!</v>
      </c>
      <c r="CM9" s="6" t="e">
        <f t="shared" si="5"/>
        <v>#NUM!</v>
      </c>
      <c r="CN9" s="6" t="e">
        <f t="shared" si="5"/>
        <v>#NUM!</v>
      </c>
      <c r="CO9" s="6" t="e">
        <f t="shared" si="5"/>
        <v>#NUM!</v>
      </c>
      <c r="CP9" s="6" t="e">
        <f t="shared" si="5"/>
        <v>#NUM!</v>
      </c>
      <c r="CQ9" s="6" t="e">
        <f t="shared" si="5"/>
        <v>#NUM!</v>
      </c>
      <c r="CR9" s="6" t="e">
        <f t="shared" si="5"/>
        <v>#NUM!</v>
      </c>
      <c r="CS9" s="6" t="e">
        <f t="shared" si="5"/>
        <v>#NUM!</v>
      </c>
      <c r="CV9">
        <v>2014</v>
      </c>
      <c r="CW9" t="e">
        <f t="shared" si="42"/>
        <v>#NUM!</v>
      </c>
      <c r="CX9" t="e">
        <f t="shared" si="6"/>
        <v>#NUM!</v>
      </c>
      <c r="CY9" t="e">
        <f t="shared" si="39"/>
        <v>#NUM!</v>
      </c>
      <c r="CZ9" t="e">
        <f t="shared" si="39"/>
        <v>#NUM!</v>
      </c>
      <c r="DA9" t="e">
        <f t="shared" si="39"/>
        <v>#NUM!</v>
      </c>
      <c r="DB9" t="e">
        <f t="shared" si="39"/>
        <v>#NUM!</v>
      </c>
      <c r="DC9" t="e">
        <f t="shared" si="39"/>
        <v>#NUM!</v>
      </c>
      <c r="DD9" t="e">
        <f t="shared" si="39"/>
        <v>#NUM!</v>
      </c>
      <c r="DE9" t="e">
        <f t="shared" si="39"/>
        <v>#NUM!</v>
      </c>
      <c r="DH9">
        <v>2014</v>
      </c>
      <c r="DI9" t="e">
        <f t="shared" si="40"/>
        <v>#NUM!</v>
      </c>
      <c r="DJ9" t="e">
        <f t="shared" si="7"/>
        <v>#NUM!</v>
      </c>
      <c r="DK9" t="e">
        <f t="shared" si="7"/>
        <v>#NUM!</v>
      </c>
      <c r="DL9" t="e">
        <f t="shared" si="7"/>
        <v>#NUM!</v>
      </c>
      <c r="DM9" t="e">
        <f t="shared" si="7"/>
        <v>#NUM!</v>
      </c>
      <c r="DN9" t="e">
        <f t="shared" si="7"/>
        <v>#NUM!</v>
      </c>
      <c r="DO9" t="e">
        <f t="shared" si="7"/>
        <v>#NUM!</v>
      </c>
      <c r="DP9" t="e">
        <f t="shared" si="7"/>
        <v>#NUM!</v>
      </c>
      <c r="DQ9" t="e">
        <f t="shared" si="7"/>
        <v>#NUM!</v>
      </c>
    </row>
    <row r="10" spans="1:121" x14ac:dyDescent="0.35">
      <c r="A10" s="3">
        <v>1983</v>
      </c>
      <c r="B10" s="4">
        <v>65855</v>
      </c>
      <c r="C10" s="4">
        <v>36769</v>
      </c>
      <c r="D10" s="4">
        <v>28673</v>
      </c>
      <c r="E10" s="4">
        <v>23311</v>
      </c>
      <c r="F10" s="4">
        <v>19591</v>
      </c>
      <c r="G10" s="4">
        <v>16554</v>
      </c>
      <c r="H10" s="4">
        <v>0</v>
      </c>
      <c r="I10" s="4">
        <v>0</v>
      </c>
      <c r="J10" s="4">
        <v>0</v>
      </c>
      <c r="K10" s="4">
        <v>0</v>
      </c>
      <c r="L10" s="4">
        <v>102633</v>
      </c>
      <c r="N10">
        <f t="shared" si="8"/>
        <v>1986</v>
      </c>
      <c r="O10">
        <f t="shared" si="9"/>
        <v>98210</v>
      </c>
      <c r="P10">
        <f t="shared" si="10"/>
        <v>50695</v>
      </c>
      <c r="Q10">
        <f t="shared" si="11"/>
        <v>31534</v>
      </c>
      <c r="R10">
        <f t="shared" si="12"/>
        <v>21282</v>
      </c>
      <c r="S10">
        <f t="shared" si="13"/>
        <v>17631</v>
      </c>
      <c r="T10">
        <f t="shared" si="14"/>
        <v>55702</v>
      </c>
      <c r="U10">
        <f t="shared" si="15"/>
        <v>0</v>
      </c>
      <c r="V10">
        <f t="shared" si="16"/>
        <v>0</v>
      </c>
      <c r="W10">
        <f t="shared" si="17"/>
        <v>0</v>
      </c>
      <c r="X10">
        <f t="shared" si="18"/>
        <v>0</v>
      </c>
      <c r="Y10">
        <f t="shared" si="19"/>
        <v>91669</v>
      </c>
      <c r="AB10">
        <v>1986</v>
      </c>
      <c r="AC10">
        <f t="shared" si="20"/>
        <v>98210</v>
      </c>
      <c r="AD10">
        <f t="shared" si="21"/>
        <v>50695</v>
      </c>
      <c r="AE10">
        <f t="shared" si="22"/>
        <v>31534</v>
      </c>
      <c r="AF10">
        <f t="shared" si="23"/>
        <v>21282</v>
      </c>
      <c r="AG10">
        <f t="shared" si="24"/>
        <v>17631</v>
      </c>
      <c r="AH10">
        <f t="shared" si="25"/>
        <v>55702</v>
      </c>
      <c r="AI10">
        <f t="shared" si="26"/>
        <v>0</v>
      </c>
      <c r="AJ10">
        <f t="shared" si="27"/>
        <v>0</v>
      </c>
      <c r="BG10">
        <f t="shared" si="2"/>
        <v>0</v>
      </c>
      <c r="BH10">
        <f t="shared" si="2"/>
        <v>0</v>
      </c>
    </row>
    <row r="11" spans="1:121" x14ac:dyDescent="0.35">
      <c r="A11" s="3">
        <v>1984</v>
      </c>
      <c r="B11" s="4">
        <v>81376</v>
      </c>
      <c r="C11" s="4">
        <v>38092</v>
      </c>
      <c r="D11" s="4">
        <v>26997</v>
      </c>
      <c r="E11" s="4">
        <v>22372</v>
      </c>
      <c r="F11" s="4">
        <v>19273</v>
      </c>
      <c r="G11" s="4">
        <v>31238</v>
      </c>
      <c r="H11" s="4">
        <v>0</v>
      </c>
      <c r="I11" s="4">
        <v>0</v>
      </c>
      <c r="J11" s="4">
        <v>0</v>
      </c>
      <c r="K11" s="4">
        <v>0</v>
      </c>
      <c r="L11" s="4">
        <v>99786</v>
      </c>
      <c r="N11">
        <f t="shared" si="8"/>
        <v>1987</v>
      </c>
      <c r="O11">
        <f t="shared" si="9"/>
        <v>98378</v>
      </c>
      <c r="P11">
        <f t="shared" si="10"/>
        <v>53028</v>
      </c>
      <c r="Q11">
        <f t="shared" si="11"/>
        <v>35482</v>
      </c>
      <c r="R11">
        <f t="shared" si="12"/>
        <v>24585</v>
      </c>
      <c r="S11">
        <f t="shared" si="13"/>
        <v>18056</v>
      </c>
      <c r="T11">
        <f t="shared" si="14"/>
        <v>64667</v>
      </c>
      <c r="U11">
        <f t="shared" si="15"/>
        <v>0</v>
      </c>
      <c r="V11">
        <f t="shared" si="16"/>
        <v>0</v>
      </c>
      <c r="W11">
        <f t="shared" si="17"/>
        <v>0</v>
      </c>
      <c r="X11">
        <f t="shared" si="18"/>
        <v>0</v>
      </c>
      <c r="Y11">
        <f t="shared" si="19"/>
        <v>88642</v>
      </c>
      <c r="AB11">
        <v>1987</v>
      </c>
      <c r="AC11">
        <f t="shared" si="20"/>
        <v>98378</v>
      </c>
      <c r="AD11">
        <f t="shared" si="21"/>
        <v>53028</v>
      </c>
      <c r="AE11">
        <f t="shared" si="22"/>
        <v>35482</v>
      </c>
      <c r="AF11">
        <f t="shared" si="23"/>
        <v>24585</v>
      </c>
      <c r="AG11">
        <f t="shared" si="24"/>
        <v>18056</v>
      </c>
      <c r="AH11">
        <f t="shared" si="25"/>
        <v>64667</v>
      </c>
      <c r="AI11">
        <f t="shared" si="26"/>
        <v>0</v>
      </c>
      <c r="AJ11">
        <f t="shared" si="27"/>
        <v>0</v>
      </c>
      <c r="BG11">
        <f t="shared" si="2"/>
        <v>0</v>
      </c>
      <c r="BH11">
        <f t="shared" si="2"/>
        <v>0</v>
      </c>
    </row>
    <row r="12" spans="1:121" x14ac:dyDescent="0.35">
      <c r="A12" s="3">
        <v>1985</v>
      </c>
      <c r="B12" s="4">
        <v>100201</v>
      </c>
      <c r="C12" s="4">
        <v>48063</v>
      </c>
      <c r="D12" s="4">
        <v>29012</v>
      </c>
      <c r="E12" s="4">
        <v>22267</v>
      </c>
      <c r="F12" s="4">
        <v>19839</v>
      </c>
      <c r="G12" s="4">
        <v>48375</v>
      </c>
      <c r="H12" s="4">
        <v>0</v>
      </c>
      <c r="I12" s="4">
        <v>0</v>
      </c>
      <c r="J12" s="4">
        <v>0</v>
      </c>
      <c r="K12" s="4">
        <v>0</v>
      </c>
      <c r="L12" s="4">
        <v>110437</v>
      </c>
      <c r="N12">
        <f t="shared" si="8"/>
        <v>1988</v>
      </c>
      <c r="O12">
        <f t="shared" si="9"/>
        <v>96547</v>
      </c>
      <c r="P12">
        <f t="shared" si="10"/>
        <v>53626</v>
      </c>
      <c r="Q12">
        <f t="shared" si="11"/>
        <v>37654</v>
      </c>
      <c r="R12">
        <f t="shared" si="12"/>
        <v>27056</v>
      </c>
      <c r="S12">
        <f t="shared" si="13"/>
        <v>19523</v>
      </c>
      <c r="T12">
        <f t="shared" si="14"/>
        <v>60813</v>
      </c>
      <c r="U12">
        <f t="shared" si="15"/>
        <v>9341</v>
      </c>
      <c r="V12">
        <f t="shared" si="16"/>
        <v>0</v>
      </c>
      <c r="W12">
        <f t="shared" si="17"/>
        <v>0</v>
      </c>
      <c r="X12">
        <f t="shared" si="18"/>
        <v>0</v>
      </c>
      <c r="Y12">
        <f t="shared" si="19"/>
        <v>75618</v>
      </c>
      <c r="AB12">
        <v>1988</v>
      </c>
      <c r="AC12">
        <f t="shared" si="20"/>
        <v>96547</v>
      </c>
      <c r="AD12">
        <f t="shared" si="21"/>
        <v>53626</v>
      </c>
      <c r="AE12">
        <f t="shared" si="22"/>
        <v>37654</v>
      </c>
      <c r="AF12">
        <f t="shared" si="23"/>
        <v>27056</v>
      </c>
      <c r="AG12">
        <f t="shared" si="24"/>
        <v>19523</v>
      </c>
      <c r="AH12">
        <f t="shared" si="25"/>
        <v>60813</v>
      </c>
      <c r="AI12">
        <f t="shared" si="26"/>
        <v>9341</v>
      </c>
      <c r="AJ12">
        <f t="shared" si="27"/>
        <v>0</v>
      </c>
      <c r="BG12">
        <f t="shared" si="2"/>
        <v>934100</v>
      </c>
      <c r="BH12">
        <f t="shared" si="2"/>
        <v>0</v>
      </c>
    </row>
    <row r="13" spans="1:121" x14ac:dyDescent="0.35">
      <c r="A13" s="3">
        <v>1986</v>
      </c>
      <c r="B13" s="4">
        <v>98210</v>
      </c>
      <c r="C13" s="4">
        <v>50695</v>
      </c>
      <c r="D13" s="4">
        <v>31534</v>
      </c>
      <c r="E13" s="4">
        <v>21282</v>
      </c>
      <c r="F13" s="4">
        <v>17631</v>
      </c>
      <c r="G13" s="4">
        <v>55702</v>
      </c>
      <c r="H13" s="4">
        <v>0</v>
      </c>
      <c r="I13" s="4">
        <v>0</v>
      </c>
      <c r="J13" s="4">
        <v>0</v>
      </c>
      <c r="K13" s="4">
        <v>0</v>
      </c>
      <c r="L13" s="4">
        <v>91669</v>
      </c>
      <c r="N13">
        <f t="shared" si="8"/>
        <v>1989</v>
      </c>
      <c r="O13">
        <f t="shared" si="9"/>
        <v>96847</v>
      </c>
      <c r="P13">
        <f t="shared" si="10"/>
        <v>51459</v>
      </c>
      <c r="Q13">
        <f t="shared" si="11"/>
        <v>37538</v>
      </c>
      <c r="R13">
        <f t="shared" si="12"/>
        <v>28153</v>
      </c>
      <c r="S13">
        <f t="shared" si="13"/>
        <v>21678</v>
      </c>
      <c r="T13">
        <f t="shared" si="14"/>
        <v>59767</v>
      </c>
      <c r="U13">
        <f t="shared" si="15"/>
        <v>17796</v>
      </c>
      <c r="V13">
        <f t="shared" si="16"/>
        <v>0</v>
      </c>
      <c r="W13">
        <f t="shared" si="17"/>
        <v>0</v>
      </c>
      <c r="X13">
        <f t="shared" si="18"/>
        <v>0</v>
      </c>
      <c r="Y13">
        <f t="shared" si="19"/>
        <v>73780</v>
      </c>
      <c r="AB13">
        <v>1989</v>
      </c>
      <c r="AC13">
        <f t="shared" si="20"/>
        <v>96847</v>
      </c>
      <c r="AD13">
        <f t="shared" si="21"/>
        <v>51459</v>
      </c>
      <c r="AE13">
        <f t="shared" si="22"/>
        <v>37538</v>
      </c>
      <c r="AF13">
        <f t="shared" si="23"/>
        <v>28153</v>
      </c>
      <c r="AG13">
        <f t="shared" si="24"/>
        <v>21678</v>
      </c>
      <c r="AH13">
        <f t="shared" si="25"/>
        <v>59767</v>
      </c>
      <c r="AI13">
        <f t="shared" si="26"/>
        <v>17796</v>
      </c>
      <c r="AJ13">
        <f t="shared" si="27"/>
        <v>0</v>
      </c>
      <c r="BG13">
        <f t="shared" si="2"/>
        <v>1779600</v>
      </c>
      <c r="BH13">
        <f t="shared" si="2"/>
        <v>0</v>
      </c>
    </row>
    <row r="14" spans="1:121" x14ac:dyDescent="0.35">
      <c r="A14" s="3">
        <v>1987</v>
      </c>
      <c r="B14" s="4">
        <v>98378</v>
      </c>
      <c r="C14" s="4">
        <v>53028</v>
      </c>
      <c r="D14" s="4">
        <v>35482</v>
      </c>
      <c r="E14" s="4">
        <v>24585</v>
      </c>
      <c r="F14" s="4">
        <v>18056</v>
      </c>
      <c r="G14" s="4">
        <v>64667</v>
      </c>
      <c r="H14" s="4">
        <v>0</v>
      </c>
      <c r="I14" s="4">
        <v>0</v>
      </c>
      <c r="J14" s="4">
        <v>0</v>
      </c>
      <c r="K14" s="4">
        <v>0</v>
      </c>
      <c r="L14" s="4">
        <v>88642</v>
      </c>
      <c r="N14">
        <f t="shared" si="8"/>
        <v>1990</v>
      </c>
      <c r="O14">
        <f t="shared" si="9"/>
        <v>98189</v>
      </c>
      <c r="P14">
        <f t="shared" si="10"/>
        <v>55346</v>
      </c>
      <c r="Q14">
        <f t="shared" si="11"/>
        <v>38091</v>
      </c>
      <c r="R14">
        <f t="shared" si="12"/>
        <v>29678</v>
      </c>
      <c r="S14">
        <f t="shared" si="13"/>
        <v>23335</v>
      </c>
      <c r="T14">
        <f t="shared" si="14"/>
        <v>61148</v>
      </c>
      <c r="U14">
        <f t="shared" si="15"/>
        <v>24814</v>
      </c>
      <c r="V14">
        <f t="shared" si="16"/>
        <v>0</v>
      </c>
      <c r="W14">
        <f t="shared" si="17"/>
        <v>0</v>
      </c>
      <c r="X14">
        <f t="shared" si="18"/>
        <v>0</v>
      </c>
      <c r="Y14">
        <f t="shared" si="19"/>
        <v>66181</v>
      </c>
      <c r="AB14">
        <v>1990</v>
      </c>
      <c r="AC14">
        <f t="shared" si="20"/>
        <v>98189</v>
      </c>
      <c r="AD14">
        <f t="shared" si="21"/>
        <v>55346</v>
      </c>
      <c r="AE14">
        <f t="shared" si="22"/>
        <v>38091</v>
      </c>
      <c r="AF14">
        <f t="shared" si="23"/>
        <v>29678</v>
      </c>
      <c r="AG14">
        <f t="shared" si="24"/>
        <v>23335</v>
      </c>
      <c r="AH14">
        <f t="shared" si="25"/>
        <v>61148</v>
      </c>
      <c r="AI14">
        <f t="shared" si="26"/>
        <v>24814</v>
      </c>
      <c r="AJ14">
        <f t="shared" si="27"/>
        <v>0</v>
      </c>
      <c r="BG14">
        <f t="shared" si="2"/>
        <v>2481400</v>
      </c>
      <c r="BH14">
        <f t="shared" si="2"/>
        <v>0</v>
      </c>
    </row>
    <row r="15" spans="1:121" x14ac:dyDescent="0.35">
      <c r="A15" s="3">
        <v>1988</v>
      </c>
      <c r="B15" s="4">
        <v>96547</v>
      </c>
      <c r="C15" s="4">
        <v>53626</v>
      </c>
      <c r="D15" s="4">
        <v>37654</v>
      </c>
      <c r="E15" s="4">
        <v>27056</v>
      </c>
      <c r="F15" s="4">
        <v>19523</v>
      </c>
      <c r="G15" s="4">
        <v>60813</v>
      </c>
      <c r="H15" s="4">
        <v>9341</v>
      </c>
      <c r="I15" s="4">
        <v>0</v>
      </c>
      <c r="J15" s="4">
        <v>0</v>
      </c>
      <c r="K15" s="4">
        <v>0</v>
      </c>
      <c r="L15" s="4">
        <v>75618</v>
      </c>
      <c r="N15">
        <f t="shared" si="8"/>
        <v>1991</v>
      </c>
      <c r="O15">
        <f t="shared" si="9"/>
        <v>98180</v>
      </c>
      <c r="P15">
        <f t="shared" si="10"/>
        <v>55556</v>
      </c>
      <c r="Q15">
        <f t="shared" si="11"/>
        <v>40360</v>
      </c>
      <c r="R15">
        <f t="shared" si="12"/>
        <v>30266</v>
      </c>
      <c r="S15">
        <f t="shared" si="13"/>
        <v>24941</v>
      </c>
      <c r="T15">
        <f t="shared" si="14"/>
        <v>66703</v>
      </c>
      <c r="U15">
        <f t="shared" si="15"/>
        <v>32903</v>
      </c>
      <c r="V15">
        <f t="shared" si="16"/>
        <v>0</v>
      </c>
      <c r="W15">
        <f t="shared" si="17"/>
        <v>0</v>
      </c>
      <c r="X15">
        <f t="shared" si="18"/>
        <v>0</v>
      </c>
      <c r="Y15">
        <f t="shared" si="19"/>
        <v>67899</v>
      </c>
      <c r="AB15">
        <v>1991</v>
      </c>
      <c r="AC15">
        <f t="shared" si="20"/>
        <v>98180</v>
      </c>
      <c r="AD15">
        <f t="shared" si="21"/>
        <v>55556</v>
      </c>
      <c r="AE15">
        <f t="shared" si="22"/>
        <v>40360</v>
      </c>
      <c r="AF15">
        <f t="shared" si="23"/>
        <v>30266</v>
      </c>
      <c r="AG15">
        <f t="shared" si="24"/>
        <v>24941</v>
      </c>
      <c r="AH15">
        <f t="shared" si="25"/>
        <v>66703</v>
      </c>
      <c r="AI15">
        <f t="shared" si="26"/>
        <v>32903</v>
      </c>
      <c r="AJ15">
        <f t="shared" si="27"/>
        <v>0</v>
      </c>
      <c r="BG15">
        <f t="shared" si="2"/>
        <v>3290300</v>
      </c>
      <c r="BH15">
        <f t="shared" si="2"/>
        <v>0</v>
      </c>
    </row>
    <row r="16" spans="1:121" x14ac:dyDescent="0.35">
      <c r="A16" s="3">
        <v>1989</v>
      </c>
      <c r="B16" s="4">
        <v>96847</v>
      </c>
      <c r="C16" s="4">
        <v>51459</v>
      </c>
      <c r="D16" s="4">
        <v>37538</v>
      </c>
      <c r="E16" s="4">
        <v>28153</v>
      </c>
      <c r="F16" s="4">
        <v>21678</v>
      </c>
      <c r="G16" s="4">
        <v>59767</v>
      </c>
      <c r="H16" s="4">
        <v>17796</v>
      </c>
      <c r="I16" s="4">
        <v>0</v>
      </c>
      <c r="J16" s="4">
        <v>0</v>
      </c>
      <c r="K16" s="4">
        <v>0</v>
      </c>
      <c r="L16" s="4">
        <v>73780</v>
      </c>
      <c r="N16">
        <f t="shared" si="8"/>
        <v>1992</v>
      </c>
      <c r="O16">
        <f t="shared" si="9"/>
        <v>82571</v>
      </c>
      <c r="P16">
        <f t="shared" si="10"/>
        <v>50175</v>
      </c>
      <c r="Q16">
        <f t="shared" si="11"/>
        <v>36935</v>
      </c>
      <c r="R16">
        <f t="shared" si="12"/>
        <v>28672</v>
      </c>
      <c r="S16">
        <f t="shared" si="13"/>
        <v>22951</v>
      </c>
      <c r="T16">
        <f t="shared" si="14"/>
        <v>65916</v>
      </c>
      <c r="U16">
        <f t="shared" si="15"/>
        <v>34290</v>
      </c>
      <c r="V16">
        <f t="shared" si="16"/>
        <v>0</v>
      </c>
      <c r="W16">
        <f t="shared" si="17"/>
        <v>0</v>
      </c>
      <c r="X16">
        <f t="shared" si="18"/>
        <v>0</v>
      </c>
      <c r="Y16">
        <f t="shared" si="19"/>
        <v>55003</v>
      </c>
      <c r="AB16">
        <v>1992</v>
      </c>
      <c r="AC16">
        <f t="shared" si="20"/>
        <v>82571</v>
      </c>
      <c r="AD16">
        <f t="shared" si="21"/>
        <v>50175</v>
      </c>
      <c r="AE16">
        <f t="shared" si="22"/>
        <v>36935</v>
      </c>
      <c r="AF16">
        <f t="shared" si="23"/>
        <v>28672</v>
      </c>
      <c r="AG16">
        <f t="shared" si="24"/>
        <v>22951</v>
      </c>
      <c r="AH16">
        <f t="shared" si="25"/>
        <v>65916</v>
      </c>
      <c r="AI16">
        <f t="shared" si="26"/>
        <v>34290</v>
      </c>
      <c r="AJ16">
        <f t="shared" si="27"/>
        <v>0</v>
      </c>
      <c r="BG16">
        <f t="shared" si="2"/>
        <v>3429000</v>
      </c>
      <c r="BH16">
        <f t="shared" si="2"/>
        <v>0</v>
      </c>
    </row>
    <row r="17" spans="1:61" x14ac:dyDescent="0.35">
      <c r="A17" s="3">
        <v>1990</v>
      </c>
      <c r="B17" s="4">
        <v>98189</v>
      </c>
      <c r="C17" s="4">
        <v>55346</v>
      </c>
      <c r="D17" s="4">
        <v>38091</v>
      </c>
      <c r="E17" s="4">
        <v>29678</v>
      </c>
      <c r="F17" s="4">
        <v>23335</v>
      </c>
      <c r="G17" s="4">
        <v>61148</v>
      </c>
      <c r="H17" s="4">
        <v>24814</v>
      </c>
      <c r="I17" s="4">
        <v>0</v>
      </c>
      <c r="J17" s="4">
        <v>0</v>
      </c>
      <c r="K17" s="4">
        <v>0</v>
      </c>
      <c r="L17" s="4">
        <v>66181</v>
      </c>
      <c r="N17">
        <f t="shared" si="8"/>
        <v>1993</v>
      </c>
      <c r="O17">
        <f t="shared" si="9"/>
        <v>81091</v>
      </c>
      <c r="P17">
        <f t="shared" si="10"/>
        <v>45422</v>
      </c>
      <c r="Q17">
        <f t="shared" si="11"/>
        <v>35643</v>
      </c>
      <c r="R17">
        <f t="shared" si="12"/>
        <v>28173</v>
      </c>
      <c r="S17">
        <f t="shared" si="13"/>
        <v>23207</v>
      </c>
      <c r="T17">
        <f t="shared" si="14"/>
        <v>69806</v>
      </c>
      <c r="U17">
        <f t="shared" si="15"/>
        <v>33817</v>
      </c>
      <c r="V17">
        <f t="shared" si="16"/>
        <v>5921</v>
      </c>
      <c r="W17">
        <f t="shared" si="17"/>
        <v>0</v>
      </c>
      <c r="X17">
        <f t="shared" si="18"/>
        <v>0</v>
      </c>
      <c r="Y17">
        <f t="shared" si="19"/>
        <v>53976</v>
      </c>
      <c r="AB17">
        <v>1993</v>
      </c>
      <c r="AC17">
        <f t="shared" si="20"/>
        <v>81091</v>
      </c>
      <c r="AD17">
        <f t="shared" si="21"/>
        <v>45422</v>
      </c>
      <c r="AE17">
        <f t="shared" si="22"/>
        <v>35643</v>
      </c>
      <c r="AF17">
        <f t="shared" si="23"/>
        <v>28173</v>
      </c>
      <c r="AG17">
        <f t="shared" si="24"/>
        <v>23207</v>
      </c>
      <c r="AH17">
        <f t="shared" si="25"/>
        <v>69806</v>
      </c>
      <c r="AI17">
        <f t="shared" si="26"/>
        <v>33817</v>
      </c>
      <c r="AJ17">
        <f t="shared" si="27"/>
        <v>5921</v>
      </c>
      <c r="AK17">
        <f>(SUM(O17:Y17)-SUM(O17:V17))</f>
        <v>53976</v>
      </c>
      <c r="BG17">
        <f t="shared" si="2"/>
        <v>3381700</v>
      </c>
      <c r="BH17">
        <f t="shared" si="2"/>
        <v>592100</v>
      </c>
      <c r="BI17">
        <f t="shared" si="2"/>
        <v>5397600</v>
      </c>
    </row>
    <row r="18" spans="1:61" x14ac:dyDescent="0.35">
      <c r="A18" s="3">
        <v>1991</v>
      </c>
      <c r="B18" s="4">
        <v>98180</v>
      </c>
      <c r="C18" s="4">
        <v>55556</v>
      </c>
      <c r="D18" s="4">
        <v>40360</v>
      </c>
      <c r="E18" s="4">
        <v>30266</v>
      </c>
      <c r="F18" s="4">
        <v>24941</v>
      </c>
      <c r="G18" s="4">
        <v>66703</v>
      </c>
      <c r="H18" s="4">
        <v>32903</v>
      </c>
      <c r="I18" s="4">
        <v>0</v>
      </c>
      <c r="J18" s="4">
        <v>0</v>
      </c>
      <c r="K18" s="4">
        <v>0</v>
      </c>
      <c r="L18" s="4">
        <v>67899</v>
      </c>
      <c r="N18">
        <f t="shared" si="8"/>
        <v>1994</v>
      </c>
      <c r="O18">
        <f t="shared" si="9"/>
        <v>89018</v>
      </c>
      <c r="P18">
        <f t="shared" si="10"/>
        <v>46160</v>
      </c>
      <c r="Q18">
        <f t="shared" si="11"/>
        <v>33644</v>
      </c>
      <c r="R18">
        <f t="shared" si="12"/>
        <v>28067</v>
      </c>
      <c r="S18">
        <f t="shared" si="13"/>
        <v>23413</v>
      </c>
      <c r="T18">
        <f t="shared" si="14"/>
        <v>73325</v>
      </c>
      <c r="U18">
        <f t="shared" si="15"/>
        <v>34044</v>
      </c>
      <c r="V18">
        <f t="shared" si="16"/>
        <v>11420</v>
      </c>
      <c r="W18">
        <f t="shared" si="17"/>
        <v>0</v>
      </c>
      <c r="X18">
        <f t="shared" si="18"/>
        <v>0</v>
      </c>
      <c r="Y18">
        <f t="shared" si="19"/>
        <v>51559</v>
      </c>
      <c r="AB18">
        <v>1994</v>
      </c>
      <c r="AC18">
        <f t="shared" si="20"/>
        <v>89018</v>
      </c>
      <c r="AD18">
        <f t="shared" si="21"/>
        <v>46160</v>
      </c>
      <c r="AE18">
        <f t="shared" si="22"/>
        <v>33644</v>
      </c>
      <c r="AF18">
        <f t="shared" si="23"/>
        <v>28067</v>
      </c>
      <c r="AG18">
        <f t="shared" si="24"/>
        <v>23413</v>
      </c>
      <c r="AH18">
        <f t="shared" si="25"/>
        <v>73325</v>
      </c>
      <c r="AI18">
        <f t="shared" si="26"/>
        <v>34044</v>
      </c>
      <c r="AJ18">
        <f t="shared" si="27"/>
        <v>11420</v>
      </c>
      <c r="AK18">
        <f t="shared" ref="AK18:AK42" si="43">(SUM(O18:Y18)-SUM(O18:V18))</f>
        <v>51559</v>
      </c>
      <c r="BG18">
        <f t="shared" ref="BG18:BI38" si="44">IFERROR(100*(AI18-AU18),"")</f>
        <v>3404400</v>
      </c>
      <c r="BH18">
        <f t="shared" si="44"/>
        <v>1142000</v>
      </c>
      <c r="BI18">
        <f t="shared" si="44"/>
        <v>5155900</v>
      </c>
    </row>
    <row r="19" spans="1:61" x14ac:dyDescent="0.35">
      <c r="A19" s="3">
        <v>1992</v>
      </c>
      <c r="B19" s="4">
        <v>82571</v>
      </c>
      <c r="C19" s="4">
        <v>50175</v>
      </c>
      <c r="D19" s="4">
        <v>36935</v>
      </c>
      <c r="E19" s="4">
        <v>28672</v>
      </c>
      <c r="F19" s="4">
        <v>22951</v>
      </c>
      <c r="G19" s="4">
        <v>65916</v>
      </c>
      <c r="H19" s="4">
        <v>34290</v>
      </c>
      <c r="I19" s="4">
        <v>0</v>
      </c>
      <c r="J19" s="4">
        <v>0</v>
      </c>
      <c r="K19" s="4">
        <v>0</v>
      </c>
      <c r="L19" s="4">
        <v>55003</v>
      </c>
      <c r="N19">
        <f t="shared" si="8"/>
        <v>1995</v>
      </c>
      <c r="O19">
        <f t="shared" si="9"/>
        <v>87554</v>
      </c>
      <c r="P19">
        <f t="shared" si="10"/>
        <v>48110</v>
      </c>
      <c r="Q19">
        <f t="shared" si="11"/>
        <v>32981</v>
      </c>
      <c r="R19">
        <f t="shared" si="12"/>
        <v>25910</v>
      </c>
      <c r="S19">
        <f t="shared" si="13"/>
        <v>22533</v>
      </c>
      <c r="T19">
        <f t="shared" si="14"/>
        <v>72732</v>
      </c>
      <c r="U19">
        <f t="shared" si="15"/>
        <v>34463</v>
      </c>
      <c r="V19">
        <f t="shared" si="16"/>
        <v>16197</v>
      </c>
      <c r="W19">
        <f t="shared" si="17"/>
        <v>0</v>
      </c>
      <c r="X19">
        <f t="shared" si="18"/>
        <v>0</v>
      </c>
      <c r="Y19">
        <f t="shared" si="19"/>
        <v>48931</v>
      </c>
      <c r="AB19">
        <v>1995</v>
      </c>
      <c r="AC19">
        <f t="shared" si="20"/>
        <v>87554</v>
      </c>
      <c r="AD19">
        <f t="shared" si="21"/>
        <v>48110</v>
      </c>
      <c r="AE19">
        <f t="shared" si="22"/>
        <v>32981</v>
      </c>
      <c r="AF19">
        <f t="shared" si="23"/>
        <v>25910</v>
      </c>
      <c r="AG19">
        <f t="shared" si="24"/>
        <v>22533</v>
      </c>
      <c r="AH19">
        <f t="shared" si="25"/>
        <v>72732</v>
      </c>
      <c r="AI19">
        <f t="shared" si="26"/>
        <v>34463</v>
      </c>
      <c r="AJ19">
        <f t="shared" si="27"/>
        <v>16197</v>
      </c>
      <c r="AK19">
        <f t="shared" si="43"/>
        <v>48931</v>
      </c>
      <c r="BG19">
        <f t="shared" si="44"/>
        <v>3446300</v>
      </c>
      <c r="BH19">
        <f t="shared" si="44"/>
        <v>1619700</v>
      </c>
      <c r="BI19">
        <f t="shared" si="44"/>
        <v>4893100</v>
      </c>
    </row>
    <row r="20" spans="1:61" x14ac:dyDescent="0.35">
      <c r="A20" s="3">
        <v>1993</v>
      </c>
      <c r="B20" s="4">
        <v>81091</v>
      </c>
      <c r="C20" s="4">
        <v>45422</v>
      </c>
      <c r="D20" s="4">
        <v>35643</v>
      </c>
      <c r="E20" s="4">
        <v>28173</v>
      </c>
      <c r="F20" s="4">
        <v>23207</v>
      </c>
      <c r="G20" s="4">
        <v>69806</v>
      </c>
      <c r="H20" s="4">
        <v>33817</v>
      </c>
      <c r="I20" s="4">
        <v>5921</v>
      </c>
      <c r="J20" s="4">
        <v>0</v>
      </c>
      <c r="K20" s="4">
        <v>0</v>
      </c>
      <c r="L20" s="4">
        <v>53976</v>
      </c>
      <c r="N20">
        <f t="shared" si="8"/>
        <v>1996</v>
      </c>
      <c r="O20">
        <f t="shared" si="9"/>
        <v>92334</v>
      </c>
      <c r="P20">
        <f t="shared" si="10"/>
        <v>49876</v>
      </c>
      <c r="Q20">
        <f t="shared" si="11"/>
        <v>35289</v>
      </c>
      <c r="R20">
        <f t="shared" si="12"/>
        <v>26401</v>
      </c>
      <c r="S20">
        <f t="shared" si="13"/>
        <v>21741</v>
      </c>
      <c r="T20">
        <f t="shared" si="14"/>
        <v>74947</v>
      </c>
      <c r="U20">
        <f t="shared" si="15"/>
        <v>37175</v>
      </c>
      <c r="V20">
        <f t="shared" si="16"/>
        <v>20815</v>
      </c>
      <c r="W20">
        <f t="shared" si="17"/>
        <v>0</v>
      </c>
      <c r="X20">
        <f t="shared" si="18"/>
        <v>0</v>
      </c>
      <c r="Y20">
        <f t="shared" si="19"/>
        <v>47595</v>
      </c>
      <c r="AB20">
        <v>1996</v>
      </c>
      <c r="AC20">
        <f t="shared" si="20"/>
        <v>92334</v>
      </c>
      <c r="AD20">
        <f t="shared" si="21"/>
        <v>49876</v>
      </c>
      <c r="AE20">
        <f t="shared" si="22"/>
        <v>35289</v>
      </c>
      <c r="AF20">
        <f t="shared" si="23"/>
        <v>26401</v>
      </c>
      <c r="AG20">
        <f t="shared" si="24"/>
        <v>21741</v>
      </c>
      <c r="AH20">
        <f t="shared" si="25"/>
        <v>74947</v>
      </c>
      <c r="AI20">
        <f t="shared" si="26"/>
        <v>37175</v>
      </c>
      <c r="AJ20">
        <f t="shared" si="27"/>
        <v>20815</v>
      </c>
      <c r="AK20">
        <f t="shared" si="43"/>
        <v>47595</v>
      </c>
      <c r="BG20">
        <f t="shared" si="44"/>
        <v>3717500</v>
      </c>
      <c r="BH20">
        <f t="shared" si="44"/>
        <v>2081500</v>
      </c>
      <c r="BI20">
        <f t="shared" si="44"/>
        <v>4759500</v>
      </c>
    </row>
    <row r="21" spans="1:61" x14ac:dyDescent="0.35">
      <c r="A21" s="3">
        <v>1994</v>
      </c>
      <c r="B21" s="4">
        <v>89018</v>
      </c>
      <c r="C21" s="4">
        <v>46160</v>
      </c>
      <c r="D21" s="4">
        <v>33644</v>
      </c>
      <c r="E21" s="4">
        <v>28067</v>
      </c>
      <c r="F21" s="4">
        <v>23413</v>
      </c>
      <c r="G21" s="4">
        <v>73325</v>
      </c>
      <c r="H21" s="4">
        <v>34044</v>
      </c>
      <c r="I21" s="4">
        <v>11420</v>
      </c>
      <c r="J21" s="4">
        <v>0</v>
      </c>
      <c r="K21" s="4">
        <v>0</v>
      </c>
      <c r="L21" s="4">
        <v>51559</v>
      </c>
      <c r="N21">
        <f t="shared" si="8"/>
        <v>1997</v>
      </c>
      <c r="O21">
        <f t="shared" si="9"/>
        <v>93846</v>
      </c>
      <c r="P21">
        <f t="shared" si="10"/>
        <v>53565</v>
      </c>
      <c r="Q21">
        <f t="shared" si="11"/>
        <v>38026</v>
      </c>
      <c r="R21">
        <f t="shared" si="12"/>
        <v>28468</v>
      </c>
      <c r="S21">
        <f t="shared" si="13"/>
        <v>22412</v>
      </c>
      <c r="T21">
        <f t="shared" si="14"/>
        <v>76095</v>
      </c>
      <c r="U21">
        <f t="shared" si="15"/>
        <v>40174</v>
      </c>
      <c r="V21">
        <f t="shared" si="16"/>
        <v>24603</v>
      </c>
      <c r="W21">
        <f t="shared" si="17"/>
        <v>0</v>
      </c>
      <c r="X21">
        <f t="shared" si="18"/>
        <v>0</v>
      </c>
      <c r="Y21">
        <f t="shared" si="19"/>
        <v>45744</v>
      </c>
      <c r="AB21">
        <v>1997</v>
      </c>
      <c r="AC21">
        <f t="shared" si="20"/>
        <v>93846</v>
      </c>
      <c r="AD21">
        <f t="shared" si="21"/>
        <v>53565</v>
      </c>
      <c r="AE21">
        <f t="shared" si="22"/>
        <v>38026</v>
      </c>
      <c r="AF21">
        <f t="shared" si="23"/>
        <v>28468</v>
      </c>
      <c r="AG21">
        <f t="shared" si="24"/>
        <v>22412</v>
      </c>
      <c r="AH21">
        <f t="shared" si="25"/>
        <v>76095</v>
      </c>
      <c r="AI21">
        <f t="shared" si="26"/>
        <v>40174</v>
      </c>
      <c r="AJ21">
        <f t="shared" si="27"/>
        <v>24603</v>
      </c>
      <c r="AK21">
        <f t="shared" si="43"/>
        <v>45744</v>
      </c>
      <c r="BG21">
        <f t="shared" si="44"/>
        <v>4017400</v>
      </c>
      <c r="BH21">
        <f t="shared" si="44"/>
        <v>2460300</v>
      </c>
      <c r="BI21">
        <f t="shared" si="44"/>
        <v>4574400</v>
      </c>
    </row>
    <row r="22" spans="1:61" x14ac:dyDescent="0.35">
      <c r="A22" s="3">
        <v>1995</v>
      </c>
      <c r="B22" s="4">
        <v>87554</v>
      </c>
      <c r="C22" s="4">
        <v>48110</v>
      </c>
      <c r="D22" s="4">
        <v>32981</v>
      </c>
      <c r="E22" s="4">
        <v>25910</v>
      </c>
      <c r="F22" s="4">
        <v>22533</v>
      </c>
      <c r="G22" s="4">
        <v>72732</v>
      </c>
      <c r="H22" s="4">
        <v>34463</v>
      </c>
      <c r="I22" s="4">
        <v>16197</v>
      </c>
      <c r="J22" s="4">
        <v>0</v>
      </c>
      <c r="K22" s="4">
        <v>0</v>
      </c>
      <c r="L22" s="4">
        <v>48931</v>
      </c>
      <c r="N22">
        <f t="shared" si="8"/>
        <v>1998</v>
      </c>
      <c r="O22">
        <f t="shared" si="9"/>
        <v>85695</v>
      </c>
      <c r="P22">
        <f t="shared" si="10"/>
        <v>48580</v>
      </c>
      <c r="Q22">
        <f t="shared" si="11"/>
        <v>35330</v>
      </c>
      <c r="R22">
        <f t="shared" si="12"/>
        <v>26649</v>
      </c>
      <c r="S22">
        <f t="shared" si="13"/>
        <v>21167</v>
      </c>
      <c r="T22">
        <f t="shared" si="14"/>
        <v>67763</v>
      </c>
      <c r="U22">
        <f t="shared" si="15"/>
        <v>38240</v>
      </c>
      <c r="V22">
        <f t="shared" si="16"/>
        <v>21981</v>
      </c>
      <c r="W22">
        <f t="shared" si="17"/>
        <v>4152</v>
      </c>
      <c r="X22">
        <f t="shared" si="18"/>
        <v>0</v>
      </c>
      <c r="Y22">
        <f t="shared" si="19"/>
        <v>39546</v>
      </c>
      <c r="AB22">
        <v>1998</v>
      </c>
      <c r="AC22">
        <f t="shared" si="20"/>
        <v>85695</v>
      </c>
      <c r="AD22">
        <f t="shared" si="21"/>
        <v>48580</v>
      </c>
      <c r="AE22">
        <f t="shared" si="22"/>
        <v>35330</v>
      </c>
      <c r="AF22">
        <f t="shared" si="23"/>
        <v>26649</v>
      </c>
      <c r="AG22">
        <f t="shared" si="24"/>
        <v>21167</v>
      </c>
      <c r="AH22">
        <f t="shared" si="25"/>
        <v>67763</v>
      </c>
      <c r="AI22">
        <f t="shared" si="26"/>
        <v>38240</v>
      </c>
      <c r="AJ22">
        <f t="shared" si="27"/>
        <v>21981</v>
      </c>
      <c r="AK22">
        <f t="shared" si="43"/>
        <v>43698</v>
      </c>
      <c r="BG22">
        <f t="shared" si="44"/>
        <v>3824000</v>
      </c>
      <c r="BH22">
        <f t="shared" si="44"/>
        <v>2198100</v>
      </c>
      <c r="BI22">
        <f t="shared" si="44"/>
        <v>4369800</v>
      </c>
    </row>
    <row r="23" spans="1:61" x14ac:dyDescent="0.35">
      <c r="A23" s="3">
        <v>1996</v>
      </c>
      <c r="B23" s="4">
        <v>92334</v>
      </c>
      <c r="C23" s="4">
        <v>49876</v>
      </c>
      <c r="D23" s="4">
        <v>35289</v>
      </c>
      <c r="E23" s="4">
        <v>26401</v>
      </c>
      <c r="F23" s="4">
        <v>21741</v>
      </c>
      <c r="G23" s="4">
        <v>74947</v>
      </c>
      <c r="H23" s="4">
        <v>37175</v>
      </c>
      <c r="I23" s="4">
        <v>20815</v>
      </c>
      <c r="J23" s="4">
        <v>0</v>
      </c>
      <c r="K23" s="4">
        <v>0</v>
      </c>
      <c r="L23" s="4">
        <v>47595</v>
      </c>
      <c r="N23">
        <f t="shared" si="8"/>
        <v>1999</v>
      </c>
      <c r="O23">
        <f t="shared" si="9"/>
        <v>83640</v>
      </c>
      <c r="P23">
        <f t="shared" si="10"/>
        <v>49207</v>
      </c>
      <c r="Q23">
        <f t="shared" si="11"/>
        <v>35844</v>
      </c>
      <c r="R23">
        <f t="shared" si="12"/>
        <v>28082</v>
      </c>
      <c r="S23">
        <f t="shared" si="13"/>
        <v>22075</v>
      </c>
      <c r="T23">
        <f t="shared" si="14"/>
        <v>68941</v>
      </c>
      <c r="U23">
        <f t="shared" si="15"/>
        <v>40446</v>
      </c>
      <c r="V23">
        <f t="shared" si="16"/>
        <v>22345</v>
      </c>
      <c r="W23">
        <f t="shared" si="17"/>
        <v>7969</v>
      </c>
      <c r="X23">
        <f t="shared" si="18"/>
        <v>0</v>
      </c>
      <c r="Y23">
        <f t="shared" si="19"/>
        <v>38432</v>
      </c>
      <c r="AB23">
        <v>1999</v>
      </c>
      <c r="AC23">
        <f t="shared" si="20"/>
        <v>83640</v>
      </c>
      <c r="AD23">
        <f t="shared" si="21"/>
        <v>49207</v>
      </c>
      <c r="AE23">
        <f t="shared" si="22"/>
        <v>35844</v>
      </c>
      <c r="AF23">
        <f t="shared" si="23"/>
        <v>28082</v>
      </c>
      <c r="AG23">
        <f t="shared" si="24"/>
        <v>22075</v>
      </c>
      <c r="AH23">
        <f t="shared" si="25"/>
        <v>68941</v>
      </c>
      <c r="AI23">
        <f t="shared" si="26"/>
        <v>40446</v>
      </c>
      <c r="AJ23">
        <f t="shared" si="27"/>
        <v>22345</v>
      </c>
      <c r="AK23">
        <f t="shared" si="43"/>
        <v>46401</v>
      </c>
      <c r="BG23">
        <f t="shared" si="44"/>
        <v>4044600</v>
      </c>
      <c r="BH23">
        <f t="shared" si="44"/>
        <v>2234500</v>
      </c>
      <c r="BI23">
        <f t="shared" si="44"/>
        <v>4640100</v>
      </c>
    </row>
    <row r="24" spans="1:61" x14ac:dyDescent="0.35">
      <c r="A24" s="3">
        <v>1997</v>
      </c>
      <c r="B24" s="4">
        <v>93846</v>
      </c>
      <c r="C24" s="4">
        <v>53565</v>
      </c>
      <c r="D24" s="4">
        <v>38026</v>
      </c>
      <c r="E24" s="4">
        <v>28468</v>
      </c>
      <c r="F24" s="4">
        <v>22412</v>
      </c>
      <c r="G24" s="4">
        <v>76095</v>
      </c>
      <c r="H24" s="4">
        <v>40174</v>
      </c>
      <c r="I24" s="4">
        <v>24603</v>
      </c>
      <c r="J24" s="4">
        <v>0</v>
      </c>
      <c r="K24" s="4">
        <v>0</v>
      </c>
      <c r="L24" s="4">
        <v>45744</v>
      </c>
      <c r="N24">
        <f t="shared" si="8"/>
        <v>2000</v>
      </c>
      <c r="O24">
        <f t="shared" si="9"/>
        <v>79445</v>
      </c>
      <c r="P24">
        <f t="shared" si="10"/>
        <v>47141</v>
      </c>
      <c r="Q24">
        <f t="shared" si="11"/>
        <v>36187</v>
      </c>
      <c r="R24">
        <f t="shared" si="12"/>
        <v>27615</v>
      </c>
      <c r="S24">
        <f t="shared" si="13"/>
        <v>22742</v>
      </c>
      <c r="T24">
        <f t="shared" si="14"/>
        <v>68746</v>
      </c>
      <c r="U24">
        <f t="shared" si="15"/>
        <v>40581</v>
      </c>
      <c r="V24">
        <f t="shared" si="16"/>
        <v>22662</v>
      </c>
      <c r="W24">
        <f t="shared" si="17"/>
        <v>11349</v>
      </c>
      <c r="X24">
        <f t="shared" si="18"/>
        <v>0</v>
      </c>
      <c r="Y24">
        <f t="shared" si="19"/>
        <v>35950</v>
      </c>
      <c r="AB24">
        <v>2000</v>
      </c>
      <c r="AC24">
        <f t="shared" si="20"/>
        <v>79445</v>
      </c>
      <c r="AD24">
        <f t="shared" si="21"/>
        <v>47141</v>
      </c>
      <c r="AE24">
        <f t="shared" si="22"/>
        <v>36187</v>
      </c>
      <c r="AF24">
        <f t="shared" si="23"/>
        <v>27615</v>
      </c>
      <c r="AG24">
        <f t="shared" si="24"/>
        <v>22742</v>
      </c>
      <c r="AH24">
        <f t="shared" si="25"/>
        <v>68746</v>
      </c>
      <c r="AI24">
        <f t="shared" si="26"/>
        <v>40581</v>
      </c>
      <c r="AJ24">
        <f t="shared" si="27"/>
        <v>22662</v>
      </c>
      <c r="AK24">
        <f t="shared" si="43"/>
        <v>47299</v>
      </c>
      <c r="BG24">
        <f t="shared" si="44"/>
        <v>4058100</v>
      </c>
      <c r="BH24">
        <f t="shared" si="44"/>
        <v>2266200</v>
      </c>
      <c r="BI24">
        <f t="shared" si="44"/>
        <v>4729900</v>
      </c>
    </row>
    <row r="25" spans="1:61" x14ac:dyDescent="0.35">
      <c r="A25" s="3">
        <v>1998</v>
      </c>
      <c r="B25" s="4">
        <v>85695</v>
      </c>
      <c r="C25" s="4">
        <v>48580</v>
      </c>
      <c r="D25" s="4">
        <v>35330</v>
      </c>
      <c r="E25" s="4">
        <v>26649</v>
      </c>
      <c r="F25" s="4">
        <v>21167</v>
      </c>
      <c r="G25" s="4">
        <v>67763</v>
      </c>
      <c r="H25" s="4">
        <v>38240</v>
      </c>
      <c r="I25" s="4">
        <v>21981</v>
      </c>
      <c r="J25" s="4">
        <v>4152</v>
      </c>
      <c r="K25" s="4">
        <v>0</v>
      </c>
      <c r="L25" s="4">
        <v>39546</v>
      </c>
      <c r="N25">
        <f t="shared" si="8"/>
        <v>2001</v>
      </c>
      <c r="O25">
        <f t="shared" si="9"/>
        <v>79913</v>
      </c>
      <c r="P25">
        <f t="shared" si="10"/>
        <v>45611</v>
      </c>
      <c r="Q25">
        <f t="shared" si="11"/>
        <v>35539</v>
      </c>
      <c r="R25">
        <f t="shared" si="12"/>
        <v>29048</v>
      </c>
      <c r="S25">
        <f t="shared" si="13"/>
        <v>23555</v>
      </c>
      <c r="T25">
        <f t="shared" si="14"/>
        <v>70108</v>
      </c>
      <c r="U25">
        <f t="shared" si="15"/>
        <v>41030</v>
      </c>
      <c r="V25">
        <f t="shared" si="16"/>
        <v>23483</v>
      </c>
      <c r="W25">
        <f t="shared" si="17"/>
        <v>14171</v>
      </c>
      <c r="X25">
        <f t="shared" si="18"/>
        <v>0</v>
      </c>
      <c r="Y25">
        <f t="shared" si="19"/>
        <v>33544</v>
      </c>
      <c r="AB25">
        <v>2001</v>
      </c>
      <c r="AC25">
        <f t="shared" si="20"/>
        <v>79913</v>
      </c>
      <c r="AD25">
        <f t="shared" si="21"/>
        <v>45611</v>
      </c>
      <c r="AE25">
        <f t="shared" si="22"/>
        <v>35539</v>
      </c>
      <c r="AF25">
        <f t="shared" si="23"/>
        <v>29048</v>
      </c>
      <c r="AG25">
        <f t="shared" si="24"/>
        <v>23555</v>
      </c>
      <c r="AH25">
        <f t="shared" si="25"/>
        <v>70108</v>
      </c>
      <c r="AI25">
        <f t="shared" si="26"/>
        <v>41030</v>
      </c>
      <c r="AJ25">
        <f t="shared" si="27"/>
        <v>23483</v>
      </c>
      <c r="AK25">
        <f t="shared" si="43"/>
        <v>47715</v>
      </c>
      <c r="BG25">
        <f t="shared" si="44"/>
        <v>4103000</v>
      </c>
      <c r="BH25">
        <f t="shared" si="44"/>
        <v>2348300</v>
      </c>
      <c r="BI25">
        <f t="shared" si="44"/>
        <v>4771500</v>
      </c>
    </row>
    <row r="26" spans="1:61" x14ac:dyDescent="0.35">
      <c r="A26" s="3">
        <v>1999</v>
      </c>
      <c r="B26" s="4">
        <v>83640</v>
      </c>
      <c r="C26" s="4">
        <v>49207</v>
      </c>
      <c r="D26" s="4">
        <v>35844</v>
      </c>
      <c r="E26" s="4">
        <v>28082</v>
      </c>
      <c r="F26" s="4">
        <v>22075</v>
      </c>
      <c r="G26" s="4">
        <v>68941</v>
      </c>
      <c r="H26" s="4">
        <v>40446</v>
      </c>
      <c r="I26" s="4">
        <v>22345</v>
      </c>
      <c r="J26" s="4">
        <v>7969</v>
      </c>
      <c r="K26" s="4">
        <v>0</v>
      </c>
      <c r="L26" s="4">
        <v>38432</v>
      </c>
      <c r="N26">
        <f t="shared" si="8"/>
        <v>2002</v>
      </c>
      <c r="O26">
        <f t="shared" si="9"/>
        <v>79876</v>
      </c>
      <c r="P26">
        <f t="shared" si="10"/>
        <v>46848</v>
      </c>
      <c r="Q26">
        <f t="shared" si="11"/>
        <v>34681</v>
      </c>
      <c r="R26">
        <f t="shared" si="12"/>
        <v>29335</v>
      </c>
      <c r="S26">
        <f t="shared" si="13"/>
        <v>25282</v>
      </c>
      <c r="T26">
        <f t="shared" si="14"/>
        <v>75563</v>
      </c>
      <c r="U26">
        <f t="shared" si="15"/>
        <v>43522</v>
      </c>
      <c r="V26">
        <f t="shared" si="16"/>
        <v>28037</v>
      </c>
      <c r="W26">
        <f t="shared" si="17"/>
        <v>19537</v>
      </c>
      <c r="X26">
        <f t="shared" si="18"/>
        <v>0</v>
      </c>
      <c r="Y26">
        <f t="shared" si="19"/>
        <v>39015</v>
      </c>
      <c r="AB26">
        <v>2002</v>
      </c>
      <c r="AC26">
        <f t="shared" si="20"/>
        <v>79876</v>
      </c>
      <c r="AD26">
        <f t="shared" si="21"/>
        <v>46848</v>
      </c>
      <c r="AE26">
        <f t="shared" si="22"/>
        <v>34681</v>
      </c>
      <c r="AF26">
        <f t="shared" si="23"/>
        <v>29335</v>
      </c>
      <c r="AG26">
        <f t="shared" si="24"/>
        <v>25282</v>
      </c>
      <c r="AH26">
        <f t="shared" si="25"/>
        <v>75563</v>
      </c>
      <c r="AI26">
        <f t="shared" si="26"/>
        <v>43522</v>
      </c>
      <c r="AJ26">
        <f t="shared" si="27"/>
        <v>28037</v>
      </c>
      <c r="AK26">
        <f t="shared" si="43"/>
        <v>58552</v>
      </c>
      <c r="BG26">
        <f t="shared" si="44"/>
        <v>4352200</v>
      </c>
      <c r="BH26">
        <f t="shared" si="44"/>
        <v>2803700</v>
      </c>
      <c r="BI26">
        <f t="shared" si="44"/>
        <v>5855200</v>
      </c>
    </row>
    <row r="27" spans="1:61" x14ac:dyDescent="0.35">
      <c r="A27" s="3">
        <v>2000</v>
      </c>
      <c r="B27" s="4">
        <v>79445</v>
      </c>
      <c r="C27" s="4">
        <v>47141</v>
      </c>
      <c r="D27" s="4">
        <v>36187</v>
      </c>
      <c r="E27" s="4">
        <v>27615</v>
      </c>
      <c r="F27" s="4">
        <v>22742</v>
      </c>
      <c r="G27" s="4">
        <v>68746</v>
      </c>
      <c r="H27" s="4">
        <v>40581</v>
      </c>
      <c r="I27" s="4">
        <v>22662</v>
      </c>
      <c r="J27" s="4">
        <v>11349</v>
      </c>
      <c r="K27" s="4">
        <v>0</v>
      </c>
      <c r="L27" s="4">
        <v>35950</v>
      </c>
      <c r="N27">
        <f t="shared" si="8"/>
        <v>2003</v>
      </c>
      <c r="O27">
        <f t="shared" si="9"/>
        <v>79048</v>
      </c>
      <c r="P27">
        <f t="shared" si="10"/>
        <v>43687</v>
      </c>
      <c r="Q27">
        <f t="shared" si="11"/>
        <v>33692</v>
      </c>
      <c r="R27">
        <f t="shared" si="12"/>
        <v>27011</v>
      </c>
      <c r="S27">
        <f t="shared" si="13"/>
        <v>23861</v>
      </c>
      <c r="T27">
        <f t="shared" si="14"/>
        <v>77550</v>
      </c>
      <c r="U27">
        <f t="shared" si="15"/>
        <v>40386</v>
      </c>
      <c r="V27">
        <f t="shared" si="16"/>
        <v>26088</v>
      </c>
      <c r="W27">
        <f t="shared" si="17"/>
        <v>16198</v>
      </c>
      <c r="X27">
        <f t="shared" si="18"/>
        <v>2891</v>
      </c>
      <c r="Y27">
        <f t="shared" si="19"/>
        <v>28616</v>
      </c>
      <c r="AB27">
        <v>2003</v>
      </c>
      <c r="AC27">
        <f t="shared" si="20"/>
        <v>79048</v>
      </c>
      <c r="AD27">
        <f t="shared" si="21"/>
        <v>43687</v>
      </c>
      <c r="AE27">
        <f t="shared" si="22"/>
        <v>33692</v>
      </c>
      <c r="AF27">
        <f t="shared" si="23"/>
        <v>27011</v>
      </c>
      <c r="AG27">
        <f t="shared" si="24"/>
        <v>23861</v>
      </c>
      <c r="AH27">
        <f t="shared" si="25"/>
        <v>77550</v>
      </c>
      <c r="AI27">
        <f t="shared" si="26"/>
        <v>40386</v>
      </c>
      <c r="AJ27">
        <f t="shared" si="27"/>
        <v>26088</v>
      </c>
      <c r="AK27">
        <f t="shared" si="43"/>
        <v>47705</v>
      </c>
      <c r="BG27">
        <f t="shared" si="44"/>
        <v>4038600</v>
      </c>
      <c r="BH27">
        <f t="shared" si="44"/>
        <v>2608800</v>
      </c>
      <c r="BI27">
        <f t="shared" si="44"/>
        <v>4770500</v>
      </c>
    </row>
    <row r="28" spans="1:61" x14ac:dyDescent="0.35">
      <c r="A28" s="3">
        <v>2001</v>
      </c>
      <c r="B28" s="4">
        <v>79913</v>
      </c>
      <c r="C28" s="4">
        <v>45611</v>
      </c>
      <c r="D28" s="4">
        <v>35539</v>
      </c>
      <c r="E28" s="4">
        <v>29048</v>
      </c>
      <c r="F28" s="4">
        <v>23555</v>
      </c>
      <c r="G28" s="4">
        <v>70108</v>
      </c>
      <c r="H28" s="4">
        <v>41030</v>
      </c>
      <c r="I28" s="4">
        <v>23483</v>
      </c>
      <c r="J28" s="4">
        <v>14171</v>
      </c>
      <c r="K28" s="4">
        <v>0</v>
      </c>
      <c r="L28" s="4">
        <v>33544</v>
      </c>
      <c r="N28">
        <f t="shared" si="8"/>
        <v>2004</v>
      </c>
      <c r="O28">
        <f t="shared" si="9"/>
        <v>83482</v>
      </c>
      <c r="P28">
        <f t="shared" si="10"/>
        <v>44788</v>
      </c>
      <c r="Q28">
        <f t="shared" si="11"/>
        <v>31692</v>
      </c>
      <c r="R28">
        <f t="shared" si="12"/>
        <v>25870</v>
      </c>
      <c r="S28">
        <f t="shared" si="13"/>
        <v>22231</v>
      </c>
      <c r="T28">
        <f t="shared" si="14"/>
        <v>76938</v>
      </c>
      <c r="U28">
        <f t="shared" si="15"/>
        <v>39612</v>
      </c>
      <c r="V28">
        <f t="shared" si="16"/>
        <v>26544</v>
      </c>
      <c r="W28">
        <f t="shared" si="17"/>
        <v>15716</v>
      </c>
      <c r="X28">
        <f t="shared" si="18"/>
        <v>5695</v>
      </c>
      <c r="Y28">
        <f t="shared" si="19"/>
        <v>26842</v>
      </c>
      <c r="AB28">
        <v>2004</v>
      </c>
      <c r="AC28">
        <f t="shared" si="20"/>
        <v>83482</v>
      </c>
      <c r="AD28">
        <f t="shared" si="21"/>
        <v>44788</v>
      </c>
      <c r="AE28">
        <f t="shared" si="22"/>
        <v>31692</v>
      </c>
      <c r="AF28">
        <f t="shared" si="23"/>
        <v>25870</v>
      </c>
      <c r="AG28">
        <f t="shared" si="24"/>
        <v>22231</v>
      </c>
      <c r="AH28">
        <f t="shared" si="25"/>
        <v>76938</v>
      </c>
      <c r="AI28">
        <f t="shared" si="26"/>
        <v>39612</v>
      </c>
      <c r="AJ28">
        <f t="shared" si="27"/>
        <v>26544</v>
      </c>
      <c r="AK28">
        <f t="shared" si="43"/>
        <v>48253</v>
      </c>
      <c r="BG28">
        <f t="shared" si="44"/>
        <v>3961200</v>
      </c>
      <c r="BH28">
        <f t="shared" si="44"/>
        <v>2654400</v>
      </c>
      <c r="BI28">
        <f t="shared" si="44"/>
        <v>4825300</v>
      </c>
    </row>
    <row r="29" spans="1:61" x14ac:dyDescent="0.35">
      <c r="A29" s="3">
        <v>2002</v>
      </c>
      <c r="B29" s="4">
        <v>79876</v>
      </c>
      <c r="C29" s="4">
        <v>46848</v>
      </c>
      <c r="D29" s="4">
        <v>34681</v>
      </c>
      <c r="E29" s="4">
        <v>29335</v>
      </c>
      <c r="F29" s="4">
        <v>25282</v>
      </c>
      <c r="G29" s="4">
        <v>75563</v>
      </c>
      <c r="H29" s="4">
        <v>43522</v>
      </c>
      <c r="I29" s="4">
        <v>28037</v>
      </c>
      <c r="J29" s="4">
        <v>19537</v>
      </c>
      <c r="K29" s="4">
        <v>0</v>
      </c>
      <c r="L29" s="4">
        <v>39015</v>
      </c>
      <c r="N29">
        <f t="shared" si="8"/>
        <v>2005</v>
      </c>
      <c r="O29">
        <f t="shared" si="9"/>
        <v>87747</v>
      </c>
      <c r="P29">
        <f t="shared" si="10"/>
        <v>48622</v>
      </c>
      <c r="Q29">
        <f t="shared" si="11"/>
        <v>33859</v>
      </c>
      <c r="R29">
        <f t="shared" si="12"/>
        <v>25900</v>
      </c>
      <c r="S29">
        <f t="shared" si="13"/>
        <v>21981</v>
      </c>
      <c r="T29">
        <f t="shared" si="14"/>
        <v>78249</v>
      </c>
      <c r="U29">
        <f t="shared" si="15"/>
        <v>41828</v>
      </c>
      <c r="V29">
        <f t="shared" si="16"/>
        <v>28241</v>
      </c>
      <c r="W29">
        <f t="shared" si="17"/>
        <v>16681</v>
      </c>
      <c r="X29">
        <f t="shared" si="18"/>
        <v>8552</v>
      </c>
      <c r="Y29">
        <f t="shared" si="19"/>
        <v>26775</v>
      </c>
      <c r="AB29">
        <v>2005</v>
      </c>
      <c r="AC29">
        <f t="shared" si="20"/>
        <v>87747</v>
      </c>
      <c r="AD29">
        <f t="shared" si="21"/>
        <v>48622</v>
      </c>
      <c r="AE29">
        <f t="shared" si="22"/>
        <v>33859</v>
      </c>
      <c r="AF29">
        <f t="shared" si="23"/>
        <v>25900</v>
      </c>
      <c r="AG29">
        <f t="shared" si="24"/>
        <v>21981</v>
      </c>
      <c r="AH29">
        <f t="shared" si="25"/>
        <v>78249</v>
      </c>
      <c r="AI29">
        <f t="shared" si="26"/>
        <v>41828</v>
      </c>
      <c r="AJ29">
        <f t="shared" si="27"/>
        <v>28241</v>
      </c>
      <c r="AK29">
        <f t="shared" si="43"/>
        <v>52008</v>
      </c>
      <c r="BG29">
        <f t="shared" si="44"/>
        <v>4182800</v>
      </c>
      <c r="BH29">
        <f t="shared" si="44"/>
        <v>2824100</v>
      </c>
      <c r="BI29">
        <f t="shared" si="44"/>
        <v>5200800</v>
      </c>
    </row>
    <row r="30" spans="1:61" x14ac:dyDescent="0.35">
      <c r="A30" s="3">
        <v>2003</v>
      </c>
      <c r="B30" s="4">
        <v>79048</v>
      </c>
      <c r="C30" s="4">
        <v>43687</v>
      </c>
      <c r="D30" s="4">
        <v>33692</v>
      </c>
      <c r="E30" s="4">
        <v>27011</v>
      </c>
      <c r="F30" s="4">
        <v>23861</v>
      </c>
      <c r="G30" s="4">
        <v>77550</v>
      </c>
      <c r="H30" s="4">
        <v>40386</v>
      </c>
      <c r="I30" s="4">
        <v>26088</v>
      </c>
      <c r="J30" s="4">
        <v>16198</v>
      </c>
      <c r="K30" s="4">
        <v>2891</v>
      </c>
      <c r="L30" s="4">
        <v>28616</v>
      </c>
      <c r="N30">
        <f t="shared" si="8"/>
        <v>2006</v>
      </c>
      <c r="O30">
        <f t="shared" si="9"/>
        <v>96476</v>
      </c>
      <c r="P30">
        <f t="shared" si="10"/>
        <v>55035</v>
      </c>
      <c r="Q30">
        <f t="shared" si="11"/>
        <v>39658</v>
      </c>
      <c r="R30">
        <f t="shared" si="12"/>
        <v>30109</v>
      </c>
      <c r="S30">
        <f t="shared" si="13"/>
        <v>24392</v>
      </c>
      <c r="T30">
        <f t="shared" si="14"/>
        <v>86822</v>
      </c>
      <c r="U30">
        <f t="shared" si="15"/>
        <v>49992</v>
      </c>
      <c r="V30">
        <f t="shared" si="16"/>
        <v>33537</v>
      </c>
      <c r="W30">
        <f t="shared" si="17"/>
        <v>20547</v>
      </c>
      <c r="X30">
        <f t="shared" si="18"/>
        <v>12944</v>
      </c>
      <c r="Y30">
        <f t="shared" si="19"/>
        <v>29649</v>
      </c>
      <c r="AB30">
        <v>2006</v>
      </c>
      <c r="AC30">
        <f t="shared" si="20"/>
        <v>96476</v>
      </c>
      <c r="AD30">
        <f t="shared" si="21"/>
        <v>55035</v>
      </c>
      <c r="AE30">
        <f t="shared" si="22"/>
        <v>39658</v>
      </c>
      <c r="AF30">
        <f t="shared" si="23"/>
        <v>30109</v>
      </c>
      <c r="AG30">
        <f t="shared" si="24"/>
        <v>24392</v>
      </c>
      <c r="AH30">
        <f t="shared" si="25"/>
        <v>86822</v>
      </c>
      <c r="AI30">
        <f t="shared" si="26"/>
        <v>49992</v>
      </c>
      <c r="AJ30">
        <f t="shared" si="27"/>
        <v>33537</v>
      </c>
      <c r="AK30">
        <f t="shared" si="43"/>
        <v>63140</v>
      </c>
      <c r="BG30">
        <f t="shared" si="44"/>
        <v>4999200</v>
      </c>
      <c r="BH30">
        <f t="shared" si="44"/>
        <v>3353700</v>
      </c>
      <c r="BI30">
        <f t="shared" si="44"/>
        <v>6314000</v>
      </c>
    </row>
    <row r="31" spans="1:61" x14ac:dyDescent="0.35">
      <c r="A31" s="3">
        <v>2004</v>
      </c>
      <c r="B31" s="4">
        <v>83482</v>
      </c>
      <c r="C31" s="4">
        <v>44788</v>
      </c>
      <c r="D31" s="4">
        <v>31692</v>
      </c>
      <c r="E31" s="4">
        <v>25870</v>
      </c>
      <c r="F31" s="4">
        <v>22231</v>
      </c>
      <c r="G31" s="4">
        <v>76938</v>
      </c>
      <c r="H31" s="4">
        <v>39612</v>
      </c>
      <c r="I31" s="4">
        <v>26544</v>
      </c>
      <c r="J31" s="4">
        <v>15716</v>
      </c>
      <c r="K31" s="4">
        <v>5695</v>
      </c>
      <c r="L31" s="4">
        <v>26842</v>
      </c>
      <c r="N31">
        <f t="shared" si="8"/>
        <v>2007</v>
      </c>
      <c r="O31">
        <f t="shared" si="9"/>
        <v>101258</v>
      </c>
      <c r="P31">
        <f t="shared" si="10"/>
        <v>53950</v>
      </c>
      <c r="Q31">
        <f t="shared" si="11"/>
        <v>38894</v>
      </c>
      <c r="R31">
        <f t="shared" si="12"/>
        <v>28777</v>
      </c>
      <c r="S31">
        <f t="shared" si="13"/>
        <v>22307</v>
      </c>
      <c r="T31">
        <f t="shared" si="14"/>
        <v>73635</v>
      </c>
      <c r="U31">
        <f t="shared" si="15"/>
        <v>43571</v>
      </c>
      <c r="V31">
        <f t="shared" si="16"/>
        <v>27906</v>
      </c>
      <c r="W31">
        <f t="shared" si="17"/>
        <v>18282</v>
      </c>
      <c r="X31">
        <f t="shared" si="18"/>
        <v>13073</v>
      </c>
      <c r="Y31">
        <f t="shared" si="19"/>
        <v>23650</v>
      </c>
      <c r="AB31">
        <v>2007</v>
      </c>
      <c r="AC31">
        <f t="shared" si="20"/>
        <v>101258</v>
      </c>
      <c r="AD31">
        <f t="shared" si="21"/>
        <v>53950</v>
      </c>
      <c r="AE31">
        <f t="shared" si="22"/>
        <v>38894</v>
      </c>
      <c r="AF31">
        <f t="shared" si="23"/>
        <v>28777</v>
      </c>
      <c r="AG31">
        <f t="shared" si="24"/>
        <v>22307</v>
      </c>
      <c r="AH31">
        <f t="shared" si="25"/>
        <v>73635</v>
      </c>
      <c r="AI31">
        <f t="shared" si="26"/>
        <v>43571</v>
      </c>
      <c r="AJ31">
        <f t="shared" si="27"/>
        <v>27906</v>
      </c>
      <c r="AK31">
        <f t="shared" si="43"/>
        <v>55005</v>
      </c>
      <c r="BG31">
        <f t="shared" si="44"/>
        <v>4357100</v>
      </c>
      <c r="BH31">
        <f t="shared" si="44"/>
        <v>2790600</v>
      </c>
      <c r="BI31">
        <f t="shared" si="44"/>
        <v>5500500</v>
      </c>
    </row>
    <row r="32" spans="1:61" x14ac:dyDescent="0.35">
      <c r="A32" s="3">
        <v>2005</v>
      </c>
      <c r="B32" s="4">
        <v>87747</v>
      </c>
      <c r="C32" s="4">
        <v>48622</v>
      </c>
      <c r="D32" s="4">
        <v>33859</v>
      </c>
      <c r="E32" s="4">
        <v>25900</v>
      </c>
      <c r="F32" s="4">
        <v>21981</v>
      </c>
      <c r="G32" s="4">
        <v>78249</v>
      </c>
      <c r="H32" s="4">
        <v>41828</v>
      </c>
      <c r="I32" s="4">
        <v>28241</v>
      </c>
      <c r="J32" s="4">
        <v>16681</v>
      </c>
      <c r="K32" s="4">
        <v>8552</v>
      </c>
      <c r="L32" s="4">
        <v>26775</v>
      </c>
      <c r="N32">
        <f t="shared" si="8"/>
        <v>2008</v>
      </c>
      <c r="O32">
        <f t="shared" si="9"/>
        <v>98426</v>
      </c>
      <c r="P32">
        <f t="shared" si="10"/>
        <v>65121</v>
      </c>
      <c r="Q32">
        <f t="shared" si="11"/>
        <v>44233</v>
      </c>
      <c r="R32">
        <f t="shared" si="12"/>
        <v>33869</v>
      </c>
      <c r="S32">
        <f t="shared" si="13"/>
        <v>25729</v>
      </c>
      <c r="T32">
        <f t="shared" si="14"/>
        <v>78704</v>
      </c>
      <c r="U32">
        <f t="shared" si="15"/>
        <v>46757</v>
      </c>
      <c r="V32">
        <f t="shared" si="16"/>
        <v>28477</v>
      </c>
      <c r="W32">
        <f t="shared" si="17"/>
        <v>20108</v>
      </c>
      <c r="X32">
        <f t="shared" si="18"/>
        <v>15558</v>
      </c>
      <c r="Y32">
        <f t="shared" si="19"/>
        <v>22373</v>
      </c>
      <c r="AB32">
        <v>2008</v>
      </c>
      <c r="AC32">
        <f t="shared" si="20"/>
        <v>98426</v>
      </c>
      <c r="AD32">
        <f t="shared" si="21"/>
        <v>65121</v>
      </c>
      <c r="AE32">
        <f t="shared" si="22"/>
        <v>44233</v>
      </c>
      <c r="AF32">
        <f t="shared" si="23"/>
        <v>33869</v>
      </c>
      <c r="AG32">
        <f t="shared" si="24"/>
        <v>25729</v>
      </c>
      <c r="AH32">
        <f t="shared" si="25"/>
        <v>78704</v>
      </c>
      <c r="AI32">
        <f t="shared" si="26"/>
        <v>46757</v>
      </c>
      <c r="AJ32">
        <f t="shared" si="27"/>
        <v>28477</v>
      </c>
      <c r="AK32">
        <f t="shared" si="43"/>
        <v>58039</v>
      </c>
      <c r="BG32">
        <f t="shared" si="44"/>
        <v>4675700</v>
      </c>
      <c r="BH32">
        <f t="shared" si="44"/>
        <v>2847700</v>
      </c>
      <c r="BI32">
        <f t="shared" si="44"/>
        <v>5803900</v>
      </c>
    </row>
    <row r="33" spans="1:61" x14ac:dyDescent="0.35">
      <c r="A33" s="3">
        <v>2006</v>
      </c>
      <c r="B33" s="4">
        <v>96476</v>
      </c>
      <c r="C33" s="4">
        <v>55035</v>
      </c>
      <c r="D33" s="4">
        <v>39658</v>
      </c>
      <c r="E33" s="4">
        <v>30109</v>
      </c>
      <c r="F33" s="4">
        <v>24392</v>
      </c>
      <c r="G33" s="4">
        <v>86822</v>
      </c>
      <c r="H33" s="4">
        <v>49992</v>
      </c>
      <c r="I33" s="4">
        <v>33537</v>
      </c>
      <c r="J33" s="4">
        <v>20547</v>
      </c>
      <c r="K33" s="4">
        <v>12944</v>
      </c>
      <c r="L33" s="4">
        <v>29649</v>
      </c>
      <c r="N33">
        <f t="shared" si="8"/>
        <v>2009</v>
      </c>
      <c r="O33">
        <f t="shared" si="9"/>
        <v>93565</v>
      </c>
      <c r="P33">
        <f t="shared" si="10"/>
        <v>62519</v>
      </c>
      <c r="Q33">
        <f t="shared" si="11"/>
        <v>49704</v>
      </c>
      <c r="R33">
        <f t="shared" si="12"/>
        <v>36318</v>
      </c>
      <c r="S33">
        <f t="shared" si="13"/>
        <v>28778</v>
      </c>
      <c r="T33">
        <f t="shared" si="14"/>
        <v>83371</v>
      </c>
      <c r="U33">
        <f t="shared" si="15"/>
        <v>49717</v>
      </c>
      <c r="V33">
        <f t="shared" si="16"/>
        <v>29737</v>
      </c>
      <c r="W33">
        <f t="shared" si="17"/>
        <v>21392</v>
      </c>
      <c r="X33">
        <f t="shared" si="18"/>
        <v>17926</v>
      </c>
      <c r="Y33">
        <f t="shared" si="19"/>
        <v>21116</v>
      </c>
      <c r="AB33">
        <v>2009</v>
      </c>
      <c r="AC33">
        <f t="shared" si="20"/>
        <v>93565</v>
      </c>
      <c r="AD33">
        <f t="shared" si="21"/>
        <v>62519</v>
      </c>
      <c r="AE33">
        <f t="shared" si="22"/>
        <v>49704</v>
      </c>
      <c r="AF33">
        <f t="shared" si="23"/>
        <v>36318</v>
      </c>
      <c r="AG33">
        <f t="shared" si="24"/>
        <v>28778</v>
      </c>
      <c r="AH33">
        <f t="shared" si="25"/>
        <v>83371</v>
      </c>
      <c r="AI33">
        <f t="shared" si="26"/>
        <v>49717</v>
      </c>
      <c r="AJ33">
        <f t="shared" si="27"/>
        <v>29737</v>
      </c>
      <c r="AK33">
        <f t="shared" si="43"/>
        <v>60434</v>
      </c>
      <c r="BG33">
        <f t="shared" si="44"/>
        <v>4971700</v>
      </c>
      <c r="BH33">
        <f t="shared" si="44"/>
        <v>2973700</v>
      </c>
      <c r="BI33">
        <f t="shared" si="44"/>
        <v>6043400</v>
      </c>
    </row>
    <row r="34" spans="1:61" x14ac:dyDescent="0.35">
      <c r="A34" s="3">
        <v>2007</v>
      </c>
      <c r="B34" s="4">
        <v>101258</v>
      </c>
      <c r="C34" s="4">
        <v>53950</v>
      </c>
      <c r="D34" s="4">
        <v>38894</v>
      </c>
      <c r="E34" s="4">
        <v>28777</v>
      </c>
      <c r="F34" s="4">
        <v>22307</v>
      </c>
      <c r="G34" s="4">
        <v>73635</v>
      </c>
      <c r="H34" s="4">
        <v>43571</v>
      </c>
      <c r="I34" s="4">
        <v>27906</v>
      </c>
      <c r="J34" s="4">
        <v>18282</v>
      </c>
      <c r="K34" s="4">
        <v>13073</v>
      </c>
      <c r="L34" s="4">
        <v>23650</v>
      </c>
      <c r="N34">
        <f t="shared" si="8"/>
        <v>2010</v>
      </c>
      <c r="O34">
        <f t="shared" si="9"/>
        <v>70264</v>
      </c>
      <c r="P34">
        <f t="shared" si="10"/>
        <v>50331</v>
      </c>
      <c r="Q34">
        <f t="shared" si="11"/>
        <v>39373</v>
      </c>
      <c r="R34">
        <f t="shared" si="12"/>
        <v>34633</v>
      </c>
      <c r="S34">
        <f t="shared" si="13"/>
        <v>26490</v>
      </c>
      <c r="T34">
        <f t="shared" si="14"/>
        <v>75482</v>
      </c>
      <c r="U34">
        <f t="shared" si="15"/>
        <v>44393</v>
      </c>
      <c r="V34">
        <f t="shared" si="16"/>
        <v>27123</v>
      </c>
      <c r="W34">
        <f t="shared" si="17"/>
        <v>19402</v>
      </c>
      <c r="X34">
        <f t="shared" si="18"/>
        <v>17936</v>
      </c>
      <c r="Y34">
        <f t="shared" si="19"/>
        <v>18151</v>
      </c>
      <c r="AB34">
        <v>2010</v>
      </c>
      <c r="AC34">
        <f t="shared" si="20"/>
        <v>70264</v>
      </c>
      <c r="AD34">
        <f t="shared" si="21"/>
        <v>50331</v>
      </c>
      <c r="AE34">
        <f t="shared" si="22"/>
        <v>39373</v>
      </c>
      <c r="AF34">
        <f t="shared" si="23"/>
        <v>34633</v>
      </c>
      <c r="AG34">
        <f t="shared" si="24"/>
        <v>26490</v>
      </c>
      <c r="AH34">
        <f t="shared" si="25"/>
        <v>75482</v>
      </c>
      <c r="AI34">
        <f t="shared" si="26"/>
        <v>44393</v>
      </c>
      <c r="AJ34">
        <f t="shared" si="27"/>
        <v>27123</v>
      </c>
      <c r="AK34">
        <f t="shared" si="43"/>
        <v>55489</v>
      </c>
      <c r="BG34">
        <f t="shared" si="44"/>
        <v>4439300</v>
      </c>
      <c r="BH34">
        <f t="shared" si="44"/>
        <v>2712300</v>
      </c>
      <c r="BI34">
        <f t="shared" si="44"/>
        <v>5548900</v>
      </c>
    </row>
    <row r="35" spans="1:61" x14ac:dyDescent="0.35">
      <c r="A35" s="3">
        <v>2008</v>
      </c>
      <c r="B35" s="4">
        <v>98426</v>
      </c>
      <c r="C35" s="4">
        <v>65121</v>
      </c>
      <c r="D35" s="4">
        <v>44233</v>
      </c>
      <c r="E35" s="4">
        <v>33869</v>
      </c>
      <c r="F35" s="4">
        <v>25729</v>
      </c>
      <c r="G35" s="4">
        <v>78704</v>
      </c>
      <c r="H35" s="4">
        <v>46757</v>
      </c>
      <c r="I35" s="4">
        <v>28477</v>
      </c>
      <c r="J35" s="4">
        <v>20108</v>
      </c>
      <c r="K35" s="4">
        <v>15558</v>
      </c>
      <c r="L35" s="4">
        <v>22373</v>
      </c>
      <c r="N35">
        <f t="shared" si="8"/>
        <v>2011</v>
      </c>
      <c r="O35">
        <f t="shared" si="9"/>
        <v>67201</v>
      </c>
      <c r="P35">
        <f t="shared" si="10"/>
        <v>39727</v>
      </c>
      <c r="Q35">
        <f t="shared" si="11"/>
        <v>35060</v>
      </c>
      <c r="R35">
        <f t="shared" si="12"/>
        <v>29575</v>
      </c>
      <c r="S35">
        <f t="shared" si="13"/>
        <v>27721</v>
      </c>
      <c r="T35">
        <f t="shared" si="14"/>
        <v>76031</v>
      </c>
      <c r="U35">
        <f t="shared" si="15"/>
        <v>42817</v>
      </c>
      <c r="V35">
        <f t="shared" si="16"/>
        <v>27604</v>
      </c>
      <c r="W35">
        <f t="shared" si="17"/>
        <v>20090</v>
      </c>
      <c r="X35">
        <f t="shared" si="18"/>
        <v>21284</v>
      </c>
      <c r="Y35">
        <f t="shared" si="19"/>
        <v>18293</v>
      </c>
      <c r="AB35">
        <v>2011</v>
      </c>
      <c r="AC35">
        <f t="shared" si="20"/>
        <v>67201</v>
      </c>
      <c r="AD35">
        <f t="shared" si="21"/>
        <v>39727</v>
      </c>
      <c r="AE35">
        <f t="shared" si="22"/>
        <v>35060</v>
      </c>
      <c r="AF35">
        <f t="shared" si="23"/>
        <v>29575</v>
      </c>
      <c r="AG35">
        <f t="shared" si="24"/>
        <v>27721</v>
      </c>
      <c r="AH35">
        <f t="shared" si="25"/>
        <v>76031</v>
      </c>
      <c r="AI35">
        <f t="shared" si="26"/>
        <v>42817</v>
      </c>
      <c r="AJ35">
        <f t="shared" si="27"/>
        <v>27604</v>
      </c>
      <c r="AK35">
        <f t="shared" si="43"/>
        <v>59667</v>
      </c>
      <c r="BG35">
        <f t="shared" si="44"/>
        <v>4281700</v>
      </c>
      <c r="BH35">
        <f t="shared" si="44"/>
        <v>2760400</v>
      </c>
      <c r="BI35">
        <f t="shared" si="44"/>
        <v>5966700</v>
      </c>
    </row>
    <row r="36" spans="1:61" x14ac:dyDescent="0.35">
      <c r="A36" s="3">
        <v>2009</v>
      </c>
      <c r="B36" s="4">
        <v>93565</v>
      </c>
      <c r="C36" s="4">
        <v>62519</v>
      </c>
      <c r="D36" s="4">
        <v>49704</v>
      </c>
      <c r="E36" s="4">
        <v>36318</v>
      </c>
      <c r="F36" s="4">
        <v>28778</v>
      </c>
      <c r="G36" s="4">
        <v>83371</v>
      </c>
      <c r="H36" s="4">
        <v>49717</v>
      </c>
      <c r="I36" s="4">
        <v>29737</v>
      </c>
      <c r="J36" s="4">
        <v>21392</v>
      </c>
      <c r="K36" s="4">
        <v>17926</v>
      </c>
      <c r="L36" s="4">
        <v>21116</v>
      </c>
      <c r="N36">
        <f t="shared" si="8"/>
        <v>2012</v>
      </c>
      <c r="O36">
        <f t="shared" si="9"/>
        <v>64327</v>
      </c>
      <c r="P36">
        <f t="shared" si="10"/>
        <v>35258</v>
      </c>
      <c r="Q36">
        <f t="shared" si="11"/>
        <v>27017</v>
      </c>
      <c r="R36">
        <f t="shared" si="12"/>
        <v>24759</v>
      </c>
      <c r="S36">
        <f t="shared" si="13"/>
        <v>21921</v>
      </c>
      <c r="T36">
        <f t="shared" si="14"/>
        <v>71315</v>
      </c>
      <c r="U36">
        <f t="shared" si="15"/>
        <v>37657</v>
      </c>
      <c r="V36">
        <f t="shared" si="16"/>
        <v>25375</v>
      </c>
      <c r="W36">
        <f t="shared" si="17"/>
        <v>17924</v>
      </c>
      <c r="X36">
        <f t="shared" si="18"/>
        <v>22061</v>
      </c>
      <c r="Y36">
        <f t="shared" si="19"/>
        <v>15826</v>
      </c>
      <c r="AB36">
        <v>2012</v>
      </c>
      <c r="AC36">
        <f t="shared" si="20"/>
        <v>64327</v>
      </c>
      <c r="AD36">
        <f t="shared" si="21"/>
        <v>35258</v>
      </c>
      <c r="AE36">
        <f t="shared" si="22"/>
        <v>27017</v>
      </c>
      <c r="AF36">
        <f t="shared" si="23"/>
        <v>24759</v>
      </c>
      <c r="AG36">
        <f t="shared" si="24"/>
        <v>21921</v>
      </c>
      <c r="AH36">
        <f t="shared" si="25"/>
        <v>71315</v>
      </c>
      <c r="AI36">
        <f t="shared" si="26"/>
        <v>37657</v>
      </c>
      <c r="AJ36">
        <f t="shared" si="27"/>
        <v>25375</v>
      </c>
      <c r="AK36">
        <f t="shared" si="43"/>
        <v>55811</v>
      </c>
      <c r="BG36">
        <f t="shared" si="44"/>
        <v>3765700</v>
      </c>
      <c r="BH36">
        <f t="shared" si="44"/>
        <v>2537500</v>
      </c>
      <c r="BI36">
        <f t="shared" si="44"/>
        <v>5581100</v>
      </c>
    </row>
    <row r="37" spans="1:61" x14ac:dyDescent="0.35">
      <c r="A37" s="3">
        <v>2010</v>
      </c>
      <c r="B37" s="4">
        <v>70264</v>
      </c>
      <c r="C37" s="4">
        <v>50331</v>
      </c>
      <c r="D37" s="4">
        <v>39373</v>
      </c>
      <c r="E37" s="4">
        <v>34633</v>
      </c>
      <c r="F37" s="4">
        <v>26490</v>
      </c>
      <c r="G37" s="4">
        <v>75482</v>
      </c>
      <c r="H37" s="4">
        <v>44393</v>
      </c>
      <c r="I37" s="4">
        <v>27123</v>
      </c>
      <c r="J37" s="4">
        <v>19402</v>
      </c>
      <c r="K37" s="4">
        <v>17936</v>
      </c>
      <c r="L37" s="4">
        <v>18151</v>
      </c>
      <c r="N37">
        <f t="shared" si="8"/>
        <v>2013</v>
      </c>
      <c r="O37">
        <f t="shared" si="9"/>
        <v>66559</v>
      </c>
      <c r="P37">
        <f t="shared" si="10"/>
        <v>37908</v>
      </c>
      <c r="Q37">
        <f t="shared" si="11"/>
        <v>26458</v>
      </c>
      <c r="R37">
        <f t="shared" si="12"/>
        <v>21687</v>
      </c>
      <c r="S37">
        <f t="shared" si="13"/>
        <v>20736</v>
      </c>
      <c r="T37">
        <f t="shared" si="14"/>
        <v>72850</v>
      </c>
      <c r="U37">
        <f t="shared" si="15"/>
        <v>37929</v>
      </c>
      <c r="V37">
        <f t="shared" si="16"/>
        <v>26700</v>
      </c>
      <c r="W37">
        <f t="shared" si="17"/>
        <v>18320</v>
      </c>
      <c r="X37">
        <f t="shared" si="18"/>
        <v>25508</v>
      </c>
      <c r="Y37">
        <f t="shared" si="19"/>
        <v>16515</v>
      </c>
      <c r="AB37">
        <v>2013</v>
      </c>
      <c r="AC37">
        <f t="shared" si="20"/>
        <v>66559</v>
      </c>
      <c r="AD37">
        <f t="shared" si="21"/>
        <v>37908</v>
      </c>
      <c r="AE37">
        <f t="shared" si="22"/>
        <v>26458</v>
      </c>
      <c r="AF37">
        <f t="shared" si="23"/>
        <v>21687</v>
      </c>
      <c r="AG37">
        <f t="shared" si="24"/>
        <v>20736</v>
      </c>
      <c r="AH37">
        <f t="shared" si="25"/>
        <v>72850</v>
      </c>
      <c r="AI37">
        <f t="shared" si="26"/>
        <v>37929</v>
      </c>
      <c r="AJ37">
        <f t="shared" si="27"/>
        <v>26700</v>
      </c>
      <c r="AK37">
        <f t="shared" si="43"/>
        <v>60343</v>
      </c>
      <c r="BG37">
        <f t="shared" si="44"/>
        <v>3792900</v>
      </c>
      <c r="BH37">
        <f t="shared" si="44"/>
        <v>2670000</v>
      </c>
      <c r="BI37">
        <f t="shared" si="44"/>
        <v>6034300</v>
      </c>
    </row>
    <row r="38" spans="1:61" x14ac:dyDescent="0.35">
      <c r="A38" s="3">
        <v>2011</v>
      </c>
      <c r="B38" s="4">
        <v>67201</v>
      </c>
      <c r="C38" s="4">
        <v>39727</v>
      </c>
      <c r="D38" s="4">
        <v>35060</v>
      </c>
      <c r="E38" s="4">
        <v>29575</v>
      </c>
      <c r="F38" s="4">
        <v>27721</v>
      </c>
      <c r="G38" s="4">
        <v>76031</v>
      </c>
      <c r="H38" s="4">
        <v>42817</v>
      </c>
      <c r="I38" s="4">
        <v>27604</v>
      </c>
      <c r="J38" s="4">
        <v>20090</v>
      </c>
      <c r="K38" s="4">
        <v>21284</v>
      </c>
      <c r="L38" s="4">
        <v>18293</v>
      </c>
      <c r="N38">
        <f t="shared" si="8"/>
        <v>2014</v>
      </c>
      <c r="O38">
        <f t="shared" si="9"/>
        <v>67213</v>
      </c>
      <c r="P38">
        <f t="shared" si="10"/>
        <v>39765</v>
      </c>
      <c r="Q38">
        <f t="shared" si="11"/>
        <v>28735</v>
      </c>
      <c r="R38">
        <f t="shared" si="12"/>
        <v>21370</v>
      </c>
      <c r="S38">
        <f t="shared" si="13"/>
        <v>18315</v>
      </c>
      <c r="T38">
        <f t="shared" si="14"/>
        <v>72761</v>
      </c>
      <c r="U38">
        <f t="shared" si="15"/>
        <v>37691</v>
      </c>
      <c r="V38">
        <f t="shared" si="16"/>
        <v>26835</v>
      </c>
      <c r="W38">
        <f t="shared" si="17"/>
        <v>18071</v>
      </c>
      <c r="X38">
        <f t="shared" si="18"/>
        <v>27609</v>
      </c>
      <c r="Y38">
        <f t="shared" si="19"/>
        <v>15395</v>
      </c>
      <c r="AB38">
        <v>2014</v>
      </c>
      <c r="AC38">
        <f t="shared" si="20"/>
        <v>67213</v>
      </c>
      <c r="AD38">
        <f t="shared" si="21"/>
        <v>39765</v>
      </c>
      <c r="AE38">
        <f t="shared" si="22"/>
        <v>28735</v>
      </c>
      <c r="AF38">
        <f t="shared" si="23"/>
        <v>21370</v>
      </c>
      <c r="AG38">
        <f t="shared" si="24"/>
        <v>18315</v>
      </c>
      <c r="AH38">
        <f t="shared" si="25"/>
        <v>72761</v>
      </c>
      <c r="AI38">
        <f t="shared" si="26"/>
        <v>37691</v>
      </c>
      <c r="AJ38">
        <f t="shared" si="27"/>
        <v>26835</v>
      </c>
      <c r="AK38">
        <f t="shared" si="43"/>
        <v>61075</v>
      </c>
      <c r="BG38">
        <f t="shared" si="44"/>
        <v>3769100</v>
      </c>
      <c r="BH38">
        <f t="shared" si="44"/>
        <v>2683500</v>
      </c>
      <c r="BI38">
        <f t="shared" si="44"/>
        <v>6107500</v>
      </c>
    </row>
    <row r="39" spans="1:61" x14ac:dyDescent="0.35">
      <c r="A39" s="3">
        <v>2012</v>
      </c>
      <c r="B39" s="4">
        <v>64327</v>
      </c>
      <c r="C39" s="4">
        <v>35258</v>
      </c>
      <c r="D39" s="4">
        <v>27017</v>
      </c>
      <c r="E39" s="4">
        <v>24759</v>
      </c>
      <c r="F39" s="4">
        <v>21921</v>
      </c>
      <c r="G39" s="4">
        <v>71315</v>
      </c>
      <c r="H39" s="4">
        <v>37657</v>
      </c>
      <c r="I39" s="4">
        <v>25375</v>
      </c>
      <c r="J39" s="4">
        <v>17924</v>
      </c>
      <c r="K39" s="4">
        <v>22061</v>
      </c>
      <c r="L39" s="4">
        <v>15826</v>
      </c>
      <c r="N39">
        <f t="shared" si="8"/>
        <v>2015</v>
      </c>
      <c r="O39">
        <f t="shared" si="9"/>
        <v>66169</v>
      </c>
      <c r="P39">
        <f t="shared" si="10"/>
        <v>38845</v>
      </c>
      <c r="Q39">
        <f t="shared" si="11"/>
        <v>29106</v>
      </c>
      <c r="R39">
        <f t="shared" si="12"/>
        <v>22611</v>
      </c>
      <c r="S39">
        <f t="shared" si="13"/>
        <v>17555</v>
      </c>
      <c r="T39">
        <f t="shared" si="14"/>
        <v>70789</v>
      </c>
      <c r="U39">
        <f t="shared" si="15"/>
        <v>38923</v>
      </c>
      <c r="V39">
        <f t="shared" si="16"/>
        <v>27348</v>
      </c>
      <c r="W39">
        <f t="shared" si="17"/>
        <v>19049</v>
      </c>
      <c r="X39">
        <f t="shared" si="18"/>
        <v>30695</v>
      </c>
      <c r="Y39">
        <f t="shared" si="19"/>
        <v>15466</v>
      </c>
      <c r="AB39">
        <v>2015</v>
      </c>
      <c r="AC39">
        <f t="shared" si="20"/>
        <v>66169</v>
      </c>
      <c r="AD39">
        <f t="shared" si="21"/>
        <v>38845</v>
      </c>
      <c r="AE39">
        <f t="shared" si="22"/>
        <v>29106</v>
      </c>
      <c r="AF39">
        <f t="shared" si="23"/>
        <v>22611</v>
      </c>
      <c r="AG39">
        <f t="shared" si="24"/>
        <v>17555</v>
      </c>
      <c r="AH39">
        <f t="shared" si="25"/>
        <v>70789</v>
      </c>
      <c r="AI39">
        <f t="shared" si="26"/>
        <v>38923</v>
      </c>
      <c r="AJ39">
        <f t="shared" si="27"/>
        <v>27348</v>
      </c>
      <c r="AK39">
        <f t="shared" si="43"/>
        <v>65210</v>
      </c>
      <c r="BG39">
        <f t="shared" ref="BG39:BG42" si="45">IFERROR(100*(AI39-AU39),"")</f>
        <v>3892300</v>
      </c>
      <c r="BH39">
        <f t="shared" ref="BH39:BH42" si="46">IFERROR(100*(AJ39-AV39),"")</f>
        <v>2734800</v>
      </c>
      <c r="BI39">
        <f t="shared" ref="BI39:BI42" si="47">IFERROR(100*(AK39-AW39),"")</f>
        <v>6521000</v>
      </c>
    </row>
    <row r="40" spans="1:61" x14ac:dyDescent="0.35">
      <c r="A40" s="3">
        <v>2013</v>
      </c>
      <c r="B40" s="4">
        <v>66559</v>
      </c>
      <c r="C40" s="4">
        <v>37908</v>
      </c>
      <c r="D40" s="4">
        <v>26458</v>
      </c>
      <c r="E40" s="4">
        <v>21687</v>
      </c>
      <c r="F40" s="4">
        <v>20736</v>
      </c>
      <c r="G40" s="4">
        <v>72850</v>
      </c>
      <c r="H40" s="4">
        <v>37929</v>
      </c>
      <c r="I40" s="4">
        <v>26700</v>
      </c>
      <c r="J40" s="4">
        <v>18320</v>
      </c>
      <c r="K40" s="4">
        <v>25508</v>
      </c>
      <c r="L40" s="4">
        <v>16515</v>
      </c>
      <c r="N40">
        <f t="shared" si="8"/>
        <v>2016</v>
      </c>
      <c r="O40">
        <f t="shared" si="9"/>
        <v>69898</v>
      </c>
      <c r="P40">
        <f t="shared" si="10"/>
        <v>39706</v>
      </c>
      <c r="Q40">
        <f t="shared" si="11"/>
        <v>29793</v>
      </c>
      <c r="R40">
        <f t="shared" si="12"/>
        <v>23576</v>
      </c>
      <c r="S40">
        <f t="shared" si="13"/>
        <v>19249</v>
      </c>
      <c r="T40">
        <f t="shared" si="14"/>
        <v>68302</v>
      </c>
      <c r="U40">
        <f t="shared" si="15"/>
        <v>40943</v>
      </c>
      <c r="V40">
        <f t="shared" si="16"/>
        <v>27243</v>
      </c>
      <c r="W40">
        <f t="shared" si="17"/>
        <v>19312</v>
      </c>
      <c r="X40">
        <f t="shared" si="18"/>
        <v>33295</v>
      </c>
      <c r="Y40">
        <f t="shared" si="19"/>
        <v>14830</v>
      </c>
      <c r="AB40">
        <v>2016</v>
      </c>
      <c r="AC40">
        <f t="shared" si="20"/>
        <v>69898</v>
      </c>
      <c r="AD40">
        <f t="shared" si="21"/>
        <v>39706</v>
      </c>
      <c r="AE40">
        <f t="shared" si="22"/>
        <v>29793</v>
      </c>
      <c r="AF40">
        <f t="shared" si="23"/>
        <v>23576</v>
      </c>
      <c r="AG40">
        <f t="shared" si="24"/>
        <v>19249</v>
      </c>
      <c r="AH40">
        <f t="shared" si="25"/>
        <v>68302</v>
      </c>
      <c r="AI40">
        <f t="shared" si="26"/>
        <v>40943</v>
      </c>
      <c r="AJ40">
        <f t="shared" si="27"/>
        <v>27243</v>
      </c>
      <c r="AK40">
        <f t="shared" si="43"/>
        <v>67437</v>
      </c>
      <c r="BG40">
        <f t="shared" si="45"/>
        <v>4094300</v>
      </c>
      <c r="BH40">
        <f t="shared" si="46"/>
        <v>2724300</v>
      </c>
      <c r="BI40">
        <f t="shared" si="47"/>
        <v>6743700</v>
      </c>
    </row>
    <row r="41" spans="1:61" x14ac:dyDescent="0.35">
      <c r="A41" s="3">
        <v>2014</v>
      </c>
      <c r="B41" s="4">
        <v>67213</v>
      </c>
      <c r="C41" s="4">
        <v>39765</v>
      </c>
      <c r="D41" s="4">
        <v>28735</v>
      </c>
      <c r="E41" s="4">
        <v>21370</v>
      </c>
      <c r="F41" s="4">
        <v>18315</v>
      </c>
      <c r="G41" s="4">
        <v>72761</v>
      </c>
      <c r="H41" s="4">
        <v>37691</v>
      </c>
      <c r="I41" s="4">
        <v>26835</v>
      </c>
      <c r="J41" s="4">
        <v>18071</v>
      </c>
      <c r="K41" s="4">
        <v>27609</v>
      </c>
      <c r="L41" s="4">
        <v>15395</v>
      </c>
      <c r="N41">
        <f t="shared" si="8"/>
        <v>2017</v>
      </c>
      <c r="O41">
        <f t="shared" si="9"/>
        <v>75985</v>
      </c>
      <c r="P41">
        <f t="shared" si="10"/>
        <v>41324</v>
      </c>
      <c r="Q41">
        <f t="shared" si="11"/>
        <v>31079</v>
      </c>
      <c r="R41">
        <f t="shared" si="12"/>
        <v>24438</v>
      </c>
      <c r="S41">
        <f t="shared" si="13"/>
        <v>20830</v>
      </c>
      <c r="T41">
        <f t="shared" si="14"/>
        <v>67599</v>
      </c>
      <c r="U41">
        <f t="shared" si="15"/>
        <v>45371</v>
      </c>
      <c r="V41">
        <f t="shared" si="16"/>
        <v>28603</v>
      </c>
      <c r="W41">
        <f t="shared" si="17"/>
        <v>20837</v>
      </c>
      <c r="X41">
        <f t="shared" si="18"/>
        <v>36482</v>
      </c>
      <c r="Y41">
        <f t="shared" si="19"/>
        <v>14551</v>
      </c>
      <c r="AB41">
        <v>2017</v>
      </c>
      <c r="AC41">
        <f t="shared" si="20"/>
        <v>75985</v>
      </c>
      <c r="AD41">
        <f t="shared" si="21"/>
        <v>41324</v>
      </c>
      <c r="AE41">
        <f t="shared" si="22"/>
        <v>31079</v>
      </c>
      <c r="AF41">
        <f t="shared" si="23"/>
        <v>24438</v>
      </c>
      <c r="AG41">
        <f t="shared" si="24"/>
        <v>20830</v>
      </c>
      <c r="AH41">
        <f t="shared" si="25"/>
        <v>67599</v>
      </c>
      <c r="AI41">
        <f t="shared" si="26"/>
        <v>45371</v>
      </c>
      <c r="AJ41">
        <f t="shared" si="27"/>
        <v>28603</v>
      </c>
      <c r="AK41">
        <f t="shared" si="43"/>
        <v>71870</v>
      </c>
      <c r="BG41">
        <f t="shared" si="45"/>
        <v>4537100</v>
      </c>
      <c r="BH41">
        <f t="shared" si="46"/>
        <v>2860300</v>
      </c>
      <c r="BI41">
        <f t="shared" si="47"/>
        <v>7187000</v>
      </c>
    </row>
    <row r="42" spans="1:61" x14ac:dyDescent="0.35">
      <c r="A42" s="3">
        <v>2015</v>
      </c>
      <c r="B42" s="4">
        <v>66169</v>
      </c>
      <c r="C42" s="4">
        <v>38845</v>
      </c>
      <c r="D42" s="4">
        <v>29106</v>
      </c>
      <c r="E42" s="4">
        <v>22611</v>
      </c>
      <c r="F42" s="4">
        <v>17555</v>
      </c>
      <c r="G42" s="4">
        <v>70789</v>
      </c>
      <c r="H42" s="4">
        <v>38923</v>
      </c>
      <c r="I42" s="4">
        <v>27348</v>
      </c>
      <c r="J42" s="4">
        <v>19049</v>
      </c>
      <c r="K42" s="4">
        <v>30695</v>
      </c>
      <c r="L42" s="4">
        <v>15466</v>
      </c>
      <c r="N42">
        <f t="shared" si="8"/>
        <v>2018</v>
      </c>
      <c r="O42">
        <f t="shared" si="9"/>
        <v>78724</v>
      </c>
      <c r="P42">
        <f t="shared" si="10"/>
        <v>44995</v>
      </c>
      <c r="Q42">
        <f t="shared" si="11"/>
        <v>32200</v>
      </c>
      <c r="R42">
        <f t="shared" si="12"/>
        <v>25763</v>
      </c>
      <c r="S42">
        <f t="shared" si="13"/>
        <v>21506</v>
      </c>
      <c r="T42">
        <f t="shared" si="14"/>
        <v>70508</v>
      </c>
      <c r="U42">
        <f t="shared" si="15"/>
        <v>49182</v>
      </c>
      <c r="V42">
        <f t="shared" si="16"/>
        <v>30034</v>
      </c>
      <c r="W42">
        <f t="shared" si="17"/>
        <v>23636</v>
      </c>
      <c r="X42">
        <f t="shared" si="18"/>
        <v>41254</v>
      </c>
      <c r="Y42">
        <f t="shared" si="19"/>
        <v>14841</v>
      </c>
      <c r="AB42">
        <v>2018</v>
      </c>
      <c r="AC42">
        <f t="shared" si="20"/>
        <v>78724</v>
      </c>
      <c r="AD42">
        <f t="shared" si="21"/>
        <v>44995</v>
      </c>
      <c r="AE42">
        <f t="shared" si="22"/>
        <v>32200</v>
      </c>
      <c r="AF42">
        <f t="shared" si="23"/>
        <v>25763</v>
      </c>
      <c r="AG42">
        <f t="shared" si="24"/>
        <v>21506</v>
      </c>
      <c r="AH42">
        <f t="shared" si="25"/>
        <v>70508</v>
      </c>
      <c r="AI42">
        <f t="shared" si="26"/>
        <v>49182</v>
      </c>
      <c r="AJ42">
        <f t="shared" si="27"/>
        <v>30034</v>
      </c>
      <c r="AK42">
        <f t="shared" si="43"/>
        <v>79731</v>
      </c>
      <c r="BG42">
        <f t="shared" si="45"/>
        <v>4918200</v>
      </c>
      <c r="BH42">
        <f t="shared" si="46"/>
        <v>3003400</v>
      </c>
      <c r="BI42">
        <f t="shared" si="47"/>
        <v>7973100</v>
      </c>
    </row>
    <row r="43" spans="1:61" x14ac:dyDescent="0.35">
      <c r="A43" s="3">
        <v>2016</v>
      </c>
      <c r="B43" s="4">
        <v>69898</v>
      </c>
      <c r="C43" s="4">
        <v>39706</v>
      </c>
      <c r="D43" s="4">
        <v>29793</v>
      </c>
      <c r="E43" s="4">
        <v>23576</v>
      </c>
      <c r="F43" s="4">
        <v>19249</v>
      </c>
      <c r="G43" s="4">
        <v>68302</v>
      </c>
      <c r="H43" s="4">
        <v>40943</v>
      </c>
      <c r="I43" s="4">
        <v>27243</v>
      </c>
      <c r="J43" s="4">
        <v>19312</v>
      </c>
      <c r="K43" s="4">
        <v>33295</v>
      </c>
      <c r="L43" s="4">
        <v>14830</v>
      </c>
    </row>
    <row r="44" spans="1:61" x14ac:dyDescent="0.35">
      <c r="A44" s="3">
        <v>2017</v>
      </c>
      <c r="B44" s="4">
        <v>75985</v>
      </c>
      <c r="C44" s="4">
        <v>41324</v>
      </c>
      <c r="D44" s="4">
        <v>31079</v>
      </c>
      <c r="E44" s="4">
        <v>24438</v>
      </c>
      <c r="F44" s="4">
        <v>20830</v>
      </c>
      <c r="G44" s="4">
        <v>67599</v>
      </c>
      <c r="H44" s="4">
        <v>45371</v>
      </c>
      <c r="I44" s="4">
        <v>28603</v>
      </c>
      <c r="J44" s="4">
        <v>20837</v>
      </c>
      <c r="K44" s="4">
        <v>36482</v>
      </c>
      <c r="L44" s="4">
        <v>14551</v>
      </c>
    </row>
    <row r="45" spans="1:61" x14ac:dyDescent="0.35">
      <c r="A45" s="3">
        <v>2018</v>
      </c>
      <c r="B45" s="4">
        <v>78724</v>
      </c>
      <c r="C45" s="4">
        <v>44995</v>
      </c>
      <c r="D45" s="4">
        <v>32200</v>
      </c>
      <c r="E45" s="4">
        <v>25763</v>
      </c>
      <c r="F45" s="4">
        <v>21506</v>
      </c>
      <c r="G45" s="4">
        <v>70508</v>
      </c>
      <c r="H45" s="4">
        <v>49182</v>
      </c>
      <c r="I45" s="4">
        <v>30034</v>
      </c>
      <c r="J45" s="4">
        <v>23636</v>
      </c>
      <c r="K45" s="4">
        <v>41254</v>
      </c>
      <c r="L45" s="4">
        <v>14841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C36C6-493D-4931-BD7B-7CCF3C3FCD05}">
  <dimension ref="A1:U42"/>
  <sheetViews>
    <sheetView topLeftCell="E23" workbookViewId="0">
      <selection activeCell="E42" sqref="E42"/>
    </sheetView>
  </sheetViews>
  <sheetFormatPr defaultRowHeight="14.5" x14ac:dyDescent="0.35"/>
  <sheetData>
    <row r="1" spans="1:10" x14ac:dyDescent="0.35">
      <c r="A1" t="s">
        <v>37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</row>
    <row r="3" spans="1:10" x14ac:dyDescent="0.35">
      <c r="A3">
        <v>1979</v>
      </c>
      <c r="B3">
        <f>IFERROR(100*(pivot_firm_exit_by_age!AC3)/(pivot_firms_by_age!AC3),"")</f>
        <v>25.68980568578943</v>
      </c>
      <c r="C3">
        <f>IFERROR(100*(pivot_firm_exit_by_age!AD3)/(pivot_firms_by_age!AD3),"")</f>
        <v>14.849915858956129</v>
      </c>
      <c r="D3" t="str">
        <f>IFERROR(100*(pivot_firm_exit_by_age!AE3)/(pivot_firms_by_age!AE3),"")</f>
        <v/>
      </c>
      <c r="E3" t="str">
        <f>IFERROR(100*(pivot_firm_exit_by_age!AF3)/(pivot_firms_by_age!AF3),"")</f>
        <v/>
      </c>
      <c r="F3" t="str">
        <f>IFERROR(100*(pivot_firm_exit_by_age!AG3)/(pivot_firms_by_age!AG3),"")</f>
        <v/>
      </c>
      <c r="G3" t="str">
        <f>IFERROR(100*(pivot_firm_exit_by_age!AH3)/(pivot_firms_by_age!AH3),"")</f>
        <v/>
      </c>
      <c r="H3" t="str">
        <f>IFERROR(100*(pivot_firm_exit_by_age!AI3)/(pivot_firms_by_age!AI3),"")</f>
        <v/>
      </c>
      <c r="I3" t="str">
        <f>IFERROR(100*(pivot_firm_exit_by_age!AJ3)/(pivot_firms_by_age!AJ3),"")</f>
        <v/>
      </c>
      <c r="J3" t="str">
        <f>IFERROR(100*(pivot_firm_exit_by_age!AK3)/(pivot_firms_by_age!AK3),"")</f>
        <v/>
      </c>
    </row>
    <row r="4" spans="1:10" x14ac:dyDescent="0.35">
      <c r="A4">
        <v>1980</v>
      </c>
      <c r="B4">
        <f>IFERROR(100*(pivot_firm_exit_by_age!AC4)/(pivot_firms_by_age!AC4),"")</f>
        <v>29.592428391746875</v>
      </c>
      <c r="C4">
        <f>IFERROR(100*(pivot_firm_exit_by_age!AD4)/(pivot_firms_by_age!AD4),"")</f>
        <v>17.912514402377152</v>
      </c>
      <c r="D4">
        <f>IFERROR(100*(pivot_firm_exit_by_age!AE4)/(pivot_firms_by_age!AE4),"")</f>
        <v>13.753034641893466</v>
      </c>
      <c r="E4" t="str">
        <f>IFERROR(100*(pivot_firm_exit_by_age!AF4)/(pivot_firms_by_age!AF4),"")</f>
        <v/>
      </c>
      <c r="F4" t="str">
        <f>IFERROR(100*(pivot_firm_exit_by_age!AG4)/(pivot_firms_by_age!AG4),"")</f>
        <v/>
      </c>
      <c r="G4" t="str">
        <f>IFERROR(100*(pivot_firm_exit_by_age!AH4)/(pivot_firms_by_age!AH4),"")</f>
        <v/>
      </c>
      <c r="H4" t="str">
        <f>IFERROR(100*(pivot_firm_exit_by_age!AI4)/(pivot_firms_by_age!AI4),"")</f>
        <v/>
      </c>
      <c r="I4" t="str">
        <f>IFERROR(100*(pivot_firm_exit_by_age!AJ4)/(pivot_firms_by_age!AJ4),"")</f>
        <v/>
      </c>
      <c r="J4" t="str">
        <f>IFERROR(100*(pivot_firm_exit_by_age!AK4)/(pivot_firms_by_age!AK4),"")</f>
        <v/>
      </c>
    </row>
    <row r="5" spans="1:10" x14ac:dyDescent="0.35">
      <c r="A5">
        <v>1981</v>
      </c>
      <c r="B5">
        <f>IFERROR(100*(pivot_firm_exit_by_age!AC5)/(pivot_firms_by_age!AC5),"")</f>
        <v>24.533650099303618</v>
      </c>
      <c r="C5">
        <f>IFERROR(100*(pivot_firm_exit_by_age!AD5)/(pivot_firms_by_age!AD5),"")</f>
        <v>15.331906230980714</v>
      </c>
      <c r="D5">
        <f>IFERROR(100*(pivot_firm_exit_by_age!AE5)/(pivot_firms_by_age!AE5),"")</f>
        <v>12.218354731336186</v>
      </c>
      <c r="E5">
        <f>IFERROR(100*(pivot_firm_exit_by_age!AF5)/(pivot_firms_by_age!AF5),"")</f>
        <v>10.080301129234631</v>
      </c>
      <c r="F5" t="str">
        <f>IFERROR(100*(pivot_firm_exit_by_age!AG5)/(pivot_firms_by_age!AG5),"")</f>
        <v/>
      </c>
      <c r="G5" t="str">
        <f>IFERROR(100*(pivot_firm_exit_by_age!AH5)/(pivot_firms_by_age!AH5),"")</f>
        <v/>
      </c>
      <c r="H5" t="str">
        <f>IFERROR(100*(pivot_firm_exit_by_age!AI5)/(pivot_firms_by_age!AI5),"")</f>
        <v/>
      </c>
      <c r="I5" t="str">
        <f>IFERROR(100*(pivot_firm_exit_by_age!AJ5)/(pivot_firms_by_age!AJ5),"")</f>
        <v/>
      </c>
      <c r="J5" t="str">
        <f>IFERROR(100*(pivot_firm_exit_by_age!AK5)/(pivot_firms_by_age!AK5),"")</f>
        <v/>
      </c>
    </row>
    <row r="6" spans="1:10" x14ac:dyDescent="0.35">
      <c r="A6">
        <v>1982</v>
      </c>
      <c r="B6">
        <f>IFERROR(100*(pivot_firm_exit_by_age!AC6)/(pivot_firms_by_age!AC6),"")</f>
        <v>30.023640661938533</v>
      </c>
      <c r="C6">
        <f>IFERROR(100*(pivot_firm_exit_by_age!AD6)/(pivot_firms_by_age!AD6),"")</f>
        <v>18.347881642667311</v>
      </c>
      <c r="D6">
        <f>IFERROR(100*(pivot_firm_exit_by_age!AE6)/(pivot_firms_by_age!AE6),"")</f>
        <v>15.435142924794043</v>
      </c>
      <c r="E6">
        <f>IFERROR(100*(pivot_firm_exit_by_age!AF6)/(pivot_firms_by_age!AF6),"")</f>
        <v>12.86122250315511</v>
      </c>
      <c r="F6">
        <f>IFERROR(100*(pivot_firm_exit_by_age!AG6)/(pivot_firms_by_age!AG6),"")</f>
        <v>11.321840424785385</v>
      </c>
      <c r="G6" t="str">
        <f>IFERROR(100*(pivot_firm_exit_by_age!AH6)/(pivot_firms_by_age!AH6),"")</f>
        <v/>
      </c>
      <c r="H6" t="str">
        <f>IFERROR(100*(pivot_firm_exit_by_age!AI6)/(pivot_firms_by_age!AI6),"")</f>
        <v/>
      </c>
      <c r="I6" t="str">
        <f>IFERROR(100*(pivot_firm_exit_by_age!AJ6)/(pivot_firms_by_age!AJ6),"")</f>
        <v/>
      </c>
      <c r="J6" t="str">
        <f>IFERROR(100*(pivot_firm_exit_by_age!AK6)/(pivot_firms_by_age!AK6),"")</f>
        <v/>
      </c>
    </row>
    <row r="7" spans="1:10" x14ac:dyDescent="0.35">
      <c r="A7">
        <v>1983</v>
      </c>
      <c r="B7">
        <f>IFERROR(100*(pivot_firm_exit_by_age!AC7)/(pivot_firms_by_age!AC7),"")</f>
        <v>21.701949566982588</v>
      </c>
      <c r="C7">
        <f>IFERROR(100*(pivot_firm_exit_by_age!AD7)/(pivot_firms_by_age!AD7),"")</f>
        <v>14.667352783960812</v>
      </c>
      <c r="D7">
        <f>IFERROR(100*(pivot_firm_exit_by_age!AE7)/(pivot_firms_by_age!AE7),"")</f>
        <v>12.261960254365221</v>
      </c>
      <c r="E7">
        <f>IFERROR(100*(pivot_firm_exit_by_age!AF7)/(pivot_firms_by_age!AF7),"")</f>
        <v>10.536426175861726</v>
      </c>
      <c r="F7">
        <f>IFERROR(100*(pivot_firm_exit_by_age!AG7)/(pivot_firms_by_age!AG7),"")</f>
        <v>9.2278923420410539</v>
      </c>
      <c r="G7">
        <f>IFERROR(100*(pivot_firm_exit_by_age!AH7)/(pivot_firms_by_age!AH7),"")</f>
        <v>8.3743094761124262</v>
      </c>
      <c r="H7" t="str">
        <f>IFERROR(100*(pivot_firm_exit_by_age!AI7)/(pivot_firms_by_age!AI7),"")</f>
        <v/>
      </c>
      <c r="I7" t="str">
        <f>IFERROR(100*(pivot_firm_exit_by_age!AJ7)/(pivot_firms_by_age!AJ7),"")</f>
        <v/>
      </c>
      <c r="J7" t="str">
        <f>IFERROR(100*(pivot_firm_exit_by_age!AK7)/(pivot_firms_by_age!AK7),"")</f>
        <v/>
      </c>
    </row>
    <row r="8" spans="1:10" x14ac:dyDescent="0.35">
      <c r="A8">
        <v>1984</v>
      </c>
      <c r="B8">
        <f>IFERROR(100*(pivot_firm_exit_by_age!AC8)/(pivot_firms_by_age!AC8),"")</f>
        <v>24.452510877665329</v>
      </c>
      <c r="C8">
        <f>IFERROR(100*(pivot_firm_exit_by_age!AD8)/(pivot_firms_by_age!AD8),"")</f>
        <v>14.678941506969144</v>
      </c>
      <c r="D8">
        <f>IFERROR(100*(pivot_firm_exit_by_age!AE8)/(pivot_firms_by_age!AE8),"")</f>
        <v>12.1390480130217</v>
      </c>
      <c r="E8">
        <f>IFERROR(100*(pivot_firm_exit_by_age!AF8)/(pivot_firms_by_age!AF8),"")</f>
        <v>10.551685430354254</v>
      </c>
      <c r="F8">
        <f>IFERROR(100*(pivot_firm_exit_by_age!AG8)/(pivot_firms_by_age!AG8),"")</f>
        <v>9.495258036704028</v>
      </c>
      <c r="G8">
        <f>IFERROR(100*(pivot_firm_exit_by_age!AH8)/(pivot_firms_by_age!AH8),"")</f>
        <v>8.1777223951475051</v>
      </c>
      <c r="H8" t="str">
        <f>IFERROR(100*(pivot_firm_exit_by_age!AI8)/(pivot_firms_by_age!AI8),"")</f>
        <v/>
      </c>
      <c r="I8" t="str">
        <f>IFERROR(100*(pivot_firm_exit_by_age!AJ8)/(pivot_firms_by_age!AJ8),"")</f>
        <v/>
      </c>
      <c r="J8" t="str">
        <f>IFERROR(100*(pivot_firm_exit_by_age!AK8)/(pivot_firms_by_age!AK8),"")</f>
        <v/>
      </c>
    </row>
    <row r="9" spans="1:10" x14ac:dyDescent="0.35">
      <c r="A9">
        <v>1985</v>
      </c>
      <c r="B9">
        <f>IFERROR(100*(pivot_firm_exit_by_age!AC9)/(pivot_firms_by_age!AC9),"")</f>
        <v>25.809035648052753</v>
      </c>
      <c r="C9">
        <f>IFERROR(100*(pivot_firm_exit_by_age!AD9)/(pivot_firms_by_age!AD9),"")</f>
        <v>17.407444966788116</v>
      </c>
      <c r="D9">
        <f>IFERROR(100*(pivot_firm_exit_by_age!AE9)/(pivot_firms_by_age!AE9),"")</f>
        <v>12.695328738650039</v>
      </c>
      <c r="E9">
        <f>IFERROR(100*(pivot_firm_exit_by_age!AF9)/(pivot_firms_by_age!AF9),"")</f>
        <v>11.173837553568381</v>
      </c>
      <c r="F9">
        <f>IFERROR(100*(pivot_firm_exit_by_age!AG9)/(pivot_firms_by_age!AG9),"")</f>
        <v>10.330714073703779</v>
      </c>
      <c r="G9">
        <f>IFERROR(100*(pivot_firm_exit_by_age!AH9)/(pivot_firms_by_age!AH9),"")</f>
        <v>9.0135328763371234</v>
      </c>
      <c r="H9" t="str">
        <f>IFERROR(100*(pivot_firm_exit_by_age!AI9)/(pivot_firms_by_age!AI9),"")</f>
        <v/>
      </c>
      <c r="I9" t="str">
        <f>IFERROR(100*(pivot_firm_exit_by_age!AJ9)/(pivot_firms_by_age!AJ9),"")</f>
        <v/>
      </c>
      <c r="J9" t="str">
        <f>IFERROR(100*(pivot_firm_exit_by_age!AK9)/(pivot_firms_by_age!AK9),"")</f>
        <v/>
      </c>
    </row>
    <row r="10" spans="1:10" x14ac:dyDescent="0.35">
      <c r="A10">
        <v>1986</v>
      </c>
      <c r="B10">
        <f>IFERROR(100*(pivot_firm_exit_by_age!AC10)/(pivot_firms_by_age!AC10),"")</f>
        <v>26.429026988770154</v>
      </c>
      <c r="C10">
        <f>IFERROR(100*(pivot_firm_exit_by_age!AD10)/(pivot_firms_by_age!AD10),"")</f>
        <v>15.391738648611723</v>
      </c>
      <c r="D10">
        <f>IFERROR(100*(pivot_firm_exit_by_age!AE10)/(pivot_firms_by_age!AE10),"")</f>
        <v>13.116104183477386</v>
      </c>
      <c r="E10">
        <f>IFERROR(100*(pivot_firm_exit_by_age!AF10)/(pivot_firms_by_age!AF10),"")</f>
        <v>10.385769709391699</v>
      </c>
      <c r="F10">
        <f>IFERROR(100*(pivot_firm_exit_by_age!AG10)/(pivot_firms_by_age!AG10),"")</f>
        <v>9.7740401139778026</v>
      </c>
      <c r="G10">
        <f>IFERROR(100*(pivot_firm_exit_by_age!AH10)/(pivot_firms_by_age!AH10),"")</f>
        <v>8.300129042256124</v>
      </c>
      <c r="H10" t="str">
        <f>IFERROR(100*(pivot_firm_exit_by_age!AI10)/(pivot_firms_by_age!AI10),"")</f>
        <v/>
      </c>
      <c r="I10" t="str">
        <f>IFERROR(100*(pivot_firm_exit_by_age!AJ10)/(pivot_firms_by_age!AJ10),"")</f>
        <v/>
      </c>
      <c r="J10" t="str">
        <f>IFERROR(100*(pivot_firm_exit_by_age!AK10)/(pivot_firms_by_age!AK10),"")</f>
        <v/>
      </c>
    </row>
    <row r="11" spans="1:10" x14ac:dyDescent="0.35">
      <c r="A11">
        <v>1987</v>
      </c>
      <c r="B11">
        <f>IFERROR(100*(pivot_firm_exit_by_age!AC11)/(pivot_firms_by_age!AC11),"")</f>
        <v>25.9682873199433</v>
      </c>
      <c r="C11">
        <f>IFERROR(100*(pivot_firm_exit_by_age!AD11)/(pivot_firms_by_age!AD11),"")</f>
        <v>16.568402305853681</v>
      </c>
      <c r="D11">
        <f>IFERROR(100*(pivot_firm_exit_by_age!AE11)/(pivot_firms_by_age!AE11),"")</f>
        <v>12.402737676610203</v>
      </c>
      <c r="E11">
        <f>IFERROR(100*(pivot_firm_exit_by_age!AF11)/(pivot_firms_by_age!AF11),"")</f>
        <v>11.637318943481965</v>
      </c>
      <c r="F11">
        <f>IFERROR(100*(pivot_firm_exit_by_age!AG11)/(pivot_firms_by_age!AG11),"")</f>
        <v>9.8200883242326018</v>
      </c>
      <c r="G11">
        <f>IFERROR(100*(pivot_firm_exit_by_age!AH11)/(pivot_firms_by_age!AH11),"")</f>
        <v>8.2888769825908852</v>
      </c>
      <c r="H11" t="str">
        <f>IFERROR(100*(pivot_firm_exit_by_age!AI11)/(pivot_firms_by_age!AI11),"")</f>
        <v/>
      </c>
      <c r="I11" t="str">
        <f>IFERROR(100*(pivot_firm_exit_by_age!AJ11)/(pivot_firms_by_age!AJ11),"")</f>
        <v/>
      </c>
      <c r="J11" t="str">
        <f>IFERROR(100*(pivot_firm_exit_by_age!AK11)/(pivot_firms_by_age!AK11),"")</f>
        <v/>
      </c>
    </row>
    <row r="12" spans="1:10" x14ac:dyDescent="0.35">
      <c r="A12">
        <v>1988</v>
      </c>
      <c r="B12">
        <f>IFERROR(100*(pivot_firm_exit_by_age!AC12)/(pivot_firms_by_age!AC12),"")</f>
        <v>25.347006177458184</v>
      </c>
      <c r="C12">
        <f>IFERROR(100*(pivot_firm_exit_by_age!AD12)/(pivot_firms_by_age!AD12),"")</f>
        <v>16.147934909603364</v>
      </c>
      <c r="D12">
        <f>IFERROR(100*(pivot_firm_exit_by_age!AE12)/(pivot_firms_by_age!AE12),"")</f>
        <v>13.287552315282062</v>
      </c>
      <c r="E12">
        <f>IFERROR(100*(pivot_firm_exit_by_age!AF12)/(pivot_firms_by_age!AF12),"")</f>
        <v>10.368547920427066</v>
      </c>
      <c r="F12">
        <f>IFERROR(100*(pivot_firm_exit_by_age!AG12)/(pivot_firms_by_age!AG12),"")</f>
        <v>10.095823184763441</v>
      </c>
      <c r="G12">
        <f>IFERROR(100*(pivot_firm_exit_by_age!AH12)/(pivot_firms_by_age!AH12),"")</f>
        <v>7.9423830152923491</v>
      </c>
      <c r="H12">
        <f>IFERROR(100*(pivot_firm_exit_by_age!AI12)/(pivot_firms_by_age!AI12),"")</f>
        <v>6.7819622022318544</v>
      </c>
      <c r="I12" t="str">
        <f>IFERROR(100*(pivot_firm_exit_by_age!AJ12)/(pivot_firms_by_age!AJ12),"")</f>
        <v/>
      </c>
      <c r="J12" t="str">
        <f>IFERROR(100*(pivot_firm_exit_by_age!AK12)/(pivot_firms_by_age!AK12),"")</f>
        <v/>
      </c>
    </row>
    <row r="13" spans="1:10" x14ac:dyDescent="0.35">
      <c r="A13">
        <v>1989</v>
      </c>
      <c r="B13">
        <f>IFERROR(100*(pivot_firm_exit_by_age!AC13)/(pivot_firms_by_age!AC13),"")</f>
        <v>25.436785594217515</v>
      </c>
      <c r="C13">
        <f>IFERROR(100*(pivot_firm_exit_by_age!AD13)/(pivot_firms_by_age!AD13),"")</f>
        <v>15.914186662873083</v>
      </c>
      <c r="D13">
        <f>IFERROR(100*(pivot_firm_exit_by_age!AE13)/(pivot_firms_by_age!AE13),"")</f>
        <v>12.830916157082845</v>
      </c>
      <c r="E13">
        <f>IFERROR(100*(pivot_firm_exit_by_age!AF13)/(pivot_firms_by_age!AF13),"")</f>
        <v>11.080150343389024</v>
      </c>
      <c r="F13">
        <f>IFERROR(100*(pivot_firm_exit_by_age!AG13)/(pivot_firms_by_age!AG13),"")</f>
        <v>9.0694959857083681</v>
      </c>
      <c r="G13">
        <f>IFERROR(100*(pivot_firm_exit_by_age!AH13)/(pivot_firms_by_age!AH13),"")</f>
        <v>7.9012982205652946</v>
      </c>
      <c r="H13">
        <f>IFERROR(100*(pivot_firm_exit_by_age!AI13)/(pivot_firms_by_age!AI13),"")</f>
        <v>6.708257157396762</v>
      </c>
      <c r="I13" t="str">
        <f>IFERROR(100*(pivot_firm_exit_by_age!AJ13)/(pivot_firms_by_age!AJ13),"")</f>
        <v/>
      </c>
      <c r="J13" t="str">
        <f>IFERROR(100*(pivot_firm_exit_by_age!AK13)/(pivot_firms_by_age!AK13),"")</f>
        <v/>
      </c>
    </row>
    <row r="14" spans="1:10" x14ac:dyDescent="0.35">
      <c r="A14">
        <v>1990</v>
      </c>
      <c r="B14">
        <f>IFERROR(100*(pivot_firm_exit_by_age!AC14)/(pivot_firms_by_age!AC14),"")</f>
        <v>26.060242530727724</v>
      </c>
      <c r="C14">
        <f>IFERROR(100*(pivot_firm_exit_by_age!AD14)/(pivot_firms_by_age!AD14),"")</f>
        <v>17.254591424767973</v>
      </c>
      <c r="D14">
        <f>IFERROR(100*(pivot_firm_exit_by_age!AE14)/(pivot_firms_by_age!AE14),"")</f>
        <v>13.412182265680292</v>
      </c>
      <c r="E14">
        <f>IFERROR(100*(pivot_firm_exit_by_age!AF14)/(pivot_firms_by_age!AF14),"")</f>
        <v>11.290592567793773</v>
      </c>
      <c r="F14">
        <f>IFERROR(100*(pivot_firm_exit_by_age!AG14)/(pivot_firms_by_age!AG14),"")</f>
        <v>10.092600201549248</v>
      </c>
      <c r="G14">
        <f>IFERROR(100*(pivot_firm_exit_by_age!AH14)/(pivot_firms_by_age!AH14),"")</f>
        <v>7.6552603937799448</v>
      </c>
      <c r="H14">
        <f>IFERROR(100*(pivot_firm_exit_by_age!AI14)/(pivot_firms_by_age!AI14),"")</f>
        <v>6.5395511866014839</v>
      </c>
      <c r="I14" t="str">
        <f>IFERROR(100*(pivot_firm_exit_by_age!AJ14)/(pivot_firms_by_age!AJ14),"")</f>
        <v/>
      </c>
      <c r="J14" t="str">
        <f>IFERROR(100*(pivot_firm_exit_by_age!AK14)/(pivot_firms_by_age!AK14),"")</f>
        <v/>
      </c>
    </row>
    <row r="15" spans="1:10" x14ac:dyDescent="0.35">
      <c r="A15">
        <v>1991</v>
      </c>
      <c r="B15">
        <f>IFERROR(100*(pivot_firm_exit_by_age!AC15)/(pivot_firms_by_age!AC15),"")</f>
        <v>26.933533044191513</v>
      </c>
      <c r="C15">
        <f>IFERROR(100*(pivot_firm_exit_by_age!AD15)/(pivot_firms_by_age!AD15),"")</f>
        <v>17.718329713507533</v>
      </c>
      <c r="D15">
        <f>IFERROR(100*(pivot_firm_exit_by_age!AE15)/(pivot_firms_by_age!AE15),"")</f>
        <v>14.627640296322069</v>
      </c>
      <c r="E15">
        <f>IFERROR(100*(pivot_firm_exit_by_age!AF15)/(pivot_firms_by_age!AF15),"")</f>
        <v>12.061819515072292</v>
      </c>
      <c r="F15">
        <f>IFERROR(100*(pivot_firm_exit_by_age!AG15)/(pivot_firms_by_age!AG15),"")</f>
        <v>10.571490333874461</v>
      </c>
      <c r="G15">
        <f>IFERROR(100*(pivot_firm_exit_by_age!AH15)/(pivot_firms_by_age!AH15),"")</f>
        <v>8.0436386964826649</v>
      </c>
      <c r="H15">
        <f>IFERROR(100*(pivot_firm_exit_by_age!AI15)/(pivot_firms_by_age!AI15),"")</f>
        <v>6.9258392341435897</v>
      </c>
      <c r="I15" t="str">
        <f>IFERROR(100*(pivot_firm_exit_by_age!AJ15)/(pivot_firms_by_age!AJ15),"")</f>
        <v/>
      </c>
      <c r="J15" t="str">
        <f>IFERROR(100*(pivot_firm_exit_by_age!AK15)/(pivot_firms_by_age!AK15),"")</f>
        <v/>
      </c>
    </row>
    <row r="16" spans="1:10" x14ac:dyDescent="0.35">
      <c r="A16">
        <v>1992</v>
      </c>
      <c r="B16">
        <f>IFERROR(100*(pivot_firm_exit_by_age!AC16)/(pivot_firms_by_age!AC16),"")</f>
        <v>24.40560639379537</v>
      </c>
      <c r="C16">
        <f>IFERROR(100*(pivot_firm_exit_by_age!AD16)/(pivot_firms_by_age!AD16),"")</f>
        <v>16.351158023717733</v>
      </c>
      <c r="D16">
        <f>IFERROR(100*(pivot_firm_exit_by_age!AE16)/(pivot_firms_by_age!AE16),"")</f>
        <v>13.544485760596126</v>
      </c>
      <c r="E16">
        <f>IFERROR(100*(pivot_firm_exit_by_age!AF16)/(pivot_firms_by_age!AF16),"")</f>
        <v>11.695219448523414</v>
      </c>
      <c r="F16">
        <f>IFERROR(100*(pivot_firm_exit_by_age!AG16)/(pivot_firms_by_age!AG16),"")</f>
        <v>10.128956520204071</v>
      </c>
      <c r="G16">
        <f>IFERROR(100*(pivot_firm_exit_by_age!AH16)/(pivot_firms_by_age!AH16),"")</f>
        <v>7.5586022158873298</v>
      </c>
      <c r="H16">
        <f>IFERROR(100*(pivot_firm_exit_by_age!AI16)/(pivot_firms_by_age!AI16),"")</f>
        <v>6.0974850763652659</v>
      </c>
      <c r="I16" t="str">
        <f>IFERROR(100*(pivot_firm_exit_by_age!AJ16)/(pivot_firms_by_age!AJ16),"")</f>
        <v/>
      </c>
      <c r="J16" t="str">
        <f>IFERROR(100*(pivot_firm_exit_by_age!AK16)/(pivot_firms_by_age!AK16),"")</f>
        <v/>
      </c>
    </row>
    <row r="17" spans="1:21" x14ac:dyDescent="0.35">
      <c r="A17">
        <v>1993</v>
      </c>
      <c r="B17">
        <f>IFERROR(100*(pivot_firm_exit_by_age!AC17)/(pivot_firms_by_age!AC17),"")</f>
        <v>24.051620327802723</v>
      </c>
      <c r="C17">
        <f>IFERROR(100*(pivot_firm_exit_by_age!AD17)/(pivot_firms_by_age!AD17),"")</f>
        <v>15.566354576484942</v>
      </c>
      <c r="D17">
        <f>IFERROR(100*(pivot_firm_exit_by_age!AE17)/(pivot_firms_by_age!AE17),"")</f>
        <v>13.086339070669094</v>
      </c>
      <c r="E17">
        <f>IFERROR(100*(pivot_firm_exit_by_age!AF17)/(pivot_firms_by_age!AF17),"")</f>
        <v>11.428235322751409</v>
      </c>
      <c r="F17">
        <f>IFERROR(100*(pivot_firm_exit_by_age!AG17)/(pivot_firms_by_age!AG17),"")</f>
        <v>10.364246987682771</v>
      </c>
      <c r="G17">
        <f>IFERROR(100*(pivot_firm_exit_by_age!AH17)/(pivot_firms_by_age!AH17),"")</f>
        <v>7.6961240446821932</v>
      </c>
      <c r="H17">
        <f>IFERROR(100*(pivot_firm_exit_by_age!AI17)/(pivot_firms_by_age!AI17),"")</f>
        <v>6.1119515338166215</v>
      </c>
      <c r="I17">
        <f>IFERROR(100*(pivot_firm_exit_by_age!AJ17)/(pivot_firms_by_age!AJ17),"")</f>
        <v>5.8340148387541753</v>
      </c>
      <c r="J17">
        <f>IFERROR(100*(pivot_firm_exit_by_age!AK17)/(pivot_firms_by_age!AK17),"")</f>
        <v>4.8937937237294955</v>
      </c>
    </row>
    <row r="18" spans="1:21" x14ac:dyDescent="0.35">
      <c r="A18">
        <v>1994</v>
      </c>
      <c r="B18">
        <f>IFERROR(100*(pivot_firm_exit_by_age!AC18)/(pivot_firms_by_age!AC18),"")</f>
        <v>25.389608907954184</v>
      </c>
      <c r="C18">
        <f>IFERROR(100*(pivot_firm_exit_by_age!AD18)/(pivot_firms_by_age!AD18),"")</f>
        <v>15.937905698422783</v>
      </c>
      <c r="D18">
        <f>IFERROR(100*(pivot_firm_exit_by_age!AE18)/(pivot_firms_by_age!AE18),"")</f>
        <v>13.003567439289759</v>
      </c>
      <c r="E18">
        <f>IFERROR(100*(pivot_firm_exit_by_age!AF18)/(pivot_firms_by_age!AF18),"")</f>
        <v>11.408236594803759</v>
      </c>
      <c r="F18">
        <f>IFERROR(100*(pivot_firm_exit_by_age!AG18)/(pivot_firms_by_age!AG18),"")</f>
        <v>10.411469381039412</v>
      </c>
      <c r="G18">
        <f>IFERROR(100*(pivot_firm_exit_by_age!AH18)/(pivot_firms_by_age!AH18),"")</f>
        <v>7.8670418956861896</v>
      </c>
      <c r="H18">
        <f>IFERROR(100*(pivot_firm_exit_by_age!AI18)/(pivot_firms_by_age!AI18),"")</f>
        <v>6.1977513034866449</v>
      </c>
      <c r="I18">
        <f>IFERROR(100*(pivot_firm_exit_by_age!AJ18)/(pivot_firms_by_age!AJ18),"")</f>
        <v>5.7728665163631954</v>
      </c>
      <c r="J18">
        <f>IFERROR(100*(pivot_firm_exit_by_age!AK18)/(pivot_firms_by_age!AK18),"")</f>
        <v>4.8835262092076528</v>
      </c>
    </row>
    <row r="19" spans="1:21" x14ac:dyDescent="0.35">
      <c r="A19">
        <v>1995</v>
      </c>
      <c r="B19">
        <f>IFERROR(100*(pivot_firm_exit_by_age!AC19)/(pivot_firms_by_age!AC19),"")</f>
        <v>23.936049515696464</v>
      </c>
      <c r="C19">
        <f>IFERROR(100*(pivot_firm_exit_by_age!AD19)/(pivot_firms_by_age!AD19),"")</f>
        <v>16.009290779433833</v>
      </c>
      <c r="D19">
        <f>IFERROR(100*(pivot_firm_exit_by_age!AE19)/(pivot_firms_by_age!AE19),"")</f>
        <v>12.813380213290856</v>
      </c>
      <c r="E19">
        <f>IFERROR(100*(pivot_firm_exit_by_age!AF19)/(pivot_firms_by_age!AF19),"")</f>
        <v>11.047297441341877</v>
      </c>
      <c r="F19">
        <f>IFERROR(100*(pivot_firm_exit_by_age!AG19)/(pivot_firms_by_age!AG19),"")</f>
        <v>9.9899360250402331</v>
      </c>
      <c r="G19">
        <f>IFERROR(100*(pivot_firm_exit_by_age!AH19)/(pivot_firms_by_age!AH19),"")</f>
        <v>7.8932546163905606</v>
      </c>
      <c r="H19">
        <f>IFERROR(100*(pivot_firm_exit_by_age!AI19)/(pivot_firms_by_age!AI19),"")</f>
        <v>5.869389353929475</v>
      </c>
      <c r="I19">
        <f>IFERROR(100*(pivot_firm_exit_by_age!AJ19)/(pivot_firms_by_age!AJ19),"")</f>
        <v>5.6893463065088339</v>
      </c>
      <c r="J19">
        <f>IFERROR(100*(pivot_firm_exit_by_age!AK19)/(pivot_firms_by_age!AK19),"")</f>
        <v>4.859443494358076</v>
      </c>
    </row>
    <row r="20" spans="1:21" x14ac:dyDescent="0.35">
      <c r="A20">
        <v>1996</v>
      </c>
      <c r="B20">
        <f>IFERROR(100*(pivot_firm_exit_by_age!AC20)/(pivot_firms_by_age!AC20),"")</f>
        <v>24.362532981530343</v>
      </c>
      <c r="C20">
        <f>IFERROR(100*(pivot_firm_exit_by_age!AD20)/(pivot_firms_by_age!AD20),"")</f>
        <v>15.921242901422747</v>
      </c>
      <c r="D20">
        <f>IFERROR(100*(pivot_firm_exit_by_age!AE20)/(pivot_firms_by_age!AE20),"")</f>
        <v>13.297685933596355</v>
      </c>
      <c r="E20">
        <f>IFERROR(100*(pivot_firm_exit_by_age!AF20)/(pivot_firms_by_age!AF20),"")</f>
        <v>11.403777790256186</v>
      </c>
      <c r="F20">
        <f>IFERROR(100*(pivot_firm_exit_by_age!AG20)/(pivot_firms_by_age!AG20),"")</f>
        <v>10.179800533782835</v>
      </c>
      <c r="G20">
        <f>IFERROR(100*(pivot_firm_exit_by_age!AH20)/(pivot_firms_by_age!AH20),"")</f>
        <v>8.2025739273569798</v>
      </c>
      <c r="H20">
        <f>IFERROR(100*(pivot_firm_exit_by_age!AI20)/(pivot_firms_by_age!AI20),"")</f>
        <v>6.0793131643499594</v>
      </c>
      <c r="I20">
        <f>IFERROR(100*(pivot_firm_exit_by_age!AJ20)/(pivot_firms_by_age!AJ20),"")</f>
        <v>5.8032552874723287</v>
      </c>
      <c r="J20">
        <f>IFERROR(100*(pivot_firm_exit_by_age!AK20)/(pivot_firms_by_age!AK20),"")</f>
        <v>5.0282817739444257</v>
      </c>
    </row>
    <row r="21" spans="1:21" x14ac:dyDescent="0.35">
      <c r="A21">
        <v>1997</v>
      </c>
      <c r="B21">
        <f>IFERROR(100*(pivot_firm_exit_by_age!AC21)/(pivot_firms_by_age!AC21),"")</f>
        <v>24.95758226912255</v>
      </c>
      <c r="C21">
        <f>IFERROR(100*(pivot_firm_exit_by_age!AD21)/(pivot_firms_by_age!AD21),"")</f>
        <v>16.602712721772445</v>
      </c>
      <c r="D21">
        <f>IFERROR(100*(pivot_firm_exit_by_age!AE21)/(pivot_firms_by_age!AE21),"")</f>
        <v>13.80920734873823</v>
      </c>
      <c r="E21">
        <f>IFERROR(100*(pivot_firm_exit_by_age!AF21)/(pivot_firms_by_age!AF21),"")</f>
        <v>11.968435081287653</v>
      </c>
      <c r="F21">
        <f>IFERROR(100*(pivot_firm_exit_by_age!AG21)/(pivot_firms_by_age!AG21),"")</f>
        <v>10.659234563086478</v>
      </c>
      <c r="G21">
        <f>IFERROR(100*(pivot_firm_exit_by_age!AH21)/(pivot_firms_by_age!AH21),"")</f>
        <v>8.529844647983472</v>
      </c>
      <c r="H21">
        <f>IFERROR(100*(pivot_firm_exit_by_age!AI21)/(pivot_firms_by_age!AI21),"")</f>
        <v>6.2299179971962735</v>
      </c>
      <c r="I21">
        <f>IFERROR(100*(pivot_firm_exit_by_age!AJ21)/(pivot_firms_by_age!AJ21),"")</f>
        <v>5.7543070179952194</v>
      </c>
      <c r="J21">
        <f>IFERROR(100*(pivot_firm_exit_by_age!AK21)/(pivot_firms_by_age!AK21),"")</f>
        <v>5.0854354037198028</v>
      </c>
    </row>
    <row r="22" spans="1:21" x14ac:dyDescent="0.35">
      <c r="A22">
        <v>1998</v>
      </c>
      <c r="B22">
        <f>IFERROR(100*(pivot_firm_exit_by_age!AC22)/(pivot_firms_by_age!AC22),"")</f>
        <v>22.34567675887947</v>
      </c>
      <c r="C22">
        <f>IFERROR(100*(pivot_firm_exit_by_age!AD22)/(pivot_firms_by_age!AD22),"")</f>
        <v>15.024804225996808</v>
      </c>
      <c r="D22">
        <f>IFERROR(100*(pivot_firm_exit_by_age!AE22)/(pivot_firms_by_age!AE22),"")</f>
        <v>12.346887067745374</v>
      </c>
      <c r="E22">
        <f>IFERROR(100*(pivot_firm_exit_by_age!AF22)/(pivot_firms_by_age!AF22),"")</f>
        <v>10.719155628672906</v>
      </c>
      <c r="F22">
        <f>IFERROR(100*(pivot_firm_exit_by_age!AG22)/(pivot_firms_by_age!AG22),"")</f>
        <v>9.7493010552108803</v>
      </c>
      <c r="G22">
        <f>IFERROR(100*(pivot_firm_exit_by_age!AH22)/(pivot_firms_by_age!AH22),"")</f>
        <v>7.689889649975715</v>
      </c>
      <c r="H22">
        <f>IFERROR(100*(pivot_firm_exit_by_age!AI22)/(pivot_firms_by_age!AI22),"")</f>
        <v>5.6938653960690884</v>
      </c>
      <c r="I22">
        <f>IFERROR(100*(pivot_firm_exit_by_age!AJ22)/(pivot_firms_by_age!AJ22),"")</f>
        <v>5.1810821322082239</v>
      </c>
      <c r="J22">
        <f>IFERROR(100*(pivot_firm_exit_by_age!AK22)/(pivot_firms_by_age!AK22),"")</f>
        <v>4.6379672674011339</v>
      </c>
    </row>
    <row r="23" spans="1:21" x14ac:dyDescent="0.35">
      <c r="A23">
        <v>1999</v>
      </c>
      <c r="B23">
        <f>IFERROR(100*(pivot_firm_exit_by_age!AC23)/(pivot_firms_by_age!AC23),"")</f>
        <v>22.653099363253986</v>
      </c>
      <c r="C23">
        <f>IFERROR(100*(pivot_firm_exit_by_age!AD23)/(pivot_firms_by_age!AD23),"")</f>
        <v>14.885861048759386</v>
      </c>
      <c r="D23">
        <f>IFERROR(100*(pivot_firm_exit_by_age!AE23)/(pivot_firms_by_age!AE23),"")</f>
        <v>12.490721865035805</v>
      </c>
      <c r="E23">
        <f>IFERROR(100*(pivot_firm_exit_by_age!AF23)/(pivot_firms_by_age!AF23),"")</f>
        <v>10.86075401061246</v>
      </c>
      <c r="F23">
        <f>IFERROR(100*(pivot_firm_exit_by_age!AG23)/(pivot_firms_by_age!AG23),"")</f>
        <v>9.7034246605449734</v>
      </c>
      <c r="G23">
        <f>IFERROR(100*(pivot_firm_exit_by_age!AH23)/(pivot_firms_by_age!AH23),"")</f>
        <v>7.8715856322239359</v>
      </c>
      <c r="H23">
        <f>IFERROR(100*(pivot_firm_exit_by_age!AI23)/(pivot_firms_by_age!AI23),"")</f>
        <v>5.8774207704905406</v>
      </c>
      <c r="I23">
        <f>IFERROR(100*(pivot_firm_exit_by_age!AJ23)/(pivot_firms_by_age!AJ23),"")</f>
        <v>5.3230770696752554</v>
      </c>
      <c r="J23">
        <f>IFERROR(100*(pivot_firm_exit_by_age!AK23)/(pivot_firms_by_age!AK23),"")</f>
        <v>4.7572764769025877</v>
      </c>
    </row>
    <row r="24" spans="1:21" x14ac:dyDescent="0.35">
      <c r="A24">
        <v>2000</v>
      </c>
      <c r="B24">
        <f>IFERROR(100*(pivot_firm_exit_by_age!AC24)/(pivot_firms_by_age!AC24),"")</f>
        <v>22.84523785560441</v>
      </c>
      <c r="C24">
        <f>IFERROR(100*(pivot_firm_exit_by_age!AD24)/(pivot_firms_by_age!AD24),"")</f>
        <v>14.768853855986366</v>
      </c>
      <c r="D24">
        <f>IFERROR(100*(pivot_firm_exit_by_age!AE24)/(pivot_firms_by_age!AE24),"")</f>
        <v>12.336659518833802</v>
      </c>
      <c r="E24">
        <f>IFERROR(100*(pivot_firm_exit_by_age!AF24)/(pivot_firms_by_age!AF24),"")</f>
        <v>10.681876203959431</v>
      </c>
      <c r="F24">
        <f>IFERROR(100*(pivot_firm_exit_by_age!AG24)/(pivot_firms_by_age!AG24),"")</f>
        <v>9.6644101361142631</v>
      </c>
      <c r="G24">
        <f>IFERROR(100*(pivot_firm_exit_by_age!AH24)/(pivot_firms_by_age!AH24),"")</f>
        <v>7.8358379078292266</v>
      </c>
      <c r="H24">
        <f>IFERROR(100*(pivot_firm_exit_by_age!AI24)/(pivot_firms_by_age!AI24),"")</f>
        <v>6.0516540233261802</v>
      </c>
      <c r="I24">
        <f>IFERROR(100*(pivot_firm_exit_by_age!AJ24)/(pivot_firms_by_age!AJ24),"")</f>
        <v>5.0261153065637583</v>
      </c>
      <c r="J24">
        <f>IFERROR(100*(pivot_firm_exit_by_age!AK24)/(pivot_firms_by_age!AK24),"")</f>
        <v>4.7104833874768204</v>
      </c>
    </row>
    <row r="25" spans="1:21" x14ac:dyDescent="0.35">
      <c r="A25">
        <v>2001</v>
      </c>
      <c r="B25">
        <f>IFERROR(100*(pivot_firm_exit_by_age!AC25)/(pivot_firms_by_age!AC25),"")</f>
        <v>23.403669590429192</v>
      </c>
      <c r="C25">
        <f>IFERROR(100*(pivot_firm_exit_by_age!AD25)/(pivot_firms_by_age!AD25),"")</f>
        <v>15.287595566325795</v>
      </c>
      <c r="D25">
        <f>IFERROR(100*(pivot_firm_exit_by_age!AE25)/(pivot_firms_by_age!AE25),"")</f>
        <v>12.579419999504454</v>
      </c>
      <c r="E25">
        <f>IFERROR(100*(pivot_firm_exit_by_age!AF25)/(pivot_firms_by_age!AF25),"")</f>
        <v>10.956878602251123</v>
      </c>
      <c r="F25">
        <f>IFERROR(100*(pivot_firm_exit_by_age!AG25)/(pivot_firms_by_age!AG25),"")</f>
        <v>9.9747613764366108</v>
      </c>
      <c r="G25">
        <f>IFERROR(100*(pivot_firm_exit_by_age!AH25)/(pivot_firms_by_age!AH25),"")</f>
        <v>7.8803669741270204</v>
      </c>
      <c r="H25">
        <f>IFERROR(100*(pivot_firm_exit_by_age!AI25)/(pivot_firms_by_age!AI25),"")</f>
        <v>6.1550878108859397</v>
      </c>
      <c r="I25">
        <f>IFERROR(100*(pivot_firm_exit_by_age!AJ25)/(pivot_firms_by_age!AJ25),"")</f>
        <v>4.9710412450571129</v>
      </c>
      <c r="J25">
        <f>IFERROR(100*(pivot_firm_exit_by_age!AK25)/(pivot_firms_by_age!AK25),"")</f>
        <v>4.6528931019384858</v>
      </c>
    </row>
    <row r="26" spans="1:21" x14ac:dyDescent="0.35">
      <c r="A26">
        <v>2002</v>
      </c>
      <c r="B26">
        <f>IFERROR(100*(pivot_firm_exit_by_age!AC26)/(pivot_firms_by_age!AC26),"")</f>
        <v>24.079416614664822</v>
      </c>
      <c r="C26">
        <f>IFERROR(100*(pivot_firm_exit_by_age!AD26)/(pivot_firms_by_age!AD26),"")</f>
        <v>16.057363395189096</v>
      </c>
      <c r="D26">
        <f>IFERROR(100*(pivot_firm_exit_by_age!AE26)/(pivot_firms_by_age!AE26),"")</f>
        <v>13.17727252002371</v>
      </c>
      <c r="E26">
        <f>IFERROR(100*(pivot_firm_exit_by_age!AF26)/(pivot_firms_by_age!AF26),"")</f>
        <v>11.558586885426763</v>
      </c>
      <c r="F26">
        <f>IFERROR(100*(pivot_firm_exit_by_age!AG26)/(pivot_firms_by_age!AG26),"")</f>
        <v>10.523248796040775</v>
      </c>
      <c r="G26">
        <f>IFERROR(100*(pivot_firm_exit_by_age!AH26)/(pivot_firms_by_age!AH26),"")</f>
        <v>8.3452241060936707</v>
      </c>
      <c r="H26">
        <f>IFERROR(100*(pivot_firm_exit_by_age!AI26)/(pivot_firms_by_age!AI26),"")</f>
        <v>6.7094001282620495</v>
      </c>
      <c r="I26">
        <f>IFERROR(100*(pivot_firm_exit_by_age!AJ26)/(pivot_firms_by_age!AJ26),"")</f>
        <v>5.6176690991131792</v>
      </c>
      <c r="J26">
        <f>IFERROR(100*(pivot_firm_exit_by_age!AK26)/(pivot_firms_by_age!AK26),"")</f>
        <v>5.6154861281610611</v>
      </c>
    </row>
    <row r="27" spans="1:21" x14ac:dyDescent="0.35">
      <c r="A27">
        <v>2003</v>
      </c>
      <c r="B27">
        <f>IFERROR(100*(pivot_firm_exit_by_age!AC27)/(pivot_firms_by_age!AC27),"")</f>
        <v>22.570375382963718</v>
      </c>
      <c r="C27">
        <f>IFERROR(100*(pivot_firm_exit_by_age!AD27)/(pivot_firms_by_age!AD27),"")</f>
        <v>15.201188620420888</v>
      </c>
      <c r="D27">
        <f>IFERROR(100*(pivot_firm_exit_by_age!AE27)/(pivot_firms_by_age!AE27),"")</f>
        <v>13.001566732783305</v>
      </c>
      <c r="E27">
        <f>IFERROR(100*(pivot_firm_exit_by_age!AF27)/(pivot_firms_by_age!AF27),"")</f>
        <v>11.350304232359566</v>
      </c>
      <c r="F27">
        <f>IFERROR(100*(pivot_firm_exit_by_age!AG27)/(pivot_firms_by_age!AG27),"")</f>
        <v>10.298408259098128</v>
      </c>
      <c r="G27">
        <f>IFERROR(100*(pivot_firm_exit_by_age!AH27)/(pivot_firms_by_age!AH27),"")</f>
        <v>8.3491865599090467</v>
      </c>
      <c r="H27">
        <f>IFERROR(100*(pivot_firm_exit_by_age!AI27)/(pivot_firms_by_age!AI27),"")</f>
        <v>6.3179433910019442</v>
      </c>
      <c r="I27">
        <f>IFERROR(100*(pivot_firm_exit_by_age!AJ27)/(pivot_firms_by_age!AJ27),"")</f>
        <v>5.0542859135610163</v>
      </c>
      <c r="J27">
        <f>IFERROR(100*(pivot_firm_exit_by_age!AK27)/(pivot_firms_by_age!AK27),"")</f>
        <v>4.4507160516863369</v>
      </c>
    </row>
    <row r="28" spans="1:21" x14ac:dyDescent="0.35">
      <c r="A28">
        <v>2004</v>
      </c>
      <c r="B28">
        <f>IFERROR(100*(pivot_firm_exit_by_age!AC28)/(pivot_firms_by_age!AC28),"")</f>
        <v>23.098781726169229</v>
      </c>
      <c r="C28">
        <f>IFERROR(100*(pivot_firm_exit_by_age!AD28)/(pivot_firms_by_age!AD28),"")</f>
        <v>14.67448641918679</v>
      </c>
      <c r="D28">
        <f>IFERROR(100*(pivot_firm_exit_by_age!AE28)/(pivot_firms_by_age!AE28),"")</f>
        <v>12.344390259102878</v>
      </c>
      <c r="E28">
        <f>IFERROR(100*(pivot_firm_exit_by_age!AF28)/(pivot_firms_by_age!AF28),"")</f>
        <v>11.01221261615607</v>
      </c>
      <c r="F28">
        <f>IFERROR(100*(pivot_firm_exit_by_age!AG28)/(pivot_firms_by_age!AG28),"")</f>
        <v>10.243945146901611</v>
      </c>
      <c r="G28">
        <f>IFERROR(100*(pivot_firm_exit_by_age!AH28)/(pivot_firms_by_age!AH28),"")</f>
        <v>8.1869490638075089</v>
      </c>
      <c r="H28">
        <f>IFERROR(100*(pivot_firm_exit_by_age!AI28)/(pivot_firms_by_age!AI28),"")</f>
        <v>6.2202429556674996</v>
      </c>
      <c r="I28">
        <f>IFERROR(100*(pivot_firm_exit_by_age!AJ28)/(pivot_firms_by_age!AJ28),"")</f>
        <v>5.0132867964938725</v>
      </c>
      <c r="J28">
        <f>IFERROR(100*(pivot_firm_exit_by_age!AK28)/(pivot_firms_by_age!AK28),"")</f>
        <v>4.3826083481454772</v>
      </c>
    </row>
    <row r="29" spans="1:21" x14ac:dyDescent="0.35">
      <c r="A29">
        <v>2005</v>
      </c>
      <c r="B29">
        <f>IFERROR(100*(pivot_firm_exit_by_age!AC29)/(pivot_firms_by_age!AC29),"")</f>
        <v>23.085301460935177</v>
      </c>
      <c r="C29">
        <f>IFERROR(100*(pivot_firm_exit_by_age!AD29)/(pivot_firms_by_age!AD29),"")</f>
        <v>15.600374752945404</v>
      </c>
      <c r="D29">
        <f>IFERROR(100*(pivot_firm_exit_by_age!AE29)/(pivot_firms_by_age!AE29),"")</f>
        <v>12.432575337536397</v>
      </c>
      <c r="E29">
        <f>IFERROR(100*(pivot_firm_exit_by_age!AF29)/(pivot_firms_by_age!AF29),"")</f>
        <v>11.12633763064855</v>
      </c>
      <c r="F29">
        <f>IFERROR(100*(pivot_firm_exit_by_age!AG29)/(pivot_firms_by_age!AG29),"")</f>
        <v>10.227764465021055</v>
      </c>
      <c r="G29">
        <f>IFERROR(100*(pivot_firm_exit_by_age!AH29)/(pivot_firms_by_age!AH29),"")</f>
        <v>8.4253130864819639</v>
      </c>
      <c r="H29">
        <f>IFERROR(100*(pivot_firm_exit_by_age!AI29)/(pivot_firms_by_age!AI29),"")</f>
        <v>6.5421364702055014</v>
      </c>
      <c r="I29">
        <f>IFERROR(100*(pivot_firm_exit_by_age!AJ29)/(pivot_firms_by_age!AJ29),"")</f>
        <v>5.5107293457411419</v>
      </c>
      <c r="J29">
        <f>IFERROR(100*(pivot_firm_exit_by_age!AK29)/(pivot_firms_by_age!AK29),"")</f>
        <v>4.4983626748685728</v>
      </c>
      <c r="L29" s="7" t="s">
        <v>111</v>
      </c>
      <c r="M29" s="7"/>
      <c r="N29" s="7"/>
    </row>
    <row r="30" spans="1:21" x14ac:dyDescent="0.35">
      <c r="A30">
        <v>2006</v>
      </c>
      <c r="B30">
        <f>IFERROR(100*(pivot_firm_exit_by_age!AC30)/(pivot_firms_by_age!AC30),"")</f>
        <v>24.268799162832583</v>
      </c>
      <c r="C30">
        <f>IFERROR(100*(pivot_firm_exit_by_age!AD30)/(pivot_firms_by_age!AD30),"")</f>
        <v>16.798527553431128</v>
      </c>
      <c r="D30">
        <f>IFERROR(100*(pivot_firm_exit_by_age!AE30)/(pivot_firms_by_age!AE30),"")</f>
        <v>14.443885987340019</v>
      </c>
      <c r="E30">
        <f>IFERROR(100*(pivot_firm_exit_by_age!AF30)/(pivot_firms_by_age!AF30),"")</f>
        <v>12.277861599314928</v>
      </c>
      <c r="F30">
        <f>IFERROR(100*(pivot_firm_exit_by_age!AG30)/(pivot_firms_by_age!AG30),"")</f>
        <v>11.545634413488209</v>
      </c>
      <c r="G30">
        <f>IFERROR(100*(pivot_firm_exit_by_age!AH30)/(pivot_firms_by_age!AH30),"")</f>
        <v>9.5964754047625362</v>
      </c>
      <c r="H30">
        <f>IFERROR(100*(pivot_firm_exit_by_age!AI30)/(pivot_firms_by_age!AI30),"")</f>
        <v>7.8037632646180075</v>
      </c>
      <c r="I30">
        <f>IFERROR(100*(pivot_firm_exit_by_age!AJ30)/(pivot_firms_by_age!AJ30),"")</f>
        <v>6.638952400748285</v>
      </c>
      <c r="J30">
        <f>IFERROR(100*(pivot_firm_exit_by_age!AK30)/(pivot_firms_by_age!AK30),"")</f>
        <v>5.332391958678607</v>
      </c>
      <c r="L30" s="5" t="s">
        <v>37</v>
      </c>
      <c r="M30" s="5" t="s">
        <v>92</v>
      </c>
      <c r="N30" s="5" t="s">
        <v>93</v>
      </c>
      <c r="O30" s="5" t="s">
        <v>94</v>
      </c>
      <c r="P30" s="5" t="s">
        <v>95</v>
      </c>
      <c r="Q30" s="5" t="s">
        <v>96</v>
      </c>
      <c r="R30" s="5" t="s">
        <v>97</v>
      </c>
      <c r="S30" s="5" t="s">
        <v>98</v>
      </c>
      <c r="T30" s="5" t="s">
        <v>99</v>
      </c>
      <c r="U30" s="5" t="s">
        <v>100</v>
      </c>
    </row>
    <row r="31" spans="1:21" x14ac:dyDescent="0.35">
      <c r="A31">
        <v>2007</v>
      </c>
      <c r="B31">
        <f>IFERROR(100*(pivot_firm_exit_by_age!AC31)/(pivot_firms_by_age!AC31),"")</f>
        <v>23.321663826062924</v>
      </c>
      <c r="C31">
        <f>IFERROR(100*(pivot_firm_exit_by_age!AD31)/(pivot_firms_by_age!AD31),"")</f>
        <v>15.788010476566729</v>
      </c>
      <c r="D31">
        <f>IFERROR(100*(pivot_firm_exit_by_age!AE31)/(pivot_firms_by_age!AE31),"")</f>
        <v>13.45054519423301</v>
      </c>
      <c r="E31">
        <f>IFERROR(100*(pivot_firm_exit_by_age!AF31)/(pivot_firms_by_age!AF31),"")</f>
        <v>11.638497595619134</v>
      </c>
      <c r="F31">
        <f>IFERROR(100*(pivot_firm_exit_by_age!AG31)/(pivot_firms_by_age!AG31),"")</f>
        <v>9.9480899417572708</v>
      </c>
      <c r="G31">
        <f>IFERROR(100*(pivot_firm_exit_by_age!AH31)/(pivot_firms_by_age!AH31),"")</f>
        <v>8.3156596626982786</v>
      </c>
      <c r="H31">
        <f>IFERROR(100*(pivot_firm_exit_by_age!AI31)/(pivot_firms_by_age!AI31),"")</f>
        <v>6.6896148301226885</v>
      </c>
      <c r="I31">
        <f>IFERROR(100*(pivot_firm_exit_by_age!AJ31)/(pivot_firms_by_age!AJ31),"")</f>
        <v>5.6613764127574715</v>
      </c>
      <c r="J31">
        <f>IFERROR(100*(pivot_firm_exit_by_age!AK31)/(pivot_firms_by_age!AK31),"")</f>
        <v>4.4966609196388934</v>
      </c>
      <c r="L31" s="5">
        <v>2007.75</v>
      </c>
      <c r="M31" s="5">
        <f>B31-B$31</f>
        <v>0</v>
      </c>
      <c r="N31" s="5">
        <f t="shared" ref="N31:N35" si="0">C31-C$31</f>
        <v>0</v>
      </c>
      <c r="O31" s="5">
        <f t="shared" ref="O31:O35" si="1">D31-D$31</f>
        <v>0</v>
      </c>
      <c r="P31" s="5">
        <f t="shared" ref="P31:P35" si="2">E31-E$31</f>
        <v>0</v>
      </c>
      <c r="Q31" s="5">
        <f t="shared" ref="Q31:Q35" si="3">F31-F$31</f>
        <v>0</v>
      </c>
      <c r="R31" s="5">
        <f t="shared" ref="R31:R35" si="4">G31-G$31</f>
        <v>0</v>
      </c>
      <c r="S31" s="5">
        <f t="shared" ref="S31:S35" si="5">H31-H$31</f>
        <v>0</v>
      </c>
      <c r="T31" s="5">
        <f t="shared" ref="T31:T35" si="6">I31-I$31</f>
        <v>0</v>
      </c>
      <c r="U31" s="5">
        <f t="shared" ref="U31:U35" si="7">J31-J$31</f>
        <v>0</v>
      </c>
    </row>
    <row r="32" spans="1:21" x14ac:dyDescent="0.35">
      <c r="A32">
        <v>2008</v>
      </c>
      <c r="B32">
        <f>IFERROR(100*(pivot_firm_exit_by_age!AC32)/(pivot_firms_by_age!AC32),"")</f>
        <v>26.005051679313478</v>
      </c>
      <c r="C32">
        <f>IFERROR(100*(pivot_firm_exit_by_age!AD32)/(pivot_firms_by_age!AD32),"")</f>
        <v>17.989276213470202</v>
      </c>
      <c r="D32">
        <f>IFERROR(100*(pivot_firm_exit_by_age!AE32)/(pivot_firms_by_age!AE32),"")</f>
        <v>15.030974007659397</v>
      </c>
      <c r="E32">
        <f>IFERROR(100*(pivot_firm_exit_by_age!AF32)/(pivot_firms_by_age!AF32),"")</f>
        <v>13.338663179949275</v>
      </c>
      <c r="F32">
        <f>IFERROR(100*(pivot_firm_exit_by_age!AG32)/(pivot_firms_by_age!AG32),"")</f>
        <v>11.642871688123629</v>
      </c>
      <c r="G32">
        <f>IFERROR(100*(pivot_firm_exit_by_age!AH32)/(pivot_firms_by_age!AH32),"")</f>
        <v>9.0974347000368727</v>
      </c>
      <c r="H32">
        <f>IFERROR(100*(pivot_firm_exit_by_age!AI32)/(pivot_firms_by_age!AI32),"")</f>
        <v>7.0715259051332344</v>
      </c>
      <c r="I32">
        <f>IFERROR(100*(pivot_firm_exit_by_age!AJ32)/(pivot_firms_by_age!AJ32),"")</f>
        <v>5.9206819481262016</v>
      </c>
      <c r="J32">
        <f>IFERROR(100*(pivot_firm_exit_by_age!AK32)/(pivot_firms_by_age!AK32),"")</f>
        <v>4.6330496033820889</v>
      </c>
      <c r="L32" s="5">
        <f>L31+1</f>
        <v>2008.75</v>
      </c>
      <c r="M32" s="5">
        <f t="shared" ref="M32:M35" si="8">B32-B$31</f>
        <v>2.6833878532505544</v>
      </c>
      <c r="N32" s="5">
        <f t="shared" si="0"/>
        <v>2.2012657369034727</v>
      </c>
      <c r="O32" s="5">
        <f t="shared" si="1"/>
        <v>1.5804288134263871</v>
      </c>
      <c r="P32" s="5">
        <f t="shared" si="2"/>
        <v>1.7001655843301418</v>
      </c>
      <c r="Q32" s="5">
        <f t="shared" si="3"/>
        <v>1.6947817463663579</v>
      </c>
      <c r="R32" s="5">
        <f t="shared" si="4"/>
        <v>0.7817750373385941</v>
      </c>
      <c r="S32" s="5">
        <f t="shared" si="5"/>
        <v>0.38191107501054589</v>
      </c>
      <c r="T32" s="5">
        <f t="shared" si="6"/>
        <v>0.25930553536873013</v>
      </c>
      <c r="U32" s="5">
        <f t="shared" si="7"/>
        <v>0.13638868374319557</v>
      </c>
    </row>
    <row r="33" spans="1:21" x14ac:dyDescent="0.35">
      <c r="A33">
        <v>2009</v>
      </c>
      <c r="B33">
        <f>IFERROR(100*(pivot_firm_exit_by_age!AC33)/(pivot_firms_by_age!AC33),"")</f>
        <v>27.100494711109565</v>
      </c>
      <c r="C33">
        <f>IFERROR(100*(pivot_firm_exit_by_age!AD33)/(pivot_firms_by_age!AD33),"")</f>
        <v>20.178419848239848</v>
      </c>
      <c r="D33">
        <f>IFERROR(100*(pivot_firm_exit_by_age!AE33)/(pivot_firms_by_age!AE33),"")</f>
        <v>15.938534157666556</v>
      </c>
      <c r="E33">
        <f>IFERROR(100*(pivot_firm_exit_by_age!AF33)/(pivot_firms_by_age!AF33),"")</f>
        <v>14.09083502106758</v>
      </c>
      <c r="F33">
        <f>IFERROR(100*(pivot_firm_exit_by_age!AG33)/(pivot_firms_by_age!AG33),"")</f>
        <v>12.814199012374266</v>
      </c>
      <c r="G33">
        <f>IFERROR(100*(pivot_firm_exit_by_age!AH33)/(pivot_firms_by_age!AH33),"")</f>
        <v>9.873564933573034</v>
      </c>
      <c r="H33">
        <f>IFERROR(100*(pivot_firm_exit_by_age!AI33)/(pivot_firms_by_age!AI33),"")</f>
        <v>7.5501870196374412</v>
      </c>
      <c r="I33">
        <f>IFERROR(100*(pivot_firm_exit_by_age!AJ33)/(pivot_firms_by_age!AJ33),"")</f>
        <v>6.2933718225741941</v>
      </c>
      <c r="J33">
        <f>IFERROR(100*(pivot_firm_exit_by_age!AK33)/(pivot_firms_by_age!AK33),"")</f>
        <v>4.7251346765807396</v>
      </c>
      <c r="L33" s="5">
        <f t="shared" ref="L33:L35" si="9">L32+1</f>
        <v>2009.75</v>
      </c>
      <c r="M33" s="5">
        <f t="shared" si="8"/>
        <v>3.7788308850466414</v>
      </c>
      <c r="N33" s="5">
        <f t="shared" si="0"/>
        <v>4.390409371673119</v>
      </c>
      <c r="O33" s="5">
        <f t="shared" si="1"/>
        <v>2.4879889634335459</v>
      </c>
      <c r="P33" s="5">
        <f t="shared" si="2"/>
        <v>2.4523374254484462</v>
      </c>
      <c r="Q33" s="5">
        <f t="shared" si="3"/>
        <v>2.8661090706169947</v>
      </c>
      <c r="R33" s="5">
        <f t="shared" si="4"/>
        <v>1.5579052708747554</v>
      </c>
      <c r="S33" s="5">
        <f t="shared" si="5"/>
        <v>0.86057218951475267</v>
      </c>
      <c r="T33" s="5">
        <f t="shared" si="6"/>
        <v>0.63199540981672264</v>
      </c>
      <c r="U33" s="5">
        <f t="shared" si="7"/>
        <v>0.22847375694184624</v>
      </c>
    </row>
    <row r="34" spans="1:21" x14ac:dyDescent="0.35">
      <c r="A34">
        <v>2010</v>
      </c>
      <c r="B34">
        <f>IFERROR(100*(pivot_firm_exit_by_age!AC34)/(pivot_firms_by_age!AC34),"")</f>
        <v>23.916972731573985</v>
      </c>
      <c r="C34">
        <f>IFERROR(100*(pivot_firm_exit_by_age!AD34)/(pivot_firms_by_age!AD34),"")</f>
        <v>17.259814545554306</v>
      </c>
      <c r="D34">
        <f>IFERROR(100*(pivot_firm_exit_by_age!AE34)/(pivot_firms_by_age!AE34),"")</f>
        <v>14.551334171039988</v>
      </c>
      <c r="E34">
        <f>IFERROR(100*(pivot_firm_exit_by_age!AF34)/(pivot_firms_by_age!AF34),"")</f>
        <v>12.4455576478029</v>
      </c>
      <c r="F34">
        <f>IFERROR(100*(pivot_firm_exit_by_age!AG34)/(pivot_firms_by_age!AG34),"")</f>
        <v>11.416577957255711</v>
      </c>
      <c r="G34">
        <f>IFERROR(100*(pivot_firm_exit_by_age!AH34)/(pivot_firms_by_age!AH34),"")</f>
        <v>8.8584123347893549</v>
      </c>
      <c r="H34">
        <f>IFERROR(100*(pivot_firm_exit_by_age!AI34)/(pivot_firms_by_age!AI34),"")</f>
        <v>6.8735029580851492</v>
      </c>
      <c r="I34">
        <f>IFERROR(100*(pivot_firm_exit_by_age!AJ34)/(pivot_firms_by_age!AJ34),"")</f>
        <v>5.7510405645234819</v>
      </c>
      <c r="J34">
        <f>IFERROR(100*(pivot_firm_exit_by_age!AK34)/(pivot_firms_by_age!AK34),"")</f>
        <v>4.2327061583971419</v>
      </c>
      <c r="L34" s="5">
        <f t="shared" si="9"/>
        <v>2010.75</v>
      </c>
      <c r="M34" s="5">
        <f t="shared" si="8"/>
        <v>0.59530890551106097</v>
      </c>
      <c r="N34" s="5">
        <f t="shared" si="0"/>
        <v>1.4718040689875771</v>
      </c>
      <c r="O34" s="5">
        <f t="shared" si="1"/>
        <v>1.1007889768069781</v>
      </c>
      <c r="P34" s="5">
        <f t="shared" si="2"/>
        <v>0.80706005218376653</v>
      </c>
      <c r="Q34" s="5">
        <f t="shared" si="3"/>
        <v>1.4684880154984405</v>
      </c>
      <c r="R34" s="5">
        <f t="shared" si="4"/>
        <v>0.54275267209107625</v>
      </c>
      <c r="S34" s="5">
        <f t="shared" si="5"/>
        <v>0.18388812796246068</v>
      </c>
      <c r="T34" s="5">
        <f t="shared" si="6"/>
        <v>8.9664151766010391E-2</v>
      </c>
      <c r="U34" s="5">
        <f t="shared" si="7"/>
        <v>-0.26395476124175143</v>
      </c>
    </row>
    <row r="35" spans="1:21" x14ac:dyDescent="0.35">
      <c r="A35">
        <v>2011</v>
      </c>
      <c r="B35">
        <f>IFERROR(100*(pivot_firm_exit_by_age!AC35)/(pivot_firms_by_age!AC35),"")</f>
        <v>23.76970610186158</v>
      </c>
      <c r="C35">
        <f>IFERROR(100*(pivot_firm_exit_by_age!AD35)/(pivot_firms_by_age!AD35),"")</f>
        <v>15.670411334984774</v>
      </c>
      <c r="D35">
        <f>IFERROR(100*(pivot_firm_exit_by_age!AE35)/(pivot_firms_by_age!AE35),"")</f>
        <v>13.559558018742047</v>
      </c>
      <c r="E35">
        <f>IFERROR(100*(pivot_firm_exit_by_age!AF35)/(pivot_firms_by_age!AF35),"")</f>
        <v>12.131292787674688</v>
      </c>
      <c r="F35">
        <f>IFERROR(100*(pivot_firm_exit_by_age!AG35)/(pivot_firms_by_age!AG35),"")</f>
        <v>10.953237054744454</v>
      </c>
      <c r="G35">
        <f>IFERROR(100*(pivot_firm_exit_by_age!AH35)/(pivot_firms_by_age!AH35),"")</f>
        <v>8.7103710823607852</v>
      </c>
      <c r="H35">
        <f>IFERROR(100*(pivot_firm_exit_by_age!AI35)/(pivot_firms_by_age!AI35),"")</f>
        <v>6.7860193768533295</v>
      </c>
      <c r="I35">
        <f>IFERROR(100*(pivot_firm_exit_by_age!AJ35)/(pivot_firms_by_age!AJ35),"")</f>
        <v>5.825017356458396</v>
      </c>
      <c r="J35">
        <f>IFERROR(100*(pivot_firm_exit_by_age!AK35)/(pivot_firms_by_age!AK35),"")</f>
        <v>4.4603437784532209</v>
      </c>
      <c r="L35" s="5">
        <f t="shared" si="9"/>
        <v>2011.75</v>
      </c>
      <c r="M35" s="5">
        <f t="shared" si="8"/>
        <v>0.44804227579865596</v>
      </c>
      <c r="N35" s="5">
        <f t="shared" si="0"/>
        <v>-0.11759914158195528</v>
      </c>
      <c r="O35" s="5">
        <f t="shared" si="1"/>
        <v>0.10901282450903693</v>
      </c>
      <c r="P35" s="5">
        <f t="shared" si="2"/>
        <v>0.49279519205555466</v>
      </c>
      <c r="Q35" s="5">
        <f t="shared" si="3"/>
        <v>1.0051471129871832</v>
      </c>
      <c r="R35" s="5">
        <f t="shared" si="4"/>
        <v>0.39471141966250656</v>
      </c>
      <c r="S35" s="5">
        <f t="shared" si="5"/>
        <v>9.6404546730640917E-2</v>
      </c>
      <c r="T35" s="5">
        <f t="shared" si="6"/>
        <v>0.16364094370092452</v>
      </c>
      <c r="U35" s="5">
        <f t="shared" si="7"/>
        <v>-3.6317141185672419E-2</v>
      </c>
    </row>
    <row r="36" spans="1:21" x14ac:dyDescent="0.35">
      <c r="A36">
        <v>2012</v>
      </c>
      <c r="B36">
        <f>IFERROR(100*(pivot_firm_exit_by_age!AC36)/(pivot_firms_by_age!AC36),"")</f>
        <v>21.256340355225113</v>
      </c>
      <c r="C36">
        <f>IFERROR(100*(pivot_firm_exit_by_age!AD36)/(pivot_firms_by_age!AD36),"")</f>
        <v>14.284846103046338</v>
      </c>
      <c r="D36">
        <f>IFERROR(100*(pivot_firm_exit_by_age!AE36)/(pivot_firms_by_age!AE36),"")</f>
        <v>11.834819785880745</v>
      </c>
      <c r="E36">
        <f>IFERROR(100*(pivot_firm_exit_by_age!AF36)/(pivot_firms_by_age!AF36),"")</f>
        <v>10.465735590010652</v>
      </c>
      <c r="F36">
        <f>IFERROR(100*(pivot_firm_exit_by_age!AG36)/(pivot_firms_by_age!AG36),"")</f>
        <v>9.7325880310611677</v>
      </c>
      <c r="G36">
        <f>IFERROR(100*(pivot_firm_exit_by_age!AH36)/(pivot_firms_by_age!AH36),"")</f>
        <v>7.7069885413728523</v>
      </c>
      <c r="H36">
        <f>IFERROR(100*(pivot_firm_exit_by_age!AI36)/(pivot_firms_by_age!AI36),"")</f>
        <v>6.0460926863102733</v>
      </c>
      <c r="I36">
        <f>IFERROR(100*(pivot_firm_exit_by_age!AJ36)/(pivot_firms_by_age!AJ36),"")</f>
        <v>5.2297805862300653</v>
      </c>
      <c r="J36">
        <f>IFERROR(100*(pivot_firm_exit_by_age!AK36)/(pivot_firms_by_age!AK36),"")</f>
        <v>4.0790179543737022</v>
      </c>
    </row>
    <row r="37" spans="1:21" x14ac:dyDescent="0.35">
      <c r="A37">
        <v>2013</v>
      </c>
      <c r="B37">
        <f>IFERROR(100*(pivot_firm_exit_by_age!AC37)/(pivot_firms_by_age!AC37),"")</f>
        <v>21.28641467556599</v>
      </c>
      <c r="C37">
        <f>IFERROR(100*(pivot_firm_exit_by_age!AD37)/(pivot_firms_by_age!AD37),"")</f>
        <v>14.375426621160409</v>
      </c>
      <c r="D37">
        <f>IFERROR(100*(pivot_firm_exit_by_age!AE37)/(pivot_firms_by_age!AE37),"")</f>
        <v>11.949290711275907</v>
      </c>
      <c r="E37">
        <f>IFERROR(100*(pivot_firm_exit_by_age!AF37)/(pivot_firms_by_age!AF37),"")</f>
        <v>10.415125872849693</v>
      </c>
      <c r="F37">
        <f>IFERROR(100*(pivot_firm_exit_by_age!AG37)/(pivot_firms_by_age!AG37),"")</f>
        <v>9.4982891536463701</v>
      </c>
      <c r="G37">
        <f>IFERROR(100*(pivot_firm_exit_by_age!AH37)/(pivot_firms_by_age!AH37),"")</f>
        <v>7.792035544945124</v>
      </c>
      <c r="H37">
        <f>IFERROR(100*(pivot_firm_exit_by_age!AI37)/(pivot_firms_by_age!AI37),"")</f>
        <v>6.1084967193947062</v>
      </c>
      <c r="I37">
        <f>IFERROR(100*(pivot_firm_exit_by_age!AJ37)/(pivot_firms_by_age!AJ37),"")</f>
        <v>5.3642463936995215</v>
      </c>
      <c r="J37">
        <f>IFERROR(100*(pivot_firm_exit_by_age!AK37)/(pivot_firms_by_age!AK37),"")</f>
        <v>4.3417977631571372</v>
      </c>
    </row>
    <row r="38" spans="1:21" x14ac:dyDescent="0.35">
      <c r="A38">
        <v>2014</v>
      </c>
      <c r="B38">
        <f>IFERROR(100*(pivot_firm_exit_by_age!AC38)/(pivot_firms_by_age!AC38),"")</f>
        <v>21.553957849638913</v>
      </c>
      <c r="C38">
        <f>IFERROR(100*(pivot_firm_exit_by_age!AD38)/(pivot_firms_by_age!AD38),"")</f>
        <v>14.58046111877035</v>
      </c>
      <c r="D38">
        <f>IFERROR(100*(pivot_firm_exit_by_age!AE38)/(pivot_firms_by_age!AE38),"")</f>
        <v>12.163735263614621</v>
      </c>
      <c r="E38">
        <f>IFERROR(100*(pivot_firm_exit_by_age!AF38)/(pivot_firms_by_age!AF38),"")</f>
        <v>10.595258163356371</v>
      </c>
      <c r="F38">
        <f>IFERROR(100*(pivot_firm_exit_by_age!AG38)/(pivot_firms_by_age!AG38),"")</f>
        <v>9.5580292142219712</v>
      </c>
      <c r="G38">
        <f>IFERROR(100*(pivot_firm_exit_by_age!AH38)/(pivot_firms_by_age!AH38),"")</f>
        <v>7.7246388812804296</v>
      </c>
      <c r="H38">
        <f>IFERROR(100*(pivot_firm_exit_by_age!AI38)/(pivot_firms_by_age!AI38),"")</f>
        <v>6.0598119241201127</v>
      </c>
      <c r="I38">
        <f>IFERROR(100*(pivot_firm_exit_by_age!AJ38)/(pivot_firms_by_age!AJ38),"")</f>
        <v>5.3039152322278813</v>
      </c>
      <c r="J38">
        <f>IFERROR(100*(pivot_firm_exit_by_age!AK38)/(pivot_firms_by_age!AK38),"")</f>
        <v>4.3161354563372463</v>
      </c>
    </row>
    <row r="39" spans="1:21" x14ac:dyDescent="0.35">
      <c r="A39">
        <v>2015</v>
      </c>
      <c r="B39">
        <f>IFERROR(100*(pivot_firm_exit_by_age!AC39)/(pivot_firms_by_age!AC39),"")</f>
        <v>20.685569588595722</v>
      </c>
      <c r="C39">
        <f>IFERROR(100*(pivot_firm_exit_by_age!AD39)/(pivot_firms_by_age!AD39),"")</f>
        <v>14.195606652511868</v>
      </c>
      <c r="D39">
        <f>IFERROR(100*(pivot_firm_exit_by_age!AE39)/(pivot_firms_by_age!AE39),"")</f>
        <v>11.840852691102885</v>
      </c>
      <c r="E39">
        <f>IFERROR(100*(pivot_firm_exit_by_age!AF39)/(pivot_firms_by_age!AF39),"")</f>
        <v>10.471546070912526</v>
      </c>
      <c r="F39">
        <f>IFERROR(100*(pivot_firm_exit_by_age!AG39)/(pivot_firms_by_age!AG39),"")</f>
        <v>9.4345706746349514</v>
      </c>
      <c r="G39">
        <f>IFERROR(100*(pivot_firm_exit_by_age!AH39)/(pivot_firms_by_age!AH39),"")</f>
        <v>7.7188884818032726</v>
      </c>
      <c r="H39">
        <f>IFERROR(100*(pivot_firm_exit_by_age!AI39)/(pivot_firms_by_age!AI39),"")</f>
        <v>6.1116083345109677</v>
      </c>
      <c r="I39">
        <f>IFERROR(100*(pivot_firm_exit_by_age!AJ39)/(pivot_firms_by_age!AJ39),"")</f>
        <v>5.4391949005061706</v>
      </c>
      <c r="J39">
        <f>IFERROR(100*(pivot_firm_exit_by_age!AK39)/(pivot_firms_by_age!AK39),"")</f>
        <v>4.5272083765504352</v>
      </c>
    </row>
    <row r="40" spans="1:21" x14ac:dyDescent="0.35">
      <c r="A40">
        <v>2016</v>
      </c>
      <c r="B40">
        <f>IFERROR(100*(pivot_firm_exit_by_age!AC40)/(pivot_firms_by_age!AC40),"")</f>
        <v>21.558552112120015</v>
      </c>
      <c r="C40">
        <f>IFERROR(100*(pivot_firm_exit_by_age!AD40)/(pivot_firms_by_age!AD40),"")</f>
        <v>14.064331938919725</v>
      </c>
      <c r="D40">
        <f>IFERROR(100*(pivot_firm_exit_by_age!AE40)/(pivot_firms_by_age!AE40),"")</f>
        <v>12.062138658115922</v>
      </c>
      <c r="E40">
        <f>IFERROR(100*(pivot_firm_exit_by_age!AF40)/(pivot_firms_by_age!AF40),"")</f>
        <v>10.462969537740538</v>
      </c>
      <c r="F40">
        <f>IFERROR(100*(pivot_firm_exit_by_age!AG40)/(pivot_firms_by_age!AG40),"")</f>
        <v>9.6556394371849219</v>
      </c>
      <c r="G40">
        <f>IFERROR(100*(pivot_firm_exit_by_age!AH40)/(pivot_firms_by_age!AH40),"")</f>
        <v>7.7554570476078011</v>
      </c>
      <c r="H40">
        <f>IFERROR(100*(pivot_firm_exit_by_age!AI40)/(pivot_firms_by_age!AI40),"")</f>
        <v>6.1974564136097916</v>
      </c>
      <c r="I40">
        <f>IFERROR(100*(pivot_firm_exit_by_age!AJ40)/(pivot_firms_by_age!AJ40),"")</f>
        <v>5.486467599370858</v>
      </c>
      <c r="J40">
        <f>IFERROR(100*(pivot_firm_exit_by_age!AK40)/(pivot_firms_by_age!AK40),"")</f>
        <v>4.5892618472736775</v>
      </c>
    </row>
    <row r="41" spans="1:21" x14ac:dyDescent="0.35">
      <c r="A41">
        <v>2017</v>
      </c>
      <c r="B41">
        <f>IFERROR(100*(pivot_firm_exit_by_age!AC41)/(pivot_firms_by_age!AC41),"")</f>
        <v>22.422589907252483</v>
      </c>
      <c r="C41">
        <f>IFERROR(100*(pivot_firm_exit_by_age!AD41)/(pivot_firms_by_age!AD41),"")</f>
        <v>14.508914464675687</v>
      </c>
      <c r="D41">
        <f>IFERROR(100*(pivot_firm_exit_by_age!AE41)/(pivot_firms_by_age!AE41),"")</f>
        <v>12.239971013807825</v>
      </c>
      <c r="E41">
        <f>IFERROR(100*(pivot_firm_exit_by_age!AF41)/(pivot_firms_by_age!AF41),"")</f>
        <v>10.857955302794686</v>
      </c>
      <c r="F41">
        <f>IFERROR(100*(pivot_firm_exit_by_age!AG41)/(pivot_firms_by_age!AG41),"")</f>
        <v>10.079016001587094</v>
      </c>
      <c r="G41">
        <f>IFERROR(100*(pivot_firm_exit_by_age!AH41)/(pivot_firms_by_age!AH41),"")</f>
        <v>8.1016751300062442</v>
      </c>
      <c r="H41">
        <f>IFERROR(100*(pivot_firm_exit_by_age!AI41)/(pivot_firms_by_age!AI41),"")</f>
        <v>6.48900597541755</v>
      </c>
      <c r="I41">
        <f>IFERROR(100*(pivot_firm_exit_by_age!AJ41)/(pivot_firms_by_age!AJ41),"")</f>
        <v>5.8769986891147212</v>
      </c>
      <c r="J41">
        <f>IFERROR(100*(pivot_firm_exit_by_age!AK41)/(pivot_firms_by_age!AK41),"")</f>
        <v>4.8168562489779179</v>
      </c>
    </row>
    <row r="42" spans="1:21" x14ac:dyDescent="0.35">
      <c r="A42">
        <v>2018</v>
      </c>
      <c r="B42">
        <f>IFERROR(100*(pivot_firm_exit_by_age!AC42)/(pivot_firms_by_age!AC42),"")</f>
        <v>23.419097851276057</v>
      </c>
      <c r="C42">
        <f>IFERROR(100*(pivot_firm_exit_by_age!AD42)/(pivot_firms_by_age!AD42),"")</f>
        <v>15.112533713091931</v>
      </c>
      <c r="D42">
        <f>IFERROR(100*(pivot_firm_exit_by_age!AE42)/(pivot_firms_by_age!AE42),"")</f>
        <v>12.555025714408258</v>
      </c>
      <c r="E42">
        <f>IFERROR(100*(pivot_firm_exit_by_age!AF42)/(pivot_firms_by_age!AF42),"")</f>
        <v>11.166010046505177</v>
      </c>
      <c r="F42">
        <f>IFERROR(100*(pivot_firm_exit_by_age!AG42)/(pivot_firms_by_age!AG42),"")</f>
        <v>10.405004620468434</v>
      </c>
      <c r="G42">
        <f>IFERROR(100*(pivot_firm_exit_by_age!AH42)/(pivot_firms_by_age!AH42),"")</f>
        <v>8.5851458517750974</v>
      </c>
      <c r="H42">
        <f>IFERROR(100*(pivot_firm_exit_by_age!AI42)/(pivot_firms_by_age!AI42),"")</f>
        <v>6.9661310791823414</v>
      </c>
      <c r="I42">
        <f>IFERROR(100*(pivot_firm_exit_by_age!AJ42)/(pivot_firms_by_age!AJ42),"")</f>
        <v>6.192653929739337</v>
      </c>
      <c r="J42">
        <f>IFERROR(100*(pivot_firm_exit_by_age!AK42)/(pivot_firms_by_age!AK42),"")</f>
        <v>5.2641100213585634</v>
      </c>
    </row>
  </sheetData>
  <mergeCells count="1">
    <mergeCell ref="L29:N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BDSTIMESERIES.BDSFAGE_data</vt:lpstr>
      <vt:lpstr>for_matlab_fig_1_6_9_16_18_21</vt:lpstr>
      <vt:lpstr>pivot_firms_by_age</vt:lpstr>
      <vt:lpstr>pivot_firm_exit_by_age</vt:lpstr>
      <vt:lpstr>for_matlab_figures_2_and_10b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Gajendran Raveendranathan</dc:creator>
  <cp:lastModifiedBy>Gajendran Raveendranathan</cp:lastModifiedBy>
  <dcterms:created xsi:type="dcterms:W3CDTF">2021-04-20T15:10:25Z</dcterms:created>
  <dcterms:modified xsi:type="dcterms:W3CDTF">2021-11-25T13:10:30Z</dcterms:modified>
</cp:coreProperties>
</file>