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rojects\202307 - Deltaportfolio\PowerBI_Deltas\"/>
    </mc:Choice>
  </mc:AlternateContent>
  <xr:revisionPtr revIDLastSave="0" documentId="13_ncr:1_{CF32A61B-305A-4A66-8953-21CFB4738844}" xr6:coauthVersionLast="47" xr6:coauthVersionMax="47" xr10:uidLastSave="{00000000-0000-0000-0000-000000000000}"/>
  <bookViews>
    <workbookView xWindow="-16380" yWindow="-16320" windowWidth="29040" windowHeight="15840" activeTab="3" xr2:uid="{2E74E138-8548-479A-A871-7194AF8BF5BF}"/>
  </bookViews>
  <sheets>
    <sheet name="Overall" sheetId="1" r:id="rId1"/>
    <sheet name="Challenges" sheetId="3" r:id="rId2"/>
    <sheet name="Drivers and Threats" sheetId="4" r:id="rId3"/>
    <sheet name="Projec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8" i="1"/>
  <c r="E9" i="1"/>
  <c r="J7" i="2"/>
  <c r="E6" i="1" l="1"/>
  <c r="E7" i="1"/>
  <c r="E3" i="1"/>
  <c r="E4" i="1"/>
  <c r="E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tc={BB796E6A-D425-4842-87F1-7F432D662126}</author>
  </authors>
  <commentList>
    <comment ref="B1" authorId="0" shapeId="0" xr:uid="{BB796E6A-D425-4842-87F1-7F432D662126}">
      <text>
        <t>[Threaded comment]
Your version of Excel allows you to read this threaded comment; however, any edits to it will get removed if the file is opened in a newer version of Excel. Learn more: https://go.microsoft.com/fwlink/?linkid=870924
Comment:
    Op kaart aangeven waar?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tc={6060DF13-FE20-4C44-97F1-6E7FB6E42BA2}</author>
  </authors>
  <commentList>
    <comment ref="C1" authorId="0" shapeId="0" xr:uid="{6060DF13-FE20-4C44-97F1-6E7FB6E42BA2}">
      <text>
        <t>[Threaded comment]
Your version of Excel allows you to read this threaded comment; however, any edits to it will get removed if the file is opened in a newer version of Excel. Learn more: https://go.microsoft.com/fwlink/?linkid=870924
Comment:
    Moet dit niet stresses zijn?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tc={257EB8C3-4A82-492D-8B17-500A6874CF0A}</author>
    <author>tc={931AF933-B61A-4504-977C-E0F7554B20A1}</author>
  </authors>
  <commentList>
    <comment ref="E1" authorId="0" shapeId="0" xr:uid="{257EB8C3-4A82-492D-8B17-500A6874CF0A}">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F1" authorId="1" shapeId="0" xr:uid="{931AF933-B61A-4504-977C-E0F7554B20A1}">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sharedStrings.xml><?xml version="1.0" encoding="utf-8"?>
<sst xmlns="http://schemas.openxmlformats.org/spreadsheetml/2006/main" count="569" uniqueCount="309">
  <si>
    <t>Delta</t>
  </si>
  <si>
    <t># uitgevoerde studies</t>
  </si>
  <si>
    <t>Project</t>
  </si>
  <si>
    <t>Senegal</t>
  </si>
  <si>
    <t>Mekong</t>
  </si>
  <si>
    <t>Challenge</t>
  </si>
  <si>
    <t>Current Situation</t>
  </si>
  <si>
    <t>Future Situation</t>
  </si>
  <si>
    <t>Potential for Adaptation or Mitigation</t>
  </si>
  <si>
    <t>Length (km)</t>
  </si>
  <si>
    <t>Size watershed (km2)</t>
  </si>
  <si>
    <t>Coastal Erosion</t>
  </si>
  <si>
    <t>River Flooding</t>
  </si>
  <si>
    <t>Marine Flooding</t>
  </si>
  <si>
    <t>Salinization</t>
  </si>
  <si>
    <t>Navigability</t>
  </si>
  <si>
    <t>Environmental degradation</t>
  </si>
  <si>
    <t>Region</t>
  </si>
  <si>
    <t>Saint-Louis City</t>
  </si>
  <si>
    <t>Gandiolais region</t>
  </si>
  <si>
    <t>Severe coastal erosion along waterfront up to 4 m/y due to negative feedback loop. Sediment deficit and interaction with old seawall</t>
  </si>
  <si>
    <t>Erosion along the Gandiolais coastline, due to southward migration new river mouth</t>
  </si>
  <si>
    <t>Migration of river mouth will expose Gandiolais villages</t>
  </si>
  <si>
    <t>Enhancement of erosion due to sea level rise</t>
  </si>
  <si>
    <t>Whole region</t>
  </si>
  <si>
    <t>Large beach nourishment ~2.5 Mm3 + around 2050: Dike heightening/groin if needed.</t>
  </si>
  <si>
    <t>Periodic localized sand nourishments in front of villages</t>
  </si>
  <si>
    <t>High flood risk in the city of Saint-Louis, due to its location in and along the river, its low-lying neighboordhoods, poor state of seawalls and drainage system</t>
  </si>
  <si>
    <t>Increasing flood risk due to southward migration of the river mouth. // Up to 2050 larger river discharges are expected. // After 2050 a potential decline in river discharge</t>
  </si>
  <si>
    <t>Before 2035: Seawall reinforcements around the neighboorhoods boarding the river, with seawall height up to 2m. //  After 2050: In case of expected high river discharge – identified by upstream monitoring – creation of breach through sandspit, a few kilometers south of Degounaye</t>
  </si>
  <si>
    <t>Drivers</t>
  </si>
  <si>
    <t>Stresses</t>
  </si>
  <si>
    <t>Challenges</t>
  </si>
  <si>
    <t>Threats</t>
  </si>
  <si>
    <t>Autonomous Development</t>
  </si>
  <si>
    <t>Climate Change</t>
  </si>
  <si>
    <t>Population &amp; Economic Growth</t>
  </si>
  <si>
    <t>Explain Driver</t>
  </si>
  <si>
    <t>Morphological change/coastal erosion</t>
  </si>
  <si>
    <t>Sea Level Rise</t>
  </si>
  <si>
    <t>More extreme droughts</t>
  </si>
  <si>
    <t>More extreme rainfall</t>
  </si>
  <si>
    <t>Water demand increase</t>
  </si>
  <si>
    <t>Crop demand increase</t>
  </si>
  <si>
    <t>Spatial demand increase</t>
  </si>
  <si>
    <t>Logistic demand increase</t>
  </si>
  <si>
    <t>Topic</t>
  </si>
  <si>
    <t>FAME</t>
  </si>
  <si>
    <t>Flooding</t>
  </si>
  <si>
    <t>During storms, on average every year the neighborhoods on the sand spit are submerged</t>
  </si>
  <si>
    <t>More recurrent floodings and larger impacts are expected due to coastal erosion and sea level rise</t>
  </si>
  <si>
    <t>Exposure to wave impact when river mouth is in front of the villages</t>
  </si>
  <si>
    <t>Nourishments in front of exposed Gandiolais villages when river mouth is approaching</t>
  </si>
  <si>
    <t>Beach nourishment at the toe of the recently constructed dike, to avoid future instability and destruction due to coastal erosion. After 2050: heightening of the dike will likely be needed due to expected higher sea levels</t>
  </si>
  <si>
    <t>Due to breach/new rivermouth creation in 2003, strong salinity intrusion upstream of the river, which affects surface water and groundwater. This is problematic for agriculture and causes environmental impacts</t>
  </si>
  <si>
    <t>Salinity intrusion will reduce with southward migration of river mouth. But on the longer term, after 2050:  Increased salinity intrusion due to rising sea levels and possible lower river discharges.</t>
  </si>
  <si>
    <t>Extension of Gandiolais canal</t>
  </si>
  <si>
    <t>Currently the is river not navigable – the ambition of the OMVS is to create a port, and upstream navigation to Mali.  Current natural river mouth passage is very shallow,  dangerous for fishermen</t>
  </si>
  <si>
    <t>River mouth will migrate southward, and will stay highly dynamic</t>
  </si>
  <si>
    <t xml:space="preserve">Improve navigational buoys and update their location every few months, with natural southward migration (500 m/y) of river mouth. Provide trainings and coast guard.  </t>
  </si>
  <si>
    <t>Erosion/reduction of National park Langue de Barbarie – such as “Bird Island”</t>
  </si>
  <si>
    <t>Continuation of loss/erosion due to southward migration river mouth. The erosion / breaching of the sand spit is expected to be  enhanced due to gaz platform impact</t>
  </si>
  <si>
    <t>Creation of a new bird island. Stabilization of newly created sand spit by natural southward extension, through vegetation and sand traps.</t>
  </si>
  <si>
    <t>PROGEP</t>
  </si>
  <si>
    <t>SERRP</t>
  </si>
  <si>
    <t>OMVS training</t>
  </si>
  <si>
    <t>Nile</t>
  </si>
  <si>
    <t>Bangladesh</t>
  </si>
  <si>
    <t>Country</t>
  </si>
  <si>
    <t>Vietnam</t>
  </si>
  <si>
    <t>Egypt</t>
  </si>
  <si>
    <t>Saloum</t>
  </si>
  <si>
    <t>RISE AND FALL</t>
  </si>
  <si>
    <t>Future water challenges</t>
  </si>
  <si>
    <t>Feasibility Deepwells</t>
  </si>
  <si>
    <t>Fresh Water Storage</t>
  </si>
  <si>
    <t>Guinea, Mali, and Mauritania</t>
  </si>
  <si>
    <t>Image</t>
  </si>
  <si>
    <t>Amazon</t>
  </si>
  <si>
    <t>Colorado</t>
  </si>
  <si>
    <t>Netherlands</t>
  </si>
  <si>
    <t>Thailand</t>
  </si>
  <si>
    <t>Chaio Pryaha</t>
  </si>
  <si>
    <t>Rhine</t>
  </si>
  <si>
    <t>USA</t>
  </si>
  <si>
    <t>Brazil</t>
  </si>
  <si>
    <t>Other countries</t>
  </si>
  <si>
    <t>Po</t>
  </si>
  <si>
    <t>lat (y)</t>
  </si>
  <si>
    <t>lon (x)</t>
  </si>
  <si>
    <t>Ganges Brahmaputra</t>
  </si>
  <si>
    <t>A positive impact is expected due to wave sheltering effects by a new offshore Gaz platform. However, enhanced erosion in the south is expected, due to picking up of transport</t>
  </si>
  <si>
    <t xml:space="preserve">Scale </t>
  </si>
  <si>
    <t>Type of Project</t>
  </si>
  <si>
    <t>Topic 2</t>
  </si>
  <si>
    <t>Land Subsidence</t>
  </si>
  <si>
    <t>Client</t>
  </si>
  <si>
    <t>Project Description</t>
  </si>
  <si>
    <t>Link Website</t>
  </si>
  <si>
    <t>Contact Person</t>
  </si>
  <si>
    <t>https://publicwiki.deltares.nl/display/FRESHSALT/Rise+and+Fall+-+Strategies+for+the+subsiding+and+urbanising+Mekong+Delta</t>
  </si>
  <si>
    <t>This NWO-funded project (Programme: Urbanizing Deltas of the World; Theme: Understading Drivers) focused on strategies for the subsiding and urbanising Mekong Delta facing increasing salt water intrusion. This research programme aims to enhance the capabilities of individuals and organisations to develop sustainable strategies for dealing with groundwater extraction, land subsidence and salt water intrusion in the increasingly urbanising Mekong Delta. Within this programme, Deltares supervised/guided two PhD students, Philip Minderhoud and Hung Van Pham. Philip wrote the PhD thesis: "The sinking mega-delta; present and future subsidence of the Vietnamese Mekong delta". The main objective of the research of this thesis was to understand and quantify the main natural and human-induces drivers and processes causing subsidence, and its impact on current and future surface elevation of the Mekong delta. The PhD of Hung Van Pham is focused on the fresh and saline groundwater dynamics in the Mekong delta.</t>
  </si>
  <si>
    <t>NWO</t>
  </si>
  <si>
    <t>Groundwater Salinization</t>
  </si>
  <si>
    <t>Sediment Deficit</t>
  </si>
  <si>
    <t>Freshwater Shortage</t>
  </si>
  <si>
    <t>Surface Water Salinization</t>
  </si>
  <si>
    <t>Challenge 2</t>
  </si>
  <si>
    <t>Energy demand increase</t>
  </si>
  <si>
    <t>Pollution</t>
  </si>
  <si>
    <t>PBL</t>
  </si>
  <si>
    <t>https://themasites.pbl.nl/future-water-challenges/bending-the-trend/</t>
  </si>
  <si>
    <t>Ministry</t>
  </si>
  <si>
    <t>Freshwater Availability in the Mekong Delta (FAME) is a collaborative, multiphase project focusing on scoping, piloting and providing upscaling advice to national partners in Vietnam on the implementation of shallow Aquifer Storage and Recovery (ASR) systems. These systems could provide farm-scale solutions to address the water-quality and availability issues being faced in Ben Tre and Trah Vinh provinces in the Mekong Delta, Vietnam.</t>
  </si>
  <si>
    <t>https://www.deltares.nl/en/projects/freshwater-availability-mekong-delta-fame/</t>
  </si>
  <si>
    <t>Long Term Delta Developments -  Case Study Mekong</t>
  </si>
  <si>
    <t xml:space="preserve">In order to increase resilience against future climate change, land subsidence and riverbed level erosion scenarios, the development of a smart integrated surface-groundwater supply management methodology is porposed that incorporates storage of fresh surface water into the groundwater system through a deep-well (ASR) system. Considering salinity dynamics of the Vietnamese Mekong Delta, freshwater shortage during the dry season due to salt water intrusion is a very big water shortage problem over a short period (of many days up to quite some weeks). This present proposal attempts to reduce one of the drivers of vulnerability, subsidence, while assuring a sustainable freshwater supply for domestic, industrial and possibly aquacultural and agricultural consumption. The project is proposed by consortium, consisting of VEi, Deltares, Southern
Institute of Water Resources Planning (SIWRP) and Division for Water Resources
Planning and Investigation for the South of Viet Nam (DWRPIS), [OdK1] [TM2] in association with local water companies (HAWASUCO and SOC TRANGWACO). </t>
  </si>
  <si>
    <t>World Bank</t>
  </si>
  <si>
    <t>Yellow River</t>
  </si>
  <si>
    <t>Italy</t>
  </si>
  <si>
    <t>China</t>
  </si>
  <si>
    <t>Burundi, DRCongo, Ethiopia, Eritrea, Kenya, Rwanda, South Sudan, Sudan, Tanzania, Uganda</t>
  </si>
  <si>
    <t>China, Myanmar, Thailand, Laos, Cambodia</t>
  </si>
  <si>
    <t>Peru, Colombia</t>
  </si>
  <si>
    <t>France, Switzerland</t>
  </si>
  <si>
    <t>Switzerland, Austria, Germany, France</t>
  </si>
  <si>
    <t>India, China</t>
  </si>
  <si>
    <t>Current Situ Mekong</t>
  </si>
  <si>
    <t>Current Situ Nile</t>
  </si>
  <si>
    <t>Current Situ Ganges Brahmaputra</t>
  </si>
  <si>
    <t>Current Situ Colorado</t>
  </si>
  <si>
    <t>Current Situ Amazon</t>
  </si>
  <si>
    <t>Current Situ Rhine</t>
  </si>
  <si>
    <t>Current Situ Chaio Pryaha</t>
  </si>
  <si>
    <t>Current Situ Po</t>
  </si>
  <si>
    <t>Current Situ Yellow River</t>
  </si>
  <si>
    <t>Future Situ Mekong</t>
  </si>
  <si>
    <t>Future Situ Nile</t>
  </si>
  <si>
    <t>Future Situ Ganges Brahmaputra</t>
  </si>
  <si>
    <t>Future Situ Colorado</t>
  </si>
  <si>
    <t>Future Situ Amazon</t>
  </si>
  <si>
    <t>Future Situ Rhine</t>
  </si>
  <si>
    <t>Future Situ Chaio Pryaha</t>
  </si>
  <si>
    <t>Future Situ Po</t>
  </si>
  <si>
    <t>Future Situ Yellow River</t>
  </si>
  <si>
    <t>Potential Mekong</t>
  </si>
  <si>
    <t>Potential Nile</t>
  </si>
  <si>
    <t>Potential Ganges Brahmaputra</t>
  </si>
  <si>
    <t>Potential Colorado</t>
  </si>
  <si>
    <t>Potential Amazon</t>
  </si>
  <si>
    <t>Potential Rhine</t>
  </si>
  <si>
    <t>Potential Chaio Pryaha</t>
  </si>
  <si>
    <t>Potential Po</t>
  </si>
  <si>
    <t>Potential Yellow River</t>
  </si>
  <si>
    <t>Project Ganges Brahmaputra</t>
  </si>
  <si>
    <t>Project Colorado</t>
  </si>
  <si>
    <t>Project Amazon</t>
  </si>
  <si>
    <t>Project Rhine</t>
  </si>
  <si>
    <t>Project Chaio Pryaha</t>
  </si>
  <si>
    <t>Project Po</t>
  </si>
  <si>
    <t>Project Yellow River</t>
  </si>
  <si>
    <t>Topic Ganges Brahmaputra</t>
  </si>
  <si>
    <t>Topic Colorado</t>
  </si>
  <si>
    <t>Topic Amazon</t>
  </si>
  <si>
    <t>Topic Rhine</t>
  </si>
  <si>
    <t>Topic Chaio Pryaha</t>
  </si>
  <si>
    <t>Topic Po</t>
  </si>
  <si>
    <t>Topic Yellow River</t>
  </si>
  <si>
    <t>Client Ganges Brahmaputra</t>
  </si>
  <si>
    <t>Client Colorado</t>
  </si>
  <si>
    <t>Client Amazon</t>
  </si>
  <si>
    <t>Client Rhine</t>
  </si>
  <si>
    <t>Client Chaio Pryaha</t>
  </si>
  <si>
    <t>Client Po</t>
  </si>
  <si>
    <t>Client Yellow River</t>
  </si>
  <si>
    <t>Link</t>
  </si>
  <si>
    <t>Description Project Ganges Brahmaputra</t>
  </si>
  <si>
    <t>Description Project Colorado</t>
  </si>
  <si>
    <t>Description Project Amazon</t>
  </si>
  <si>
    <t>Description Project Rhine</t>
  </si>
  <si>
    <t>Description Project Chaio Pryaha</t>
  </si>
  <si>
    <t>Description Project Po</t>
  </si>
  <si>
    <t>Description Project Yellow River</t>
  </si>
  <si>
    <t>Client Saloum</t>
  </si>
  <si>
    <t>Description SERRP</t>
  </si>
  <si>
    <t>Description OMVS</t>
  </si>
  <si>
    <t>Person 1</t>
  </si>
  <si>
    <t>Person 2</t>
  </si>
  <si>
    <t>Person 3</t>
  </si>
  <si>
    <t>Person 4</t>
  </si>
  <si>
    <t>Person 5</t>
  </si>
  <si>
    <t>Person 6</t>
  </si>
  <si>
    <t>Person 7</t>
  </si>
  <si>
    <t>Person 8</t>
  </si>
  <si>
    <t>Person 10</t>
  </si>
  <si>
    <t>Person 11</t>
  </si>
  <si>
    <t>Person 12</t>
  </si>
  <si>
    <t>Person 13</t>
  </si>
  <si>
    <t>Person 14</t>
  </si>
  <si>
    <t>Person 15</t>
  </si>
  <si>
    <t>Person 16</t>
  </si>
  <si>
    <t>https://github.com/cvanstrien/Deltaportfolio/blob/main/PowerBI_Deltas/Figures/Deltas/Saloum.jpg?raw=true</t>
  </si>
  <si>
    <t>https://github.com/cvanstrien/Deltaportfolio/blob/main/PowerBI_Deltas/Figures/Deltas/Amazon_delta.jpg?raw=true</t>
  </si>
  <si>
    <t>https://github.com/cvanstrien/Deltaportfolio/blob/main/PowerBI_Deltas/Figures/Deltas/ChaioPryaha_delta.jpg?raw=true</t>
  </si>
  <si>
    <t>https://github.com/cvanstrien/Deltaportfolio/blob/main/PowerBI_Deltas/Figures/Deltas/Colorado_delta.jpg?raw=true</t>
  </si>
  <si>
    <t>https://github.com/cvanstrien/Deltaportfolio/blob/main/PowerBI_Deltas/Figures/Deltas/Ganges_Brahmaputra_delta.jpg?raw=true</t>
  </si>
  <si>
    <t>https://github.com/cvanstrien/Deltaportfolio/blob/main/PowerBI_Deltas/Figures/Deltas/Mekong_delta.jpg?raw=true</t>
  </si>
  <si>
    <t>https://github.com/cvanstrien/Deltaportfolio/blob/main/PowerBI_Deltas/Figures/Deltas/Nile_delta.jpg?raw=true</t>
  </si>
  <si>
    <t>https://github.com/cvanstrien/Deltaportfolio/blob/main/PowerBI_Deltas/Figures/Deltas/PO_delta.jpg?raw=true</t>
  </si>
  <si>
    <t>https://github.com/cvanstrien/Deltaportfolio/blob/main/PowerBI_Deltas/Figures/Deltas/Rhine.jpg?raw=true</t>
  </si>
  <si>
    <t>https://github.com/cvanstrien/Deltaportfolio/blob/main/PowerBI_Deltas/Figures/Deltas/Yellow_delta.jpg?raw=true</t>
  </si>
  <si>
    <t>https://github.com/cvanstrien/Deltaportfolio/blob/main/PowerBI_Deltas/Figures/Projects/Mekong_Case_Study_Future_Water_Challenges.png?raw=true</t>
  </si>
  <si>
    <t>https://github.com/cvanstrien/Deltaportfolio/blob/main/PowerBI_Deltas/Figures/Projects/Mekong_Case_Study_Strategic_Research_Long_Term_Delta_Developments.png?raw=true</t>
  </si>
  <si>
    <t>https://github.com/cvanstrien/Deltaportfolio/blob/main/PowerBI_Deltas/Figures/Projects/Mekong_Deepwell.png?raw=true</t>
  </si>
  <si>
    <t>https://github.com/cvanstrien/Deltaportfolio/blob/main/PowerBI_Deltas/Figures/Projects/Mekong_Fame.png?raw=true</t>
  </si>
  <si>
    <t>https://github.com/cvanstrien/Deltaportfolio/blob/main/PowerBI_Deltas/Figures/Projects/Mekong_Rise_and_Fall.png?raw=true</t>
  </si>
  <si>
    <t>https://github.com/cvanstrien/Deltaportfolio/blob/main/PowerBI_Deltas/Figures/Projects/Senegal_OMVS_training.jpg?raw=true</t>
  </si>
  <si>
    <t>https://github.com/cvanstrien/Deltaportfolio/blob/main/PowerBI_Deltas/Figures/Projects/Senegal_SERRP.jpg?raw=true</t>
  </si>
  <si>
    <t>https://github.com/cvanstrien/Deltaportfolio/blob/main/PowerBI_Deltas/Figures/Projects/Senegal_PROGREP.jpg?raw=true</t>
  </si>
  <si>
    <t>Diagram</t>
  </si>
  <si>
    <t>https://github.com/cvanstrien/Deltaportfolio/blob/main/PowerBI_Deltas/Figures/Mekong_diagram.jpg?raw=true</t>
  </si>
  <si>
    <t>Flooding (river, marine, pluvial)</t>
  </si>
  <si>
    <t>Fresh Water Availability (incl salinization)</t>
  </si>
  <si>
    <t>Sediment dynamics (coasts &amp; tidal rivers)</t>
  </si>
  <si>
    <t>Water Quality</t>
  </si>
  <si>
    <t>Long-term morphology</t>
  </si>
  <si>
    <t>Erosion (coastal &amp; river)</t>
  </si>
  <si>
    <t>Riverbanks and coastal shores erode as a result of the natural dynamics of rivers, estuaries and coastal zones. This is the #1 cause of poverty in Bangladesh</t>
  </si>
  <si>
    <t>Amounts of riverbank erosion will vary in response to long-term natural variations in hydrology and sediment yield, possibly also affected by climate change</t>
  </si>
  <si>
    <t>Cautious stabilization of rivers and polders, especially to protect valuable infrastructure, while keeping sufficient space for natural dynamics within erodible zones</t>
  </si>
  <si>
    <t>Fresh Water Availability</t>
  </si>
  <si>
    <t>In the Rosetta branch river sedimentation causes obstruction for vessels.
?? Is this also a problem in  Damietta branch? @Mohamed, do you know?</t>
  </si>
  <si>
    <t>Sedimentation problem is expected to continue in the future.</t>
  </si>
  <si>
    <t>Regular dredging is carried out.</t>
  </si>
  <si>
    <t>Intrusion of saline water into freshwater rivers and aquifers due to sea level rise and groundwater extraction occurs.
This limits the usage of groundwater and affects the productivity of agricultural area.</t>
  </si>
  <si>
    <t>Increased salinization is expected due to acceleration of sea level rise and intensification of groundwater extraction.</t>
  </si>
  <si>
    <t>(Very) indicative studies have been done on injection of tertiary treated wastewater, extraction and treatment of brackish water and changing crops and irrigation practice, but it is not clear whether adaptation measures have actually been applied.</t>
  </si>
  <si>
    <t>Severe coastal erosion is observed along large stretches since the reduction of river sediment  supply by Ashwan dam (in 1960s), but also areas of accretion (mainly concave-shaped parts) are observed.
Overall there is a shoreline retreat. The largest erosion rates are found at Rosetta and Damietta promontories. 
Dominant processes are: gradients in longshore transport, sea level rise and land subsidence (but locally also effects of human interference).</t>
  </si>
  <si>
    <t>Continuation of the present erosion is expected due to longshore transport gradients, sea level rise and land subsidence.
Since curvatures in the shoreline tend to flatten out somewhat, on the very long term gradients in the longshore transport may decrease to some extent.</t>
  </si>
  <si>
    <t>In the past the following mitigating measures have been applied:
groynes (near Rosetta and Burullus), sea walls (near Rosetta and Damietta), detached breakwaters (near Burullus and Damietta)
In general, the applied measures do not seem successful.
Since longshore transports are considerable, schemes with structures tend to lead to downdrift erosion.
Plans to investigate the potential for large-scale sand nourishments are being made.</t>
  </si>
  <si>
    <t>??Flooding during storm events occurs, but details on frequencies and extents are not known??  In 2010 flooding occurred in Alexandria region. @Mohamed, you have any insight into flooding occurrences/studies?</t>
  </si>
  <si>
    <t>More frequent  flooding affecting larger areas inland is expected due to sea level rise and coastal erosion, mainly in the Alexandria, Burullus and Port Said areas.</t>
  </si>
  <si>
    <t>At several locations along the coast seawalls have been constructed, which not only locally stop erosion but also locally  (mitigate) flooding.</t>
  </si>
  <si>
    <t>Improve storm water drainage and flood prevention in peri-urban Dakar for the benefit of local residents. The core interventions of the PROGEP are structural investments, institutional capacity building, and stakeholder involvement.</t>
  </si>
  <si>
    <t>Erosion (coastal, river)</t>
  </si>
  <si>
    <t>Lat</t>
  </si>
  <si>
    <t>Lon</t>
  </si>
  <si>
    <t>Egypt Water Secuity Strategy</t>
  </si>
  <si>
    <t>Controlled drainage, improved irrigation methods, and reuse of agricultural fresh drainage water in Egypt</t>
  </si>
  <si>
    <r>
      <t xml:space="preserve">JCAR: </t>
    </r>
    <r>
      <rPr>
        <b/>
        <sz val="11"/>
        <color rgb="FF000000"/>
        <rFont val="Calibri Light"/>
        <family val="2"/>
        <scheme val="major"/>
      </rPr>
      <t>Joint Cooperation in Applied Reasearch programme on water between Egypt and the Netherlands</t>
    </r>
  </si>
  <si>
    <r>
      <t xml:space="preserve">JCAR-A4i: </t>
    </r>
    <r>
      <rPr>
        <b/>
        <sz val="11"/>
        <color rgb="FF000000"/>
        <rFont val="Calibri Light"/>
        <family val="2"/>
        <scheme val="major"/>
      </rPr>
      <t>Assessing the Impacts of Irrigation Improvements and</t>
    </r>
    <r>
      <rPr>
        <sz val="11"/>
        <color rgb="FF000000"/>
        <rFont val="Calibri Light"/>
        <family val="2"/>
        <scheme val="major"/>
      </rPr>
      <t xml:space="preserve"> Innovations, a living lab approach</t>
    </r>
  </si>
  <si>
    <r>
      <t xml:space="preserve">JCAR-PEPSI: </t>
    </r>
    <r>
      <rPr>
        <b/>
        <sz val="11"/>
        <color rgb="FF000000"/>
        <rFont val="Calibri Light"/>
        <family val="2"/>
        <scheme val="major"/>
      </rPr>
      <t>Performance Enhancement of Pumping Stations for Irrigation &amp; drainage</t>
    </r>
  </si>
  <si>
    <r>
      <t>JCAR-</t>
    </r>
    <r>
      <rPr>
        <b/>
        <sz val="11"/>
        <color rgb="FF000000"/>
        <rFont val="Calibri Light"/>
        <family val="2"/>
        <scheme val="major"/>
      </rPr>
      <t>Safe Coasts</t>
    </r>
  </si>
  <si>
    <t>Action on the Gound - Egypt</t>
  </si>
  <si>
    <t>Egypt SLR Hackathon</t>
  </si>
  <si>
    <t>Enhanced Water Resources Master Plan</t>
  </si>
  <si>
    <t>SPA-Training</t>
  </si>
  <si>
    <t>New Assuit Barrage</t>
  </si>
  <si>
    <t>New Mansoura City</t>
  </si>
  <si>
    <t xml:space="preserve">Vulnerability assessment of the inland waterway transport system in Egypt </t>
  </si>
  <si>
    <t>National Water Resources Plan – Coordination Project (NWRP-CP)</t>
  </si>
  <si>
    <t xml:space="preserve">El Dikheila Port </t>
  </si>
  <si>
    <t xml:space="preserve">Lake Nasser Flood and Drought Project </t>
  </si>
  <si>
    <t>Facing the Future - Water Scarcity 2050 Egypt</t>
  </si>
  <si>
    <t>Integrated development of Egypt’s Northwestern Coastal Zone project</t>
  </si>
  <si>
    <t xml:space="preserve">Monitoring and Analysis of Drainage Water Quality </t>
  </si>
  <si>
    <r>
      <t xml:space="preserve">Evaluate on a pre-feasibility level water resources management options to improve water security in Egypt. </t>
    </r>
    <r>
      <rPr>
        <b/>
        <sz val="11"/>
        <color rgb="FF000000"/>
        <rFont val="Calibri Light"/>
        <family val="2"/>
        <scheme val="major"/>
      </rPr>
      <t>Content confidential</t>
    </r>
  </si>
  <si>
    <t xml:space="preserve">Evaluate the function and upscaling opportunity of the controlled drainage system. The project includes implementation of 3 pilot controlled drainage systems in Egypt in different governorates, monitoring of the biophysical parameters and socioeconomic aspects associated with controlled drainage, and analysis to evaluate upscaling limitations and opportunities. </t>
  </si>
  <si>
    <t>Component 1: Living Lab – testing methods and innovations in pilots and collecting data at filed and system level, focussing primarily on the first group of users, at field or production level. Component 2: Decision-making framework – developing tools and conceptual instruments to simulate upscaling and impact assessment at system level, expressed in decision-making indicators, and focussing at national planning and allocation level. The developed tools will be sed to test different water management scenarios. the project includes comprehensive training</t>
  </si>
  <si>
    <t>Develop tools and knowledge, and apply in pilots solutions to improve the Performance of Pumping Stations for Irrigation &amp; drainage. The project includes the development of an asset management system. Analysis to improve performance of pilot stations. Training of the technical staff of the Mechanical Engineering Department (MWRI), Hydraulic research institute, and Mechanical and Electrical Research Institute.</t>
  </si>
  <si>
    <t xml:space="preserve">Develop tools and knowledge, and apply in pilots to support the integrated coastal management and safe coasts in Egypt. The project includes the development of a comprehensive modelling framework for the North Coast of Egypt comprising a hydrodynamic and waves models. Pilot study EL Nakheel beach to improve swimming safety. Training of the technical staff of the shore protection authority, hydraulic research institute, and coastal research institute. </t>
  </si>
  <si>
    <t>Development of an operational water management system for the Nile Waters.</t>
  </si>
  <si>
    <t>Policy Hackathon for Sea level rise in Egypt</t>
  </si>
  <si>
    <t xml:space="preserve">Carry out technical studies to improve the evidence based decision-making for water resources management in Egypt. The study includes, a.o. The development of 3D hydrodynamic model with advanced heat transfer component of Lake Nasser to improve the estimates of evaporation rates, and evaluate measures to reduce evaporation. And, the development of a 3D groundwater model for the Nile Delta aquifer including salinity. </t>
  </si>
  <si>
    <t>Training for Shore Protection Authority on modern techniques for integrated costal zone management</t>
  </si>
  <si>
    <t>Deltares contributed to the study of the New Assuit Barrahe in the form of technical support to the Hydraulics Research Institute (HRI: part of the National Water Research Centre, of the Ministry of Water Resources and Irrigation). The study focused on modelling the hydrodynamics of different barrage alternatives to reach a decision on the most effective alternative design. Subsequently, the final design was further investigated in a physical model by HRI.</t>
  </si>
  <si>
    <t xml:space="preserve">Coastal studies for the New Mansoura City coastal development project. The project covered the technical studies and modelling for the evaluation of the master plan layout, modelling of hydrodynamics, waves, extreme wave and water level, Shoreline movement (for coastal impact), water circulation for water quality analysis. </t>
  </si>
  <si>
    <t>We made an advice on the current status and future prospects for the sustainable development of the inland waterways transport (IWT) sector in Egypt. We carried out a status assessment for the main navigation corridors in Egypt (Nile &amp; Canals) including locks. And, prepared a roadmap for the sustainable development of the main navigation corridors.</t>
  </si>
  <si>
    <t>Water distribution and water quality (including waste load) modelling for both the Nile Valley and Delta. The project provided support to the Planning Sector of the MWRI. In the project we developed a waste load and water quality model within RIBASIM7/Delwaq of the Nile, Nile Delta, as well as the water supply and drainage network. Extensive capacity building has been within Egypt.</t>
  </si>
  <si>
    <t xml:space="preserve">In an effort to reduce downtime inside the harbour of El Dikheila (Egypt) a number of studies was performed by Deltares. These studies stretch over a period of about 10 years and started when Deltares was still known as Delft Hydraulics. First SWAN and PHAROS were used to identify the origin of the waves that caused the down time. After that the same models were used to evaluate the various counter measures. For the most promising countermeasures a conceptual design was made, using the wave conditions derived from the numerical models. The preferred countermeasure to reduce downtime was a breakwater for which the final design was verified and optimized in a physical model. The performance of the breakwater with respect to transmission, wave over-topping and the stability of the armour layers was verified. </t>
  </si>
  <si>
    <t xml:space="preserve">The project objectives included the enhancement of the existing facilities within the Nile Forecasting Centre (NFC) to aid the Egyptian Ministry of Water Resources and Irrigation (MWRI) in setting scenarios for risk assessment due to droughts and floods as a result of both climate change and upstream developments in the Nile basin. </t>
  </si>
  <si>
    <t xml:space="preserve">A fact-finding assignment related to the water resources management planning and macro economy. Outcome of this study was a policy note on how Egypt should prepare itself for 2050 with growing population and economy, and with water availability being a major constraint. </t>
  </si>
  <si>
    <t xml:space="preserve">The project included 1) a study of the sea conditions, to propose coastal protection measures and select pilot project areas for application. And, 2) a study to design the proposed coastal protection measures. The project aimed to support the Shore Protection Authority (SPA) in their long-term objectives and as a first step towards integrated coastal zone management (ICZM). </t>
  </si>
  <si>
    <t>The project focused on the implementation of an integrated measuring network to monitor the drainage water quality in the Nile Delta and Fayoum Governorate in Egypt. This included using mathematical models to support drainage water management, maximizing the reuse of drainage water of acceptable quality and stimulating the systematic publication of data and data-interpretations.</t>
  </si>
  <si>
    <t>Mohamed Yossef</t>
  </si>
  <si>
    <t>MWRI</t>
  </si>
  <si>
    <t>MWRI-EPADP</t>
  </si>
  <si>
    <t>World Bank Group</t>
  </si>
  <si>
    <t>Egyco</t>
  </si>
  <si>
    <t>Fresh Water Availability (incl Groundwater- and Surface water salinization)</t>
  </si>
  <si>
    <t>MSM en Ares voor Water&amp;Food in de Nijl delta</t>
  </si>
  <si>
    <t>NBI - Supporting the Nile Countries for Flood Response through Satellite-based Flood Mapping and Damage Assessment</t>
  </si>
  <si>
    <t>Year</t>
  </si>
  <si>
    <t>2020-2022</t>
  </si>
  <si>
    <t>2021-2025</t>
  </si>
  <si>
    <t>2009-2010</t>
  </si>
  <si>
    <t>2018-2019</t>
  </si>
  <si>
    <t>2010-2012</t>
  </si>
  <si>
    <t>2007(?)-2010</t>
  </si>
  <si>
    <t>2002-2007</t>
  </si>
  <si>
    <t>2007-2008</t>
  </si>
  <si>
    <t>1995-2000</t>
  </si>
  <si>
    <t>2019-2021</t>
  </si>
  <si>
    <t>Objectives:
- to assure availability and sustainable management of water for all
- to end hunger and achieve food security by promoting sustainable agriculture
The project will contribute to sustainable water use and agricultural production with a positive effect on nutrition and food security. More specifically the proposal will contribute to the following long term impact:
1. Increased water efficiency in agriculture
2. Promotion of agricultural growth
3. The creation of ecologically sustainable food systems</t>
  </si>
  <si>
    <t>The Nile Basin Initiative (NBI) has played a pioneering role in flood forecasting of the region in the last decade. While the capacity for flood forecasting has improved thanks to Flood forecast and Early Warning Systems (FEWS) and related activities, precise comprehension of flood damage extent remains as a challenge for many of the Nile countries. Lack of accurate flood extents makes government’s decision making for adequate prioritization and resource allocation in disaster relief and response extremely challenging. During 2020 Sudan Flood, for example, the International Charter Space and Major Disasters was activated, resulting in satellite image analysis products for various locations of the country. However, since these analyses were not conducted with close consultation with the government, not all the analysis products provided matched the needs of the government. Building on the lessons learned through the experiences of relief and response for past flood disasters, this assignment aims to provide on-demand based analytical services on flood damages for national governments and to assess the effectiveness of such services. The geographic coverage of the assignment is 10 member countries of NBI: Burundi, the Democratic Republic of Congo, Egypt, Ethiopia, Kenya, Rwanda, Sudan, South Sudan, Tanzania, and Uganda.
However, since no major flood events occurred during the first stages of the project, and it was uncertain whether this would occur within the remaining time, it was jointly decided (between the World Bank and Deltares) to adjust the project’s scope to instead focus on a historical flood event (namely the 2020 floods in the Awash River basin in Ethiopia) and use this as a case study to assess the potential of EO-derived flood mapping and impact assessments.
The study revealed both the strengths and limitations of the approach. Satellite-derived flood maps can enable a qualitative and quantitative analysis, and the combination with other data can make it possible to assess flood characteristics and impacts. The project’s analysis concluded that the floods are likely to have originated from precipitation in the upper highland and hillslope catchments, and that these advanced downstream while growing in size between the months of July and September. The impacts of the floods were assessed by combining the flood maps with exposure datasets, such as population and infrastructure. This revealed that such an approach is only as strong as its weakest link; lower spatial resolution, incompleteness and/or inaccuracies in the exposure data can influence the results and cause the impact analysis to have a higher degree of uncertainty than the flood maps themselves. Having shown the potential and limitations, recommendations were added to improve results for similar work in the future, which include bringing in local or regional expertise, investigating other exposure datasets and further research on impact assessments</t>
  </si>
  <si>
    <t>Gualbert Oude Essink</t>
  </si>
  <si>
    <t>Arjen Haag</t>
  </si>
  <si>
    <t>NUFFIC</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</si>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</sst>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8"/>
      <color rgb="FF000000"/>
      <name val="Calibri"/>
      <family val="2"/>
    </font>
    <font>
      <sz val="8"/>
      <color rgb="FF000000"/>
      <name val="Calibri"/>
      <family val="2"/>
    </font>
    <font>
      <sz val="8"/>
      <color theme="1"/>
      <name val="Calibri"/>
      <family val="2"/>
    </font>
    <font>
      <u/>
      <sz val="11"/>
      <color theme="10"/>
      <name val="Calibri"/>
      <family val="2"/>
      <scheme val="minor"/>
    </font>
    <font>
      <sz val="11"/>
      <color rgb="FF000000"/>
      <name val="Calibri"/>
      <family val="2"/>
    </font>
    <font>
      <sz val="8"/>
      <name val="Calibri"/>
      <family val="2"/>
      <scheme val="minor"/>
    </font>
    <font>
      <sz val="11"/>
      <color rgb="FF000000"/>
      <name val="Calibri Light"/>
      <family val="2"/>
      <scheme val="major"/>
    </font>
    <font>
      <b/>
      <sz val="11"/>
      <color rgb="FF000000"/>
      <name val="Calibri Light"/>
      <family val="2"/>
      <scheme val="major"/>
    </font>
    <font>
      <sz val="11"/>
      <color theme="1"/>
      <name val="Calibri Light"/>
      <family val="2"/>
      <scheme val="major"/>
    </font>
    <font>
      <b/>
      <sz val="9.5"/>
      <color theme="1"/>
      <name val="Calibri Light"/>
      <family val="2"/>
      <scheme val="major"/>
    </font>
    <font>
      <sz val="11"/>
      <name val="Calibri Light"/>
      <family val="2"/>
      <scheme val="major"/>
    </font>
    <font>
      <sz val="11"/>
      <color rgb="FF000000"/>
      <name val="Calibri"/>
      <family val="2"/>
      <scheme val="minor"/>
    </font>
    <font>
      <sz val="11"/>
      <name val="Arial"/>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3" fillId="0" borderId="0" xfId="0" applyFont="1"/>
    <xf numFmtId="0" fontId="2" fillId="0" borderId="0" xfId="0" applyFont="1"/>
    <xf numFmtId="0" fontId="4" fillId="0" borderId="0" xfId="0" applyFont="1"/>
    <xf numFmtId="0" fontId="6" fillId="0" borderId="0" xfId="0" applyFont="1" applyAlignment="1">
      <alignment horizontal="right"/>
    </xf>
    <xf numFmtId="0" fontId="5" fillId="0" borderId="0" xfId="1"/>
    <xf numFmtId="0" fontId="5" fillId="0" borderId="0" xfId="1" applyAlignment="1">
      <alignment wrapText="1"/>
    </xf>
    <xf numFmtId="0" fontId="0" fillId="2" borderId="0" xfId="0" applyFill="1"/>
    <xf numFmtId="0" fontId="5" fillId="2" borderId="0" xfId="1" applyFill="1"/>
    <xf numFmtId="0" fontId="3" fillId="2" borderId="0" xfId="0" applyFont="1" applyFill="1"/>
    <xf numFmtId="0" fontId="0" fillId="2" borderId="0" xfId="0" applyFill="1" applyAlignment="1">
      <alignment wrapText="1"/>
    </xf>
    <xf numFmtId="0" fontId="0" fillId="0" borderId="0" xfId="0" applyFill="1"/>
    <xf numFmtId="0" fontId="0" fillId="0" borderId="0" xfId="0" applyFill="1" applyAlignment="1">
      <alignment wrapText="1"/>
    </xf>
    <xf numFmtId="0" fontId="8" fillId="0" borderId="0" xfId="0" applyFont="1" applyAlignment="1">
      <alignment horizontal="left"/>
    </xf>
    <xf numFmtId="0" fontId="10" fillId="0" borderId="0" xfId="0" applyFont="1" applyAlignment="1">
      <alignment horizontal="left"/>
    </xf>
    <xf numFmtId="0" fontId="1" fillId="0" borderId="0" xfId="0" applyFont="1" applyAlignment="1"/>
    <xf numFmtId="0" fontId="0" fillId="0" borderId="0" xfId="0" applyAlignment="1"/>
    <xf numFmtId="0" fontId="0" fillId="2" borderId="0" xfId="0" applyFill="1" applyAlignment="1"/>
    <xf numFmtId="0" fontId="11" fillId="0" borderId="0" xfId="0" applyFont="1" applyAlignment="1"/>
    <xf numFmtId="0" fontId="12" fillId="0" borderId="0" xfId="0" applyFont="1" applyAlignment="1">
      <alignment horizontal="left"/>
    </xf>
    <xf numFmtId="0" fontId="10" fillId="2" borderId="0" xfId="0" applyFont="1" applyFill="1" applyAlignment="1">
      <alignment horizontal="left"/>
    </xf>
    <xf numFmtId="0" fontId="12" fillId="2" borderId="0" xfId="0" applyFont="1" applyFill="1" applyAlignment="1">
      <alignment horizontal="left"/>
    </xf>
    <xf numFmtId="0" fontId="10" fillId="2" borderId="0" xfId="0" applyFont="1" applyFill="1" applyAlignment="1">
      <alignment horizontal="center"/>
    </xf>
    <xf numFmtId="0" fontId="13" fillId="0" borderId="0" xfId="0" applyFont="1"/>
    <xf numFmtId="0" fontId="14" fillId="0" borderId="0" xfId="0" applyFont="1" applyAlignment="1">
      <alignment horizontal="left"/>
    </xf>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rlotte van Strien" id="{628DDC48-D589-493D-BFA6-0D71574B075E}" userId="S::Charlotte.vanStrien@deltares.nl::dcf47a45-a535-4cec-a495-1a257852bf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13T07:47:53.32" personId="{628DDC48-D589-493D-BFA6-0D71574B075E}" id="{BB796E6A-D425-4842-87F1-7F432D662126}">
    <text>Op kaart aangeven waar?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13T07:55:09.46" personId="{628DDC48-D589-493D-BFA6-0D71574B075E}" id="{6060DF13-FE20-4C44-97F1-6E7FB6E42BA2}">
    <text>Moet dit niet stresses zijn?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3-08-04T15:05:14.21" personId="{628DDC48-D589-493D-BFA6-0D71574B075E}" id="{257EB8C3-4A82-492D-8B17-500A6874CF0A}">
    <text xml:space="preserve">Local scale = 0, regional scale = 10
</text>
  </threadedComment>
  <threadedComment ref="F1" dT="2023-08-04T15:05:31.96" personId="{628DDC48-D589-493D-BFA6-0D71574B075E}" id="{931AF933-B61A-4504-977C-E0F7554B20A1}">
    <text xml:space="preserve">System Understanding = 0, Adaptation/Mitigation = 10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github.com/cvanstrien/Deltaportfolio/blob/main/PowerBI_Deltas/Figures/Deltas/Saloum.jpg?raw=tru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deltares.nl/en/projects/freshwater-availability-mekong-delta-fame/" TargetMode="External"/><Relationship Id="rId7" Type="http://schemas.microsoft.com/office/2017/10/relationships/threadedComment" Target="../threadedComments/threadedComment3.xml"/><Relationship Id="rId2" Type="http://schemas.openxmlformats.org/officeDocument/2006/relationships/hyperlink" Target="https://themasites.pbl.nl/future-water-challenges/bending-the-trend/" TargetMode="External"/><Relationship Id="rId1" Type="http://schemas.openxmlformats.org/officeDocument/2006/relationships/hyperlink" Target="https://publicwiki.deltares.nl/display/FRESHSALT/Rise+and+Fall+-+Strategies+for+the+subsiding+and+urbanising+Mekong+Delta"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B268-0343-42C1-AE2E-D1A11F1F6AFD}">
  <dimension ref="A1:J11"/>
  <sheetViews>
    <sheetView zoomScale="67" workbookViewId="0">
      <selection activeCell="E28" sqref="E28"/>
    </sheetView>
  </sheetViews>
  <sheetFormatPr defaultRowHeight="14.5" x14ac:dyDescent="0.35"/>
  <cols>
    <col min="1" max="1" width="12.6328125" bestFit="1" customWidth="1"/>
    <col min="2" max="2" width="12.6328125" customWidth="1"/>
    <col min="3" max="3" width="11.81640625" bestFit="1" customWidth="1"/>
    <col min="4" max="4" width="12.453125" bestFit="1" customWidth="1"/>
    <col min="5" max="5" width="19.453125" bestFit="1" customWidth="1"/>
    <col min="6" max="6" width="19.36328125" bestFit="1" customWidth="1"/>
    <col min="7" max="7" width="11" bestFit="1" customWidth="1"/>
    <col min="8" max="8" width="33.08984375" bestFit="1" customWidth="1"/>
    <col min="9" max="9" width="61.7265625" customWidth="1"/>
  </cols>
  <sheetData>
    <row r="1" spans="1:10" x14ac:dyDescent="0.35">
      <c r="A1" s="1" t="s">
        <v>0</v>
      </c>
      <c r="B1" s="1" t="s">
        <v>68</v>
      </c>
      <c r="C1" s="1" t="s">
        <v>88</v>
      </c>
      <c r="D1" s="1" t="s">
        <v>89</v>
      </c>
      <c r="E1" s="1" t="s">
        <v>1</v>
      </c>
      <c r="F1" s="1" t="s">
        <v>10</v>
      </c>
      <c r="G1" s="1" t="s">
        <v>9</v>
      </c>
      <c r="H1" s="1" t="s">
        <v>86</v>
      </c>
      <c r="I1" s="1" t="s">
        <v>77</v>
      </c>
      <c r="J1" s="1" t="s">
        <v>219</v>
      </c>
    </row>
    <row r="2" spans="1:10" ht="29" x14ac:dyDescent="0.35">
      <c r="A2" t="s">
        <v>71</v>
      </c>
      <c r="B2" t="s">
        <v>3</v>
      </c>
      <c r="C2" s="8">
        <v>13.8516465827338</v>
      </c>
      <c r="D2" s="8">
        <v>-16.559614934440798</v>
      </c>
      <c r="E2" s="8">
        <f>COUNTIF(Projects!A:A, Overall!A2)</f>
        <v>3</v>
      </c>
      <c r="F2" s="8">
        <v>350000</v>
      </c>
      <c r="G2" s="8">
        <v>1800</v>
      </c>
      <c r="H2" s="8" t="s">
        <v>76</v>
      </c>
      <c r="I2" s="10" t="s">
        <v>201</v>
      </c>
      <c r="J2" t="s">
        <v>220</v>
      </c>
    </row>
    <row r="3" spans="1:10" ht="29" x14ac:dyDescent="0.35">
      <c r="A3" t="s">
        <v>4</v>
      </c>
      <c r="B3" t="s">
        <v>69</v>
      </c>
      <c r="C3" s="8">
        <v>9.8013486040554998</v>
      </c>
      <c r="D3" s="8">
        <v>106.49018825182399</v>
      </c>
      <c r="E3" s="8">
        <f>COUNTIF(Projects!A:A, Overall!A3)</f>
        <v>5</v>
      </c>
      <c r="F3" s="8">
        <v>40600</v>
      </c>
      <c r="G3" s="8">
        <v>4350</v>
      </c>
      <c r="H3" s="8" t="s">
        <v>122</v>
      </c>
      <c r="I3" s="10" t="s">
        <v>206</v>
      </c>
      <c r="J3" t="s">
        <v>220</v>
      </c>
    </row>
    <row r="4" spans="1:10" x14ac:dyDescent="0.35">
      <c r="A4" t="s">
        <v>66</v>
      </c>
      <c r="B4" t="s">
        <v>70</v>
      </c>
      <c r="C4" s="8">
        <v>31.645370536829599</v>
      </c>
      <c r="D4" s="8">
        <v>30.959520941667101</v>
      </c>
      <c r="E4" s="8">
        <f>COUNTIF(Projects!A:A, Overall!A4)</f>
        <v>20</v>
      </c>
      <c r="F4" s="8">
        <v>20000</v>
      </c>
      <c r="G4" s="8">
        <v>7000</v>
      </c>
      <c r="H4" s="8" t="s">
        <v>121</v>
      </c>
      <c r="I4" s="9" t="s">
        <v>207</v>
      </c>
      <c r="J4" t="s">
        <v>220</v>
      </c>
    </row>
    <row r="5" spans="1:10" ht="29" x14ac:dyDescent="0.35">
      <c r="A5" t="s">
        <v>90</v>
      </c>
      <c r="B5" t="s">
        <v>67</v>
      </c>
      <c r="C5" s="8">
        <v>21.967271479992899</v>
      </c>
      <c r="D5" s="8">
        <v>91.242005800676694</v>
      </c>
      <c r="E5" s="8">
        <f>COUNTIF(Projects!A:A, Overall!A5)</f>
        <v>1</v>
      </c>
      <c r="F5" s="8">
        <v>1665000</v>
      </c>
      <c r="G5" s="8">
        <v>3900</v>
      </c>
      <c r="H5" s="8" t="s">
        <v>126</v>
      </c>
      <c r="I5" s="10" t="s">
        <v>205</v>
      </c>
      <c r="J5" t="s">
        <v>220</v>
      </c>
    </row>
    <row r="6" spans="1:10" x14ac:dyDescent="0.35">
      <c r="A6" t="s">
        <v>79</v>
      </c>
      <c r="B6" t="s">
        <v>84</v>
      </c>
      <c r="C6" s="8">
        <v>31.628916379583099</v>
      </c>
      <c r="D6" s="8">
        <v>-114.66623941549599</v>
      </c>
      <c r="E6" s="8">
        <f>COUNTIF(Projects!A:A, Overall!A6)</f>
        <v>1</v>
      </c>
      <c r="F6" s="8">
        <v>637000</v>
      </c>
      <c r="G6" s="8">
        <v>2300</v>
      </c>
      <c r="H6" s="8"/>
      <c r="I6" s="10" t="s">
        <v>204</v>
      </c>
      <c r="J6" t="s">
        <v>220</v>
      </c>
    </row>
    <row r="7" spans="1:10" ht="32.5" customHeight="1" x14ac:dyDescent="0.35">
      <c r="A7" t="s">
        <v>78</v>
      </c>
      <c r="B7" t="s">
        <v>85</v>
      </c>
      <c r="C7" s="8">
        <v>0.47850675897002998</v>
      </c>
      <c r="D7" s="8">
        <v>-49.396645096294101</v>
      </c>
      <c r="E7" s="8">
        <f>COUNTIF(Projects!A:A, Overall!A7)</f>
        <v>1</v>
      </c>
      <c r="F7" s="8">
        <v>7000000</v>
      </c>
      <c r="G7" s="8">
        <v>6400</v>
      </c>
      <c r="H7" s="8" t="s">
        <v>123</v>
      </c>
      <c r="I7" s="10" t="s">
        <v>202</v>
      </c>
      <c r="J7" t="s">
        <v>220</v>
      </c>
    </row>
    <row r="8" spans="1:10" x14ac:dyDescent="0.35">
      <c r="A8" t="s">
        <v>83</v>
      </c>
      <c r="B8" t="s">
        <v>80</v>
      </c>
      <c r="C8" s="8">
        <v>51.758511072363</v>
      </c>
      <c r="D8" s="8">
        <v>3.49843729523392</v>
      </c>
      <c r="E8" s="8">
        <f>COUNTIF(Projects!A:A, Overall!A8)</f>
        <v>1</v>
      </c>
      <c r="F8" s="8">
        <v>185000</v>
      </c>
      <c r="G8" s="8">
        <v>1240</v>
      </c>
      <c r="H8" s="8" t="s">
        <v>125</v>
      </c>
      <c r="I8" s="10" t="s">
        <v>209</v>
      </c>
      <c r="J8" t="s">
        <v>220</v>
      </c>
    </row>
    <row r="9" spans="1:10" x14ac:dyDescent="0.35">
      <c r="A9" t="s">
        <v>82</v>
      </c>
      <c r="B9" t="s">
        <v>81</v>
      </c>
      <c r="C9" s="8">
        <v>13.4950475969093</v>
      </c>
      <c r="D9" s="8">
        <v>100.605636427569</v>
      </c>
      <c r="E9" s="8">
        <f>COUNTIF(Projects!A:A, Overall!A9)</f>
        <v>1</v>
      </c>
      <c r="F9" s="8">
        <v>160000</v>
      </c>
      <c r="G9" s="8">
        <v>372</v>
      </c>
      <c r="H9" s="8"/>
      <c r="I9" s="10" t="s">
        <v>203</v>
      </c>
      <c r="J9" t="s">
        <v>220</v>
      </c>
    </row>
    <row r="10" spans="1:10" x14ac:dyDescent="0.35">
      <c r="A10" t="s">
        <v>87</v>
      </c>
      <c r="B10" t="s">
        <v>119</v>
      </c>
      <c r="C10" s="8">
        <v>44.9472008615775</v>
      </c>
      <c r="D10" s="8">
        <v>12.564066930443399</v>
      </c>
      <c r="E10" s="8">
        <f>COUNTIF(Projects!A:A, Overall!A10)</f>
        <v>1</v>
      </c>
      <c r="F10" s="8">
        <v>74000</v>
      </c>
      <c r="G10" s="8">
        <v>650</v>
      </c>
      <c r="H10" s="8" t="s">
        <v>124</v>
      </c>
      <c r="I10" s="9" t="s">
        <v>208</v>
      </c>
      <c r="J10" t="s">
        <v>220</v>
      </c>
    </row>
    <row r="11" spans="1:10" x14ac:dyDescent="0.35">
      <c r="A11" t="s">
        <v>118</v>
      </c>
      <c r="B11" t="s">
        <v>120</v>
      </c>
      <c r="C11" s="8">
        <v>37.4062012024552</v>
      </c>
      <c r="D11" s="8">
        <v>119.14161898205499</v>
      </c>
      <c r="E11" s="8">
        <f>COUNTIF(Projects!A:A, Overall!A11)</f>
        <v>1</v>
      </c>
      <c r="F11" s="8">
        <v>752500</v>
      </c>
      <c r="G11" s="8">
        <v>5500</v>
      </c>
      <c r="H11" s="8"/>
      <c r="I11" s="9" t="s">
        <v>210</v>
      </c>
      <c r="J11" t="s">
        <v>220</v>
      </c>
    </row>
  </sheetData>
  <hyperlinks>
    <hyperlink ref="I2" r:id="rId1" xr:uid="{32597CC4-8126-4E92-9192-F99D203985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6204-FD18-4B7C-90CE-3B71C2156ACC}">
  <dimension ref="A1:F35"/>
  <sheetViews>
    <sheetView topLeftCell="A8" zoomScale="90" zoomScaleNormal="90" workbookViewId="0">
      <selection activeCell="D14" sqref="D14"/>
    </sheetView>
  </sheetViews>
  <sheetFormatPr defaultRowHeight="14.5" x14ac:dyDescent="0.35"/>
  <cols>
    <col min="1" max="1" width="18.6328125" bestFit="1" customWidth="1"/>
    <col min="2" max="2" width="15.81640625" bestFit="1" customWidth="1"/>
    <col min="3" max="3" width="24.54296875" bestFit="1" customWidth="1"/>
    <col min="4" max="4" width="73.7265625" style="3" customWidth="1"/>
    <col min="5" max="5" width="37.81640625" style="3" customWidth="1"/>
    <col min="6" max="6" width="33.54296875" style="3" bestFit="1" customWidth="1"/>
  </cols>
  <sheetData>
    <row r="1" spans="1:6" x14ac:dyDescent="0.35">
      <c r="A1" s="1" t="s">
        <v>0</v>
      </c>
      <c r="B1" s="1" t="s">
        <v>17</v>
      </c>
      <c r="C1" s="1" t="s">
        <v>5</v>
      </c>
      <c r="D1" s="2" t="s">
        <v>6</v>
      </c>
      <c r="E1" s="2" t="s">
        <v>7</v>
      </c>
      <c r="F1" s="2" t="s">
        <v>8</v>
      </c>
    </row>
    <row r="2" spans="1:6" ht="72.5" x14ac:dyDescent="0.35">
      <c r="A2" t="s">
        <v>71</v>
      </c>
      <c r="B2" t="s">
        <v>18</v>
      </c>
      <c r="C2" t="s">
        <v>11</v>
      </c>
      <c r="D2" s="3" t="s">
        <v>20</v>
      </c>
      <c r="E2" s="3" t="s">
        <v>91</v>
      </c>
      <c r="F2" s="3" t="s">
        <v>25</v>
      </c>
    </row>
    <row r="3" spans="1:6" ht="29" x14ac:dyDescent="0.35">
      <c r="A3" t="s">
        <v>71</v>
      </c>
      <c r="B3" t="s">
        <v>19</v>
      </c>
      <c r="C3" t="s">
        <v>11</v>
      </c>
      <c r="D3" s="3" t="s">
        <v>21</v>
      </c>
      <c r="E3" s="3" t="s">
        <v>22</v>
      </c>
      <c r="F3" s="3" t="s">
        <v>26</v>
      </c>
    </row>
    <row r="4" spans="1:6" x14ac:dyDescent="0.35">
      <c r="A4" t="s">
        <v>71</v>
      </c>
      <c r="B4" t="s">
        <v>24</v>
      </c>
      <c r="C4" t="s">
        <v>11</v>
      </c>
      <c r="D4" s="3" t="s">
        <v>23</v>
      </c>
    </row>
    <row r="5" spans="1:6" ht="116" x14ac:dyDescent="0.35">
      <c r="A5" t="s">
        <v>71</v>
      </c>
      <c r="B5" t="s">
        <v>18</v>
      </c>
      <c r="C5" t="s">
        <v>12</v>
      </c>
      <c r="D5" s="3" t="s">
        <v>27</v>
      </c>
      <c r="E5" s="3" t="s">
        <v>28</v>
      </c>
      <c r="F5" s="3" t="s">
        <v>29</v>
      </c>
    </row>
    <row r="6" spans="1:6" ht="101.5" x14ac:dyDescent="0.35">
      <c r="A6" t="s">
        <v>71</v>
      </c>
      <c r="B6" t="s">
        <v>18</v>
      </c>
      <c r="C6" t="s">
        <v>13</v>
      </c>
      <c r="D6" s="3" t="s">
        <v>49</v>
      </c>
      <c r="E6" s="3" t="s">
        <v>50</v>
      </c>
      <c r="F6" s="4" t="s">
        <v>53</v>
      </c>
    </row>
    <row r="7" spans="1:6" ht="43.5" x14ac:dyDescent="0.35">
      <c r="A7" t="s">
        <v>71</v>
      </c>
      <c r="B7" t="s">
        <v>19</v>
      </c>
      <c r="C7" t="s">
        <v>13</v>
      </c>
      <c r="D7" s="3" t="s">
        <v>51</v>
      </c>
      <c r="E7" s="3" t="s">
        <v>50</v>
      </c>
      <c r="F7" s="3" t="s">
        <v>52</v>
      </c>
    </row>
    <row r="8" spans="1:6" ht="72.5" x14ac:dyDescent="0.35">
      <c r="A8" t="s">
        <v>71</v>
      </c>
      <c r="B8" t="s">
        <v>24</v>
      </c>
      <c r="C8" t="s">
        <v>14</v>
      </c>
      <c r="D8" s="3" t="s">
        <v>54</v>
      </c>
      <c r="E8" s="3" t="s">
        <v>55</v>
      </c>
      <c r="F8" s="3" t="s">
        <v>56</v>
      </c>
    </row>
    <row r="9" spans="1:6" ht="72.5" x14ac:dyDescent="0.35">
      <c r="A9" t="s">
        <v>71</v>
      </c>
      <c r="B9" t="s">
        <v>24</v>
      </c>
      <c r="C9" t="s">
        <v>15</v>
      </c>
      <c r="D9" s="3" t="s">
        <v>57</v>
      </c>
      <c r="E9" s="3" t="s">
        <v>58</v>
      </c>
      <c r="F9" s="3" t="s">
        <v>59</v>
      </c>
    </row>
    <row r="10" spans="1:6" ht="72.5" x14ac:dyDescent="0.35">
      <c r="A10" t="s">
        <v>71</v>
      </c>
      <c r="B10" t="s">
        <v>24</v>
      </c>
      <c r="C10" t="s">
        <v>16</v>
      </c>
      <c r="D10" s="3" t="s">
        <v>60</v>
      </c>
      <c r="E10" s="3" t="s">
        <v>61</v>
      </c>
      <c r="F10" s="3" t="s">
        <v>62</v>
      </c>
    </row>
    <row r="11" spans="1:6" x14ac:dyDescent="0.35">
      <c r="A11" s="11" t="s">
        <v>4</v>
      </c>
      <c r="B11" s="11" t="s">
        <v>24</v>
      </c>
      <c r="C11" s="11" t="s">
        <v>16</v>
      </c>
      <c r="D11" s="14" t="s">
        <v>127</v>
      </c>
      <c r="E11" s="14" t="s">
        <v>136</v>
      </c>
      <c r="F11" s="14" t="s">
        <v>145</v>
      </c>
    </row>
    <row r="12" spans="1:6" x14ac:dyDescent="0.35">
      <c r="A12" s="11" t="s">
        <v>4</v>
      </c>
      <c r="B12" s="11" t="s">
        <v>24</v>
      </c>
      <c r="C12" s="11" t="s">
        <v>14</v>
      </c>
      <c r="D12" s="14" t="s">
        <v>127</v>
      </c>
      <c r="E12" s="14" t="s">
        <v>136</v>
      </c>
      <c r="F12" s="14" t="s">
        <v>145</v>
      </c>
    </row>
    <row r="13" spans="1:6" ht="29" customHeight="1" x14ac:dyDescent="0.35">
      <c r="A13" s="15" t="s">
        <v>66</v>
      </c>
      <c r="B13" s="15" t="s">
        <v>24</v>
      </c>
      <c r="C13" s="15" t="s">
        <v>15</v>
      </c>
      <c r="D13" s="16" t="s">
        <v>231</v>
      </c>
      <c r="E13" s="16" t="s">
        <v>232</v>
      </c>
      <c r="F13" s="16" t="s">
        <v>233</v>
      </c>
    </row>
    <row r="14" spans="1:6" ht="29" customHeight="1" x14ac:dyDescent="0.35">
      <c r="A14" s="15" t="s">
        <v>66</v>
      </c>
      <c r="B14" s="15" t="s">
        <v>24</v>
      </c>
      <c r="C14" s="15" t="s">
        <v>14</v>
      </c>
      <c r="D14" s="16" t="s">
        <v>234</v>
      </c>
      <c r="E14" s="16" t="s">
        <v>235</v>
      </c>
      <c r="F14" s="16" t="s">
        <v>236</v>
      </c>
    </row>
    <row r="15" spans="1:6" ht="29" customHeight="1" x14ac:dyDescent="0.35">
      <c r="A15" s="15" t="s">
        <v>66</v>
      </c>
      <c r="B15" s="15" t="s">
        <v>24</v>
      </c>
      <c r="C15" s="15" t="s">
        <v>11</v>
      </c>
      <c r="D15" s="16" t="s">
        <v>237</v>
      </c>
      <c r="E15" s="16" t="s">
        <v>238</v>
      </c>
      <c r="F15" s="16" t="s">
        <v>239</v>
      </c>
    </row>
    <row r="16" spans="1:6" ht="29" customHeight="1" x14ac:dyDescent="0.35">
      <c r="A16" s="15" t="s">
        <v>66</v>
      </c>
      <c r="B16" s="15" t="s">
        <v>24</v>
      </c>
      <c r="C16" s="15" t="s">
        <v>12</v>
      </c>
      <c r="D16" s="16" t="s">
        <v>128</v>
      </c>
      <c r="E16" s="16" t="s">
        <v>137</v>
      </c>
      <c r="F16" s="16" t="s">
        <v>146</v>
      </c>
    </row>
    <row r="17" spans="1:6" ht="29" customHeight="1" x14ac:dyDescent="0.35">
      <c r="A17" s="15" t="s">
        <v>66</v>
      </c>
      <c r="B17" s="15" t="s">
        <v>24</v>
      </c>
      <c r="C17" s="15" t="s">
        <v>13</v>
      </c>
      <c r="D17" s="16" t="s">
        <v>240</v>
      </c>
      <c r="E17" s="16" t="s">
        <v>241</v>
      </c>
      <c r="F17" s="16" t="s">
        <v>242</v>
      </c>
    </row>
    <row r="18" spans="1:6" ht="72.5" x14ac:dyDescent="0.35">
      <c r="A18" t="s">
        <v>90</v>
      </c>
      <c r="B18" t="s">
        <v>24</v>
      </c>
      <c r="C18" t="s">
        <v>226</v>
      </c>
      <c r="D18" s="3" t="s">
        <v>227</v>
      </c>
      <c r="E18" s="3" t="s">
        <v>228</v>
      </c>
      <c r="F18" s="3" t="s">
        <v>229</v>
      </c>
    </row>
    <row r="19" spans="1:6" x14ac:dyDescent="0.35">
      <c r="A19" s="11" t="s">
        <v>90</v>
      </c>
      <c r="B19" s="11" t="s">
        <v>24</v>
      </c>
      <c r="C19" s="11" t="s">
        <v>221</v>
      </c>
      <c r="D19" s="14" t="s">
        <v>129</v>
      </c>
      <c r="E19" s="14" t="s">
        <v>138</v>
      </c>
      <c r="F19" s="14" t="s">
        <v>147</v>
      </c>
    </row>
    <row r="20" spans="1:6" x14ac:dyDescent="0.35">
      <c r="A20" s="11" t="s">
        <v>90</v>
      </c>
      <c r="B20" s="11" t="s">
        <v>24</v>
      </c>
      <c r="C20" s="11" t="s">
        <v>222</v>
      </c>
      <c r="D20" s="14" t="s">
        <v>129</v>
      </c>
      <c r="E20" s="14" t="s">
        <v>138</v>
      </c>
      <c r="F20" s="14" t="s">
        <v>147</v>
      </c>
    </row>
    <row r="21" spans="1:6" x14ac:dyDescent="0.35">
      <c r="A21" s="11" t="s">
        <v>90</v>
      </c>
      <c r="B21" s="11" t="s">
        <v>24</v>
      </c>
      <c r="C21" s="11" t="s">
        <v>223</v>
      </c>
      <c r="D21" s="14" t="s">
        <v>129</v>
      </c>
      <c r="E21" s="14" t="s">
        <v>138</v>
      </c>
      <c r="F21" s="14" t="s">
        <v>147</v>
      </c>
    </row>
    <row r="22" spans="1:6" x14ac:dyDescent="0.35">
      <c r="A22" s="11" t="s">
        <v>90</v>
      </c>
      <c r="B22" s="11" t="s">
        <v>24</v>
      </c>
      <c r="C22" s="11" t="s">
        <v>224</v>
      </c>
      <c r="D22" s="14" t="s">
        <v>129</v>
      </c>
      <c r="E22" s="14" t="s">
        <v>138</v>
      </c>
      <c r="F22" s="14" t="s">
        <v>147</v>
      </c>
    </row>
    <row r="23" spans="1:6" x14ac:dyDescent="0.35">
      <c r="A23" s="11" t="s">
        <v>90</v>
      </c>
      <c r="B23" s="11" t="s">
        <v>24</v>
      </c>
      <c r="C23" s="11" t="s">
        <v>225</v>
      </c>
      <c r="D23" s="14" t="s">
        <v>129</v>
      </c>
      <c r="E23" s="14" t="s">
        <v>138</v>
      </c>
      <c r="F23" s="14" t="s">
        <v>147</v>
      </c>
    </row>
    <row r="24" spans="1:6" x14ac:dyDescent="0.35">
      <c r="A24" s="11" t="s">
        <v>79</v>
      </c>
      <c r="B24" s="11" t="s">
        <v>24</v>
      </c>
      <c r="C24" s="11" t="s">
        <v>12</v>
      </c>
      <c r="D24" s="14" t="s">
        <v>130</v>
      </c>
      <c r="E24" s="14" t="s">
        <v>139</v>
      </c>
      <c r="F24" s="14" t="s">
        <v>148</v>
      </c>
    </row>
    <row r="25" spans="1:6" x14ac:dyDescent="0.35">
      <c r="A25" s="11" t="s">
        <v>79</v>
      </c>
      <c r="B25" s="11" t="s">
        <v>24</v>
      </c>
      <c r="C25" s="11" t="s">
        <v>13</v>
      </c>
      <c r="D25" s="14" t="s">
        <v>130</v>
      </c>
      <c r="E25" s="14" t="s">
        <v>139</v>
      </c>
      <c r="F25" s="14" t="s">
        <v>148</v>
      </c>
    </row>
    <row r="26" spans="1:6" ht="29" customHeight="1" x14ac:dyDescent="0.35">
      <c r="A26" s="11" t="s">
        <v>78</v>
      </c>
      <c r="B26" s="11" t="s">
        <v>24</v>
      </c>
      <c r="C26" s="11" t="s">
        <v>15</v>
      </c>
      <c r="D26" s="14" t="s">
        <v>131</v>
      </c>
      <c r="E26" s="14" t="s">
        <v>140</v>
      </c>
      <c r="F26" s="14" t="s">
        <v>149</v>
      </c>
    </row>
    <row r="27" spans="1:6" ht="29" customHeight="1" x14ac:dyDescent="0.35">
      <c r="A27" s="11" t="s">
        <v>78</v>
      </c>
      <c r="B27" s="11" t="s">
        <v>24</v>
      </c>
      <c r="C27" s="11" t="s">
        <v>12</v>
      </c>
      <c r="D27" s="14" t="s">
        <v>131</v>
      </c>
      <c r="E27" s="14" t="s">
        <v>140</v>
      </c>
      <c r="F27" s="14" t="s">
        <v>149</v>
      </c>
    </row>
    <row r="28" spans="1:6" x14ac:dyDescent="0.35">
      <c r="A28" s="11" t="s">
        <v>83</v>
      </c>
      <c r="B28" s="11" t="s">
        <v>24</v>
      </c>
      <c r="C28" s="11" t="s">
        <v>12</v>
      </c>
      <c r="D28" s="14" t="s">
        <v>132</v>
      </c>
      <c r="E28" s="14" t="s">
        <v>141</v>
      </c>
      <c r="F28" s="14" t="s">
        <v>150</v>
      </c>
    </row>
    <row r="29" spans="1:6" x14ac:dyDescent="0.35">
      <c r="A29" s="11" t="s">
        <v>83</v>
      </c>
      <c r="B29" s="11" t="s">
        <v>24</v>
      </c>
      <c r="C29" s="11" t="s">
        <v>11</v>
      </c>
      <c r="D29" s="14" t="s">
        <v>132</v>
      </c>
      <c r="E29" s="14" t="s">
        <v>141</v>
      </c>
      <c r="F29" s="14" t="s">
        <v>150</v>
      </c>
    </row>
    <row r="30" spans="1:6" x14ac:dyDescent="0.35">
      <c r="A30" s="11" t="s">
        <v>82</v>
      </c>
      <c r="B30" s="11" t="s">
        <v>24</v>
      </c>
      <c r="C30" s="11" t="s">
        <v>15</v>
      </c>
      <c r="D30" s="14" t="s">
        <v>133</v>
      </c>
      <c r="E30" s="14" t="s">
        <v>142</v>
      </c>
      <c r="F30" s="14" t="s">
        <v>151</v>
      </c>
    </row>
    <row r="31" spans="1:6" x14ac:dyDescent="0.35">
      <c r="A31" s="11" t="s">
        <v>82</v>
      </c>
      <c r="B31" s="11" t="s">
        <v>24</v>
      </c>
      <c r="C31" s="11" t="s">
        <v>16</v>
      </c>
      <c r="D31" s="14" t="s">
        <v>133</v>
      </c>
      <c r="E31" s="14" t="s">
        <v>142</v>
      </c>
      <c r="F31" s="14" t="s">
        <v>151</v>
      </c>
    </row>
    <row r="32" spans="1:6" x14ac:dyDescent="0.35">
      <c r="A32" s="11" t="s">
        <v>87</v>
      </c>
      <c r="B32" s="11" t="s">
        <v>24</v>
      </c>
      <c r="C32" s="11" t="s">
        <v>16</v>
      </c>
      <c r="D32" s="14" t="s">
        <v>134</v>
      </c>
      <c r="E32" s="14" t="s">
        <v>143</v>
      </c>
      <c r="F32" s="14" t="s">
        <v>152</v>
      </c>
    </row>
    <row r="33" spans="1:6" x14ac:dyDescent="0.35">
      <c r="A33" s="11" t="s">
        <v>87</v>
      </c>
      <c r="B33" s="11" t="s">
        <v>24</v>
      </c>
      <c r="C33" s="11" t="s">
        <v>11</v>
      </c>
      <c r="D33" s="14" t="s">
        <v>134</v>
      </c>
      <c r="E33" s="14" t="s">
        <v>143</v>
      </c>
      <c r="F33" s="14" t="s">
        <v>152</v>
      </c>
    </row>
    <row r="34" spans="1:6" x14ac:dyDescent="0.35">
      <c r="A34" s="11" t="s">
        <v>118</v>
      </c>
      <c r="B34" s="11" t="s">
        <v>24</v>
      </c>
      <c r="C34" s="11" t="s">
        <v>11</v>
      </c>
      <c r="D34" s="14" t="s">
        <v>135</v>
      </c>
      <c r="E34" s="14" t="s">
        <v>144</v>
      </c>
      <c r="F34" s="14" t="s">
        <v>153</v>
      </c>
    </row>
    <row r="35" spans="1:6" x14ac:dyDescent="0.35">
      <c r="A35" s="11" t="s">
        <v>118</v>
      </c>
      <c r="B35" s="11" t="s">
        <v>24</v>
      </c>
      <c r="C35" s="11" t="s">
        <v>15</v>
      </c>
      <c r="D35" s="14" t="s">
        <v>135</v>
      </c>
      <c r="E35" s="14" t="s">
        <v>144</v>
      </c>
      <c r="F35" s="14" t="s">
        <v>153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561D-A991-469A-B098-340E8F7E13E8}">
  <dimension ref="A1:G24"/>
  <sheetViews>
    <sheetView workbookViewId="0">
      <selection activeCell="C8" sqref="C8"/>
    </sheetView>
  </sheetViews>
  <sheetFormatPr defaultRowHeight="14.5" x14ac:dyDescent="0.35"/>
  <cols>
    <col min="1" max="1" width="18.6328125" bestFit="1" customWidth="1"/>
    <col min="2" max="2" width="27.6328125" bestFit="1" customWidth="1"/>
    <col min="3" max="3" width="33.81640625" bestFit="1" customWidth="1"/>
    <col min="5" max="5" width="23.453125" bestFit="1" customWidth="1"/>
  </cols>
  <sheetData>
    <row r="1" spans="1:7" x14ac:dyDescent="0.35">
      <c r="A1" s="1" t="s">
        <v>0</v>
      </c>
      <c r="B1" s="1" t="s">
        <v>30</v>
      </c>
      <c r="C1" s="1" t="s">
        <v>37</v>
      </c>
      <c r="D1" s="1" t="s">
        <v>31</v>
      </c>
      <c r="E1" s="1" t="s">
        <v>32</v>
      </c>
      <c r="F1" s="1" t="s">
        <v>33</v>
      </c>
      <c r="G1" s="1" t="s">
        <v>107</v>
      </c>
    </row>
    <row r="2" spans="1:7" x14ac:dyDescent="0.35">
      <c r="A2" t="s">
        <v>71</v>
      </c>
      <c r="B2" t="s">
        <v>34</v>
      </c>
      <c r="C2" t="s">
        <v>38</v>
      </c>
      <c r="E2" t="s">
        <v>104</v>
      </c>
    </row>
    <row r="6" spans="1:7" x14ac:dyDescent="0.35">
      <c r="B6" t="s">
        <v>35</v>
      </c>
      <c r="C6" t="s">
        <v>39</v>
      </c>
      <c r="E6" t="s">
        <v>106</v>
      </c>
      <c r="G6" t="s">
        <v>48</v>
      </c>
    </row>
    <row r="7" spans="1:7" x14ac:dyDescent="0.35">
      <c r="C7" t="s">
        <v>40</v>
      </c>
      <c r="E7" t="s">
        <v>103</v>
      </c>
      <c r="G7" t="s">
        <v>95</v>
      </c>
    </row>
    <row r="8" spans="1:7" x14ac:dyDescent="0.35">
      <c r="C8" t="s">
        <v>41</v>
      </c>
      <c r="E8" t="s">
        <v>48</v>
      </c>
    </row>
    <row r="11" spans="1:7" x14ac:dyDescent="0.35">
      <c r="B11" t="s">
        <v>36</v>
      </c>
      <c r="C11" t="s">
        <v>42</v>
      </c>
      <c r="E11" t="s">
        <v>105</v>
      </c>
    </row>
    <row r="12" spans="1:7" x14ac:dyDescent="0.35">
      <c r="C12" t="s">
        <v>108</v>
      </c>
      <c r="E12" t="s">
        <v>109</v>
      </c>
    </row>
    <row r="13" spans="1:7" x14ac:dyDescent="0.35">
      <c r="C13" t="s">
        <v>43</v>
      </c>
    </row>
    <row r="14" spans="1:7" x14ac:dyDescent="0.35">
      <c r="C14" t="s">
        <v>44</v>
      </c>
    </row>
    <row r="15" spans="1:7" x14ac:dyDescent="0.35">
      <c r="C15" t="s">
        <v>45</v>
      </c>
    </row>
    <row r="16" spans="1:7" x14ac:dyDescent="0.35">
      <c r="A16" t="s">
        <v>4</v>
      </c>
    </row>
    <row r="17" spans="1:1" x14ac:dyDescent="0.35">
      <c r="A17" t="s">
        <v>66</v>
      </c>
    </row>
    <row r="18" spans="1:1" x14ac:dyDescent="0.35">
      <c r="A18" t="s">
        <v>90</v>
      </c>
    </row>
    <row r="19" spans="1:1" x14ac:dyDescent="0.35">
      <c r="A19" t="s">
        <v>79</v>
      </c>
    </row>
    <row r="20" spans="1:1" x14ac:dyDescent="0.35">
      <c r="A20" t="s">
        <v>78</v>
      </c>
    </row>
    <row r="21" spans="1:1" x14ac:dyDescent="0.35">
      <c r="A21" t="s">
        <v>83</v>
      </c>
    </row>
    <row r="22" spans="1:1" x14ac:dyDescent="0.35">
      <c r="A22" t="s">
        <v>82</v>
      </c>
    </row>
    <row r="23" spans="1:1" x14ac:dyDescent="0.35">
      <c r="A23" t="s">
        <v>87</v>
      </c>
    </row>
    <row r="24" spans="1:1" x14ac:dyDescent="0.35">
      <c r="A24" t="s">
        <v>118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1882-6AC2-40BD-8B46-59A5A2960393}">
  <dimension ref="A1:N37"/>
  <sheetViews>
    <sheetView tabSelected="1" workbookViewId="0">
      <selection activeCell="G1" sqref="G1"/>
    </sheetView>
  </sheetViews>
  <sheetFormatPr defaultRowHeight="14.5" x14ac:dyDescent="0.35"/>
  <cols>
    <col min="1" max="1" width="24.54296875" customWidth="1"/>
    <col min="2" max="2" width="27.7265625" style="20" customWidth="1"/>
    <col min="3" max="3" width="18.26953125" bestFit="1" customWidth="1"/>
    <col min="6" max="6" width="13.7265625" bestFit="1" customWidth="1"/>
    <col min="7" max="7" width="26.7265625" customWidth="1"/>
    <col min="8" max="8" width="24.7265625" customWidth="1"/>
    <col min="9" max="9" width="19.08984375" customWidth="1"/>
    <col min="10" max="10" width="20.36328125" customWidth="1"/>
  </cols>
  <sheetData>
    <row r="1" spans="1:14" x14ac:dyDescent="0.35">
      <c r="A1" s="1" t="s">
        <v>0</v>
      </c>
      <c r="B1" s="19" t="s">
        <v>2</v>
      </c>
      <c r="C1" s="1" t="s">
        <v>46</v>
      </c>
      <c r="D1" s="1" t="s">
        <v>77</v>
      </c>
      <c r="E1" s="1" t="s">
        <v>92</v>
      </c>
      <c r="F1" s="1" t="s">
        <v>93</v>
      </c>
      <c r="G1" s="1" t="s">
        <v>94</v>
      </c>
      <c r="H1" s="1" t="s">
        <v>96</v>
      </c>
      <c r="I1" s="1" t="s">
        <v>98</v>
      </c>
      <c r="J1" s="1" t="s">
        <v>97</v>
      </c>
      <c r="K1" s="1" t="s">
        <v>99</v>
      </c>
      <c r="L1" s="1" t="s">
        <v>245</v>
      </c>
      <c r="M1" s="1" t="s">
        <v>246</v>
      </c>
      <c r="N1" s="1" t="s">
        <v>292</v>
      </c>
    </row>
    <row r="2" spans="1:14" x14ac:dyDescent="0.35">
      <c r="A2" t="s">
        <v>71</v>
      </c>
      <c r="B2" s="20" t="s">
        <v>63</v>
      </c>
      <c r="C2" t="s">
        <v>221</v>
      </c>
      <c r="D2" s="9" t="s">
        <v>218</v>
      </c>
      <c r="E2" s="11">
        <v>3</v>
      </c>
      <c r="F2" s="11">
        <v>5</v>
      </c>
      <c r="H2" s="11" t="s">
        <v>117</v>
      </c>
      <c r="J2" t="s">
        <v>243</v>
      </c>
      <c r="K2" s="11" t="s">
        <v>186</v>
      </c>
      <c r="L2">
        <v>16.003148006223999</v>
      </c>
      <c r="M2">
        <v>-16.493311525569499</v>
      </c>
    </row>
    <row r="3" spans="1:14" x14ac:dyDescent="0.35">
      <c r="A3" t="s">
        <v>71</v>
      </c>
      <c r="B3" s="20" t="s">
        <v>64</v>
      </c>
      <c r="C3" t="s">
        <v>244</v>
      </c>
      <c r="D3" s="9" t="s">
        <v>217</v>
      </c>
      <c r="E3" s="11">
        <v>4</v>
      </c>
      <c r="F3" s="11">
        <v>8</v>
      </c>
      <c r="G3" t="s">
        <v>221</v>
      </c>
      <c r="H3" s="11" t="s">
        <v>117</v>
      </c>
      <c r="J3" t="s">
        <v>184</v>
      </c>
      <c r="K3" s="11" t="s">
        <v>187</v>
      </c>
      <c r="L3">
        <v>16.043539865588901</v>
      </c>
      <c r="M3">
        <v>-16.507284685252799</v>
      </c>
    </row>
    <row r="4" spans="1:14" x14ac:dyDescent="0.35">
      <c r="A4" t="s">
        <v>71</v>
      </c>
      <c r="B4" s="20" t="s">
        <v>65</v>
      </c>
      <c r="C4" s="11" t="s">
        <v>48</v>
      </c>
      <c r="D4" s="9" t="s">
        <v>216</v>
      </c>
      <c r="E4" s="11">
        <v>2</v>
      </c>
      <c r="F4" s="11">
        <v>7</v>
      </c>
      <c r="G4" s="11" t="s">
        <v>230</v>
      </c>
      <c r="H4" s="11" t="s">
        <v>183</v>
      </c>
      <c r="J4" t="s">
        <v>185</v>
      </c>
      <c r="K4" s="11" t="s">
        <v>188</v>
      </c>
      <c r="L4">
        <v>16.0208204507029</v>
      </c>
      <c r="M4">
        <v>-16.486587599090001</v>
      </c>
    </row>
    <row r="5" spans="1:14" x14ac:dyDescent="0.35">
      <c r="A5" t="s">
        <v>4</v>
      </c>
      <c r="B5" s="20" t="s">
        <v>47</v>
      </c>
      <c r="C5" t="s">
        <v>75</v>
      </c>
      <c r="D5" s="9" t="s">
        <v>214</v>
      </c>
      <c r="E5">
        <v>5</v>
      </c>
      <c r="F5">
        <v>7.5</v>
      </c>
      <c r="H5" t="s">
        <v>112</v>
      </c>
      <c r="I5" s="6" t="s">
        <v>114</v>
      </c>
      <c r="J5" s="5" t="s">
        <v>113</v>
      </c>
      <c r="K5" s="11" t="s">
        <v>189</v>
      </c>
    </row>
    <row r="6" spans="1:14" x14ac:dyDescent="0.35">
      <c r="A6" t="s">
        <v>4</v>
      </c>
      <c r="B6" s="20" t="s">
        <v>72</v>
      </c>
      <c r="C6" t="s">
        <v>95</v>
      </c>
      <c r="D6" s="9" t="s">
        <v>215</v>
      </c>
      <c r="E6">
        <v>9</v>
      </c>
      <c r="F6">
        <v>1</v>
      </c>
      <c r="G6" t="s">
        <v>48</v>
      </c>
      <c r="H6" t="s">
        <v>102</v>
      </c>
      <c r="I6" s="6" t="s">
        <v>100</v>
      </c>
      <c r="J6" s="5" t="s">
        <v>101</v>
      </c>
      <c r="K6" s="11" t="s">
        <v>190</v>
      </c>
    </row>
    <row r="7" spans="1:14" x14ac:dyDescent="0.35">
      <c r="A7" t="s">
        <v>4</v>
      </c>
      <c r="B7" s="20" t="s">
        <v>73</v>
      </c>
      <c r="C7" t="s">
        <v>103</v>
      </c>
      <c r="D7" s="9" t="s">
        <v>211</v>
      </c>
      <c r="E7">
        <v>9</v>
      </c>
      <c r="F7">
        <v>5</v>
      </c>
      <c r="H7" t="s">
        <v>110</v>
      </c>
      <c r="I7" s="6" t="s">
        <v>111</v>
      </c>
      <c r="J7" s="5" t="str">
        <f>"Three Dutch Ministries —the Ministry of Infrastructure and Water Management, the Ministry of Foreign Affairs and the Ministry of Economic Affairs and Climate Policy— requested PBL Netherlands Environmental Assessment Agency to provide a global overview of"&amp;" development scenarios and pathways forward, within the context of the water-related challenges up to 2050. This task was taken up in the project 'The Geography of Future Water Challenges'. Captured in a series of informative infographics and background d"&amp;"ocuments, this results in an inspiring storyboard. In a follow-up study 'Bending the Trend  - building shared sustainable pathways' PBL focuses on calculation of scenarios and adaptation measures. Furthermore, PBL has outlined a need for further analysis "&amp;"concerning global groundwater salinization in coastal areas. PBL wants to combine the available knowledge about the global water crisis and indentify sustainable pathways, and do this together with a number of Dutch knowledge instutitus, among which Delta"&amp;"res."&amp;CHAR(10)&amp;"Within this context, Deltares performs for PBL the following research: "&amp;CHAR(10)&amp;"1. Based on available data and information: describing critical drivers and developments for present (ca. 2020) and future salinization trends (2050, 2100, 2200) in coastal zones and deltas and cascading effects (on e.g. agriculture, ecology, cities and i"&amp;"nfrastructure). "&amp;CHAR(10)&amp;"2. Describing and analyzing potential solutions to reduce (or stop) salinization and land-subsidence and for a low/middle and high ambition pathway. The analysis encompasses both interventions on river basis scale (e.g. dam sediment fluxes, reducing water"&amp;" use and sandmining upstream) and local interventions (e.g. managing water demand, groundwater extraction, reducing sandmining, managing sedimentation patterns, using treated fresh water for water supply, or brackish and sea water for desalinization etc)."&amp;" The analysis includes a qualitative description of the effects of the interventions. " &amp;CHAR(10)&amp;" 3. Supporting the PBL exploration of sustainable pathways for desalinization. "</f>
        <v xml:space="preserve">Three Dutch Ministries —the Ministry of Infrastructure and Water Management, the Ministry of Foreign Affairs and the Ministry of Economic Affairs and Climate Policy— requested PBL Netherlands Environmental Assessment Agency to provide a global overview of development scenarios and pathways forward, within the context of the water-related challenges up to 2050. This task was taken up in the project 'The Geography of Future Water Challenges'. Captured in a series of informative infographics and background documents, this results in an inspiring storyboard. In a follow-up study 'Bending the Trend  - building shared sustainable pathways' PBL focuses on calculation of scenarios and adaptation measures. Furthermore, PBL has outlined a need for further analysis concerning global groundwater salinization in coastal areas. PBL wants to combine the available knowledge about the global water crisis and indentify sustainable pathways, and do this together with a number of Dutch knowledge instutitus, among which Deltares.
Within this context, Deltares performs for PBL the following research: 
1. Based on available data and information: describing critical drivers and developments for present (ca. 2020) and future salinization trends (2050, 2100, 2200) in coastal zones and deltas and cascading effects (on e.g. agriculture, ecology, cities and infrastructure). 
2. Describing and analyzing potential solutions to reduce (or stop) salinization and land-subsidence and for a low/middle and high ambition pathway. The analysis encompasses both interventions on river basis scale (e.g. dam sediment fluxes, reducing water use and sandmining upstream) and local interventions (e.g. managing water demand, groundwater extraction, reducing sandmining, managing sedimentation patterns, using treated fresh water for water supply, or brackish and sea water for desalinization etc). The analysis includes a qualitative description of the effects of the interventions. 
 3. Supporting the PBL exploration of sustainable pathways for desalinization. </v>
      </c>
      <c r="K7" s="11" t="s">
        <v>191</v>
      </c>
    </row>
    <row r="8" spans="1:14" x14ac:dyDescent="0.35">
      <c r="A8" t="s">
        <v>4</v>
      </c>
      <c r="B8" s="20" t="s">
        <v>115</v>
      </c>
      <c r="C8" t="s">
        <v>95</v>
      </c>
      <c r="D8" s="9" t="s">
        <v>212</v>
      </c>
      <c r="E8">
        <v>6</v>
      </c>
      <c r="F8">
        <v>3</v>
      </c>
      <c r="G8" t="s">
        <v>48</v>
      </c>
      <c r="H8" t="s">
        <v>112</v>
      </c>
      <c r="K8" s="11" t="s">
        <v>192</v>
      </c>
    </row>
    <row r="9" spans="1:14" x14ac:dyDescent="0.35">
      <c r="A9" t="s">
        <v>4</v>
      </c>
      <c r="B9" s="20" t="s">
        <v>74</v>
      </c>
      <c r="C9" t="s">
        <v>75</v>
      </c>
      <c r="D9" s="9" t="s">
        <v>213</v>
      </c>
      <c r="E9">
        <v>2</v>
      </c>
      <c r="F9">
        <v>6.5</v>
      </c>
      <c r="H9" t="s">
        <v>117</v>
      </c>
      <c r="J9" s="7" t="s">
        <v>116</v>
      </c>
      <c r="K9" s="11" t="s">
        <v>193</v>
      </c>
    </row>
    <row r="10" spans="1:14" x14ac:dyDescent="0.35">
      <c r="A10" s="11" t="s">
        <v>90</v>
      </c>
      <c r="B10" s="21" t="s">
        <v>154</v>
      </c>
      <c r="C10" s="11" t="s">
        <v>161</v>
      </c>
      <c r="D10" s="12" t="s">
        <v>213</v>
      </c>
      <c r="E10" s="11">
        <v>4</v>
      </c>
      <c r="F10" s="11">
        <v>4</v>
      </c>
      <c r="G10" s="11" t="s">
        <v>161</v>
      </c>
      <c r="H10" s="11" t="s">
        <v>168</v>
      </c>
      <c r="I10" s="11" t="s">
        <v>175</v>
      </c>
      <c r="J10" s="13" t="s">
        <v>176</v>
      </c>
      <c r="K10" s="11" t="s">
        <v>194</v>
      </c>
    </row>
    <row r="11" spans="1:14" x14ac:dyDescent="0.35">
      <c r="A11" s="11" t="s">
        <v>79</v>
      </c>
      <c r="B11" s="21" t="s">
        <v>155</v>
      </c>
      <c r="C11" s="11" t="s">
        <v>162</v>
      </c>
      <c r="D11" s="12" t="s">
        <v>213</v>
      </c>
      <c r="E11" s="11">
        <v>5</v>
      </c>
      <c r="F11" s="11">
        <v>5</v>
      </c>
      <c r="G11" s="11" t="s">
        <v>162</v>
      </c>
      <c r="H11" s="11" t="s">
        <v>169</v>
      </c>
      <c r="I11" s="11" t="s">
        <v>175</v>
      </c>
      <c r="J11" s="13" t="s">
        <v>177</v>
      </c>
      <c r="K11" s="11" t="s">
        <v>195</v>
      </c>
    </row>
    <row r="12" spans="1:14" x14ac:dyDescent="0.35">
      <c r="A12" s="11" t="s">
        <v>78</v>
      </c>
      <c r="B12" s="21" t="s">
        <v>156</v>
      </c>
      <c r="C12" s="11" t="s">
        <v>163</v>
      </c>
      <c r="D12" s="12" t="s">
        <v>213</v>
      </c>
      <c r="E12" s="11">
        <v>3</v>
      </c>
      <c r="F12" s="11">
        <v>6</v>
      </c>
      <c r="G12" s="11" t="s">
        <v>163</v>
      </c>
      <c r="H12" s="11" t="s">
        <v>170</v>
      </c>
      <c r="I12" s="11" t="s">
        <v>175</v>
      </c>
      <c r="J12" s="13" t="s">
        <v>178</v>
      </c>
      <c r="K12" s="11" t="s">
        <v>196</v>
      </c>
    </row>
    <row r="13" spans="1:14" x14ac:dyDescent="0.35">
      <c r="A13" s="11" t="s">
        <v>83</v>
      </c>
      <c r="B13" s="21" t="s">
        <v>157</v>
      </c>
      <c r="C13" s="11" t="s">
        <v>164</v>
      </c>
      <c r="D13" s="12" t="s">
        <v>213</v>
      </c>
      <c r="E13" s="11">
        <v>7</v>
      </c>
      <c r="F13" s="11">
        <v>3</v>
      </c>
      <c r="G13" s="11" t="s">
        <v>164</v>
      </c>
      <c r="H13" s="11" t="s">
        <v>171</v>
      </c>
      <c r="I13" s="11" t="s">
        <v>175</v>
      </c>
      <c r="J13" s="13" t="s">
        <v>179</v>
      </c>
      <c r="K13" s="11" t="s">
        <v>197</v>
      </c>
    </row>
    <row r="14" spans="1:14" x14ac:dyDescent="0.35">
      <c r="A14" s="11" t="s">
        <v>82</v>
      </c>
      <c r="B14" s="21" t="s">
        <v>158</v>
      </c>
      <c r="C14" s="11" t="s">
        <v>165</v>
      </c>
      <c r="D14" s="12" t="s">
        <v>213</v>
      </c>
      <c r="E14" s="11">
        <v>8</v>
      </c>
      <c r="F14" s="11">
        <v>2</v>
      </c>
      <c r="G14" s="11" t="s">
        <v>165</v>
      </c>
      <c r="H14" s="11" t="s">
        <v>172</v>
      </c>
      <c r="I14" s="11" t="s">
        <v>175</v>
      </c>
      <c r="J14" s="13" t="s">
        <v>180</v>
      </c>
      <c r="K14" s="11" t="s">
        <v>198</v>
      </c>
    </row>
    <row r="15" spans="1:14" x14ac:dyDescent="0.35">
      <c r="A15" s="11" t="s">
        <v>87</v>
      </c>
      <c r="B15" s="21" t="s">
        <v>159</v>
      </c>
      <c r="C15" s="11" t="s">
        <v>166</v>
      </c>
      <c r="D15" s="12" t="s">
        <v>213</v>
      </c>
      <c r="E15" s="11">
        <v>9</v>
      </c>
      <c r="F15" s="11">
        <v>8</v>
      </c>
      <c r="G15" s="11" t="s">
        <v>166</v>
      </c>
      <c r="H15" s="11" t="s">
        <v>173</v>
      </c>
      <c r="I15" s="11" t="s">
        <v>175</v>
      </c>
      <c r="J15" s="13" t="s">
        <v>181</v>
      </c>
      <c r="K15" s="11" t="s">
        <v>199</v>
      </c>
    </row>
    <row r="16" spans="1:14" x14ac:dyDescent="0.35">
      <c r="A16" s="11" t="s">
        <v>118</v>
      </c>
      <c r="B16" s="21" t="s">
        <v>160</v>
      </c>
      <c r="C16" s="11" t="s">
        <v>167</v>
      </c>
      <c r="D16" s="12" t="s">
        <v>213</v>
      </c>
      <c r="E16" s="11">
        <v>6</v>
      </c>
      <c r="F16" s="11">
        <v>4</v>
      </c>
      <c r="G16" s="11" t="s">
        <v>167</v>
      </c>
      <c r="H16" s="11" t="s">
        <v>174</v>
      </c>
      <c r="I16" s="11" t="s">
        <v>175</v>
      </c>
      <c r="J16" s="13" t="s">
        <v>182</v>
      </c>
      <c r="K16" s="11" t="s">
        <v>200</v>
      </c>
    </row>
    <row r="17" spans="1:14" x14ac:dyDescent="0.35">
      <c r="A17" s="15" t="s">
        <v>66</v>
      </c>
      <c r="B17" s="17" t="s">
        <v>247</v>
      </c>
      <c r="C17" s="24"/>
      <c r="D17" s="12" t="s">
        <v>213</v>
      </c>
      <c r="E17" s="24">
        <v>10</v>
      </c>
      <c r="F17" s="24">
        <v>3</v>
      </c>
      <c r="G17" s="24"/>
      <c r="H17" s="17" t="s">
        <v>285</v>
      </c>
      <c r="J17" s="17" t="s">
        <v>266</v>
      </c>
      <c r="K17" s="23" t="s">
        <v>284</v>
      </c>
      <c r="N17" s="17" t="s">
        <v>293</v>
      </c>
    </row>
    <row r="18" spans="1:14" x14ac:dyDescent="0.35">
      <c r="A18" s="15" t="s">
        <v>66</v>
      </c>
      <c r="B18" s="17" t="s">
        <v>248</v>
      </c>
      <c r="C18" s="25" t="s">
        <v>289</v>
      </c>
      <c r="E18" s="25">
        <v>3</v>
      </c>
      <c r="F18" s="25">
        <v>4</v>
      </c>
      <c r="G18" s="25"/>
      <c r="H18" s="17" t="s">
        <v>286</v>
      </c>
      <c r="J18" s="17" t="s">
        <v>267</v>
      </c>
      <c r="K18" s="23" t="s">
        <v>284</v>
      </c>
      <c r="N18" s="17" t="s">
        <v>294</v>
      </c>
    </row>
    <row r="19" spans="1:14" x14ac:dyDescent="0.35">
      <c r="A19" s="15" t="s">
        <v>66</v>
      </c>
      <c r="B19" s="17" t="s">
        <v>249</v>
      </c>
      <c r="C19" s="24" t="s">
        <v>289</v>
      </c>
      <c r="E19" s="24">
        <v>10</v>
      </c>
      <c r="F19" s="24">
        <v>7</v>
      </c>
      <c r="G19" s="24"/>
      <c r="H19" s="17" t="s">
        <v>286</v>
      </c>
      <c r="J19" s="17"/>
      <c r="K19" s="23" t="s">
        <v>284</v>
      </c>
      <c r="N19" s="17" t="s">
        <v>294</v>
      </c>
    </row>
    <row r="20" spans="1:14" x14ac:dyDescent="0.35">
      <c r="A20" s="15" t="s">
        <v>66</v>
      </c>
      <c r="B20" s="17" t="s">
        <v>250</v>
      </c>
      <c r="C20" s="24" t="s">
        <v>289</v>
      </c>
      <c r="E20" s="24">
        <v>8</v>
      </c>
      <c r="F20" s="24">
        <v>7</v>
      </c>
      <c r="G20" s="24"/>
      <c r="H20" s="17" t="s">
        <v>286</v>
      </c>
      <c r="J20" s="17" t="s">
        <v>268</v>
      </c>
      <c r="K20" s="23" t="s">
        <v>284</v>
      </c>
      <c r="N20" s="17" t="s">
        <v>294</v>
      </c>
    </row>
    <row r="21" spans="1:14" x14ac:dyDescent="0.35">
      <c r="A21" s="15" t="s">
        <v>66</v>
      </c>
      <c r="B21" s="17" t="s">
        <v>251</v>
      </c>
      <c r="C21" s="24" t="s">
        <v>289</v>
      </c>
      <c r="E21" s="24">
        <v>4</v>
      </c>
      <c r="F21" s="24">
        <v>7</v>
      </c>
      <c r="G21" s="26"/>
      <c r="H21" s="17" t="s">
        <v>286</v>
      </c>
      <c r="J21" s="17" t="s">
        <v>269</v>
      </c>
      <c r="K21" s="23" t="s">
        <v>284</v>
      </c>
      <c r="N21" s="17" t="s">
        <v>294</v>
      </c>
    </row>
    <row r="22" spans="1:14" x14ac:dyDescent="0.35">
      <c r="A22" s="15" t="s">
        <v>66</v>
      </c>
      <c r="B22" s="17" t="s">
        <v>252</v>
      </c>
      <c r="C22" s="24" t="s">
        <v>221</v>
      </c>
      <c r="E22" s="24">
        <v>5</v>
      </c>
      <c r="F22" s="24">
        <v>4</v>
      </c>
      <c r="G22" s="24" t="s">
        <v>244</v>
      </c>
      <c r="H22" s="17" t="s">
        <v>286</v>
      </c>
      <c r="J22" s="17" t="s">
        <v>270</v>
      </c>
      <c r="K22" s="23" t="s">
        <v>284</v>
      </c>
      <c r="N22" s="17" t="s">
        <v>294</v>
      </c>
    </row>
    <row r="23" spans="1:14" x14ac:dyDescent="0.35">
      <c r="A23" s="15" t="s">
        <v>66</v>
      </c>
      <c r="B23" s="17" t="s">
        <v>253</v>
      </c>
      <c r="C23" s="24" t="s">
        <v>289</v>
      </c>
      <c r="E23" s="24">
        <v>6</v>
      </c>
      <c r="F23" s="24">
        <v>8</v>
      </c>
      <c r="G23" s="24"/>
      <c r="H23" s="17"/>
      <c r="J23" s="17" t="s">
        <v>271</v>
      </c>
      <c r="K23" s="23" t="s">
        <v>284</v>
      </c>
      <c r="N23" s="17"/>
    </row>
    <row r="24" spans="1:14" x14ac:dyDescent="0.35">
      <c r="A24" s="15" t="s">
        <v>66</v>
      </c>
      <c r="B24" s="17" t="s">
        <v>254</v>
      </c>
      <c r="C24" s="24" t="s">
        <v>221</v>
      </c>
      <c r="E24" s="24">
        <v>9</v>
      </c>
      <c r="F24" s="24">
        <v>3</v>
      </c>
      <c r="G24" s="24"/>
      <c r="H24" s="17"/>
      <c r="J24" s="17" t="s">
        <v>272</v>
      </c>
      <c r="K24" s="23" t="s">
        <v>284</v>
      </c>
      <c r="N24" s="17"/>
    </row>
    <row r="25" spans="1:14" x14ac:dyDescent="0.35">
      <c r="A25" s="15" t="s">
        <v>66</v>
      </c>
      <c r="B25" s="17" t="s">
        <v>255</v>
      </c>
      <c r="C25" s="24" t="s">
        <v>289</v>
      </c>
      <c r="E25" s="24">
        <v>2</v>
      </c>
      <c r="F25" s="24"/>
      <c r="G25" s="24"/>
      <c r="H25" s="17"/>
      <c r="J25" s="17" t="s">
        <v>273</v>
      </c>
      <c r="K25" s="23" t="s">
        <v>284</v>
      </c>
      <c r="N25" s="17"/>
    </row>
    <row r="26" spans="1:14" x14ac:dyDescent="0.35">
      <c r="A26" s="15" t="s">
        <v>66</v>
      </c>
      <c r="B26" s="17" t="s">
        <v>256</v>
      </c>
      <c r="C26" s="24" t="s">
        <v>221</v>
      </c>
      <c r="E26" s="24">
        <v>4</v>
      </c>
      <c r="F26" s="24">
        <v>6</v>
      </c>
      <c r="G26" s="24" t="s">
        <v>244</v>
      </c>
      <c r="H26" s="17"/>
      <c r="J26" s="17" t="s">
        <v>274</v>
      </c>
      <c r="K26" s="23" t="s">
        <v>284</v>
      </c>
      <c r="N26" s="17"/>
    </row>
    <row r="27" spans="1:14" x14ac:dyDescent="0.35">
      <c r="A27" s="15" t="s">
        <v>66</v>
      </c>
      <c r="B27" s="17" t="s">
        <v>257</v>
      </c>
      <c r="C27" s="24" t="s">
        <v>244</v>
      </c>
      <c r="E27" s="24">
        <v>2</v>
      </c>
      <c r="F27" s="24">
        <v>7</v>
      </c>
      <c r="G27" s="24" t="s">
        <v>221</v>
      </c>
      <c r="H27" s="17" t="s">
        <v>286</v>
      </c>
      <c r="J27" s="17" t="s">
        <v>275</v>
      </c>
      <c r="L27">
        <v>27.4026427008721</v>
      </c>
      <c r="M27">
        <v>31.289268901997399</v>
      </c>
      <c r="N27" s="17" t="s">
        <v>295</v>
      </c>
    </row>
    <row r="28" spans="1:14" x14ac:dyDescent="0.35">
      <c r="A28" s="15" t="s">
        <v>66</v>
      </c>
      <c r="B28" s="18" t="s">
        <v>258</v>
      </c>
      <c r="C28" s="24" t="s">
        <v>244</v>
      </c>
      <c r="E28" s="24">
        <v>2</v>
      </c>
      <c r="F28" s="24">
        <v>3</v>
      </c>
      <c r="G28" s="24" t="s">
        <v>224</v>
      </c>
      <c r="H28" s="18"/>
      <c r="J28" s="18" t="s">
        <v>276</v>
      </c>
      <c r="L28">
        <v>31.4743872208163</v>
      </c>
      <c r="M28">
        <v>31.4478970702834</v>
      </c>
      <c r="N28" s="18" t="s">
        <v>296</v>
      </c>
    </row>
    <row r="29" spans="1:14" x14ac:dyDescent="0.35">
      <c r="A29" s="15" t="s">
        <v>66</v>
      </c>
      <c r="B29" s="18" t="s">
        <v>259</v>
      </c>
      <c r="C29" s="24" t="s">
        <v>15</v>
      </c>
      <c r="E29" s="24">
        <v>8</v>
      </c>
      <c r="F29" s="24">
        <v>8</v>
      </c>
      <c r="G29" s="24"/>
      <c r="H29" s="18" t="s">
        <v>287</v>
      </c>
      <c r="J29" s="18" t="s">
        <v>277</v>
      </c>
      <c r="N29" s="18">
        <v>2018</v>
      </c>
    </row>
    <row r="30" spans="1:14" x14ac:dyDescent="0.35">
      <c r="A30" s="15" t="s">
        <v>66</v>
      </c>
      <c r="B30" s="22" t="s">
        <v>260</v>
      </c>
      <c r="C30" s="24" t="s">
        <v>224</v>
      </c>
      <c r="E30" s="24">
        <v>4</v>
      </c>
      <c r="F30" s="24">
        <v>2</v>
      </c>
      <c r="G30" s="24"/>
      <c r="H30" s="17" t="s">
        <v>286</v>
      </c>
      <c r="J30" s="18" t="s">
        <v>278</v>
      </c>
      <c r="N30" s="18" t="s">
        <v>297</v>
      </c>
    </row>
    <row r="31" spans="1:14" x14ac:dyDescent="0.35">
      <c r="A31" s="15" t="s">
        <v>66</v>
      </c>
      <c r="B31" s="18" t="s">
        <v>261</v>
      </c>
      <c r="C31" s="24" t="s">
        <v>221</v>
      </c>
      <c r="E31" s="24">
        <v>1</v>
      </c>
      <c r="F31" s="24">
        <v>8</v>
      </c>
      <c r="G31" s="24" t="s">
        <v>244</v>
      </c>
      <c r="H31" s="18" t="s">
        <v>288</v>
      </c>
      <c r="J31" s="18" t="s">
        <v>279</v>
      </c>
      <c r="L31">
        <v>31.143119773871799</v>
      </c>
      <c r="M31">
        <v>29.790780654284301</v>
      </c>
      <c r="N31" s="18" t="s">
        <v>298</v>
      </c>
    </row>
    <row r="32" spans="1:14" x14ac:dyDescent="0.35">
      <c r="A32" s="15" t="s">
        <v>66</v>
      </c>
      <c r="B32" s="18" t="s">
        <v>262</v>
      </c>
      <c r="C32" s="24" t="s">
        <v>221</v>
      </c>
      <c r="E32" s="24">
        <v>5</v>
      </c>
      <c r="F32" s="24">
        <v>5</v>
      </c>
      <c r="G32" s="24" t="s">
        <v>289</v>
      </c>
      <c r="H32" s="17" t="s">
        <v>286</v>
      </c>
      <c r="J32" s="18" t="s">
        <v>280</v>
      </c>
      <c r="L32">
        <v>23.1841241184806</v>
      </c>
      <c r="M32">
        <v>32.803120300436497</v>
      </c>
      <c r="N32" s="18" t="s">
        <v>299</v>
      </c>
    </row>
    <row r="33" spans="1:14" x14ac:dyDescent="0.35">
      <c r="A33" s="15" t="s">
        <v>66</v>
      </c>
      <c r="B33" s="18" t="s">
        <v>263</v>
      </c>
      <c r="C33" s="24" t="s">
        <v>289</v>
      </c>
      <c r="E33" s="24">
        <v>10</v>
      </c>
      <c r="F33" s="24">
        <v>7</v>
      </c>
      <c r="G33" s="24"/>
      <c r="H33" s="18"/>
      <c r="J33" s="18" t="s">
        <v>281</v>
      </c>
      <c r="N33" s="18" t="s">
        <v>300</v>
      </c>
    </row>
    <row r="34" spans="1:14" x14ac:dyDescent="0.35">
      <c r="A34" s="15" t="s">
        <v>66</v>
      </c>
      <c r="B34" s="18" t="s">
        <v>264</v>
      </c>
      <c r="C34" s="24" t="s">
        <v>244</v>
      </c>
      <c r="E34" s="24">
        <v>4</v>
      </c>
      <c r="F34" s="24">
        <v>3</v>
      </c>
      <c r="G34" s="24" t="s">
        <v>221</v>
      </c>
      <c r="H34" s="18"/>
      <c r="J34" s="18" t="s">
        <v>282</v>
      </c>
      <c r="N34" s="18">
        <v>2002</v>
      </c>
    </row>
    <row r="35" spans="1:14" x14ac:dyDescent="0.35">
      <c r="A35" s="15" t="s">
        <v>308</v>
      </c>
      <c r="B35" s="18" t="s">
        <v>265</v>
      </c>
      <c r="C35" s="24" t="s">
        <v>224</v>
      </c>
      <c r="E35" s="24">
        <v>6</v>
      </c>
      <c r="F35" s="24">
        <v>1</v>
      </c>
      <c r="G35" s="24"/>
      <c r="H35" s="18" t="s">
        <v>286</v>
      </c>
      <c r="J35" s="18" t="s">
        <v>283</v>
      </c>
      <c r="N35" s="18" t="s">
        <v>301</v>
      </c>
    </row>
    <row r="36" spans="1:14" x14ac:dyDescent="0.35">
      <c r="A36" s="15" t="s">
        <v>66</v>
      </c>
      <c r="B36" s="27" t="s">
        <v>290</v>
      </c>
      <c r="H36" s="18" t="s">
        <v>307</v>
      </c>
      <c r="J36" s="18" t="s">
        <v>303</v>
      </c>
      <c r="K36" t="s">
        <v>305</v>
      </c>
      <c r="N36" s="27" t="s">
        <v>302</v>
      </c>
    </row>
    <row r="37" spans="1:14" x14ac:dyDescent="0.35">
      <c r="A37" s="15" t="s">
        <v>66</v>
      </c>
      <c r="B37" s="28" t="s">
        <v>291</v>
      </c>
      <c r="C37" s="24" t="s">
        <v>221</v>
      </c>
      <c r="E37" s="24">
        <v>5</v>
      </c>
      <c r="F37" s="24">
        <v>2</v>
      </c>
      <c r="H37" t="s">
        <v>117</v>
      </c>
      <c r="J37" s="18" t="s">
        <v>304</v>
      </c>
      <c r="K37" t="s">
        <v>306</v>
      </c>
      <c r="L37" s="28">
        <v>9.6669</v>
      </c>
      <c r="M37">
        <v>40.25282</v>
      </c>
      <c r="N37" s="29">
        <v>2021</v>
      </c>
    </row>
  </sheetData>
  <phoneticPr fontId="7" type="noConversion"/>
  <hyperlinks>
    <hyperlink ref="I6" r:id="rId1" xr:uid="{D9F59208-A9E4-44F9-9DD8-E52A617501BD}"/>
    <hyperlink ref="I7" r:id="rId2" xr:uid="{69C866A5-B011-4CE0-9CB4-6D171770A499}"/>
    <hyperlink ref="I5" r:id="rId3" xr:uid="{F076FE89-1326-4FC9-8CC9-DAAB4681A444}"/>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Challenges</vt:lpstr>
      <vt:lpstr>Drivers and Threats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van Strien</dc:creator>
  <cp:lastModifiedBy>Charlotte van Strien</cp:lastModifiedBy>
  <dcterms:created xsi:type="dcterms:W3CDTF">2023-07-21T15:23:04Z</dcterms:created>
  <dcterms:modified xsi:type="dcterms:W3CDTF">2023-12-15T17:26:59Z</dcterms:modified>
</cp:coreProperties>
</file>