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nputs-estudios\Documentacion\"/>
    </mc:Choice>
  </mc:AlternateContent>
  <xr:revisionPtr revIDLastSave="0" documentId="13_ncr:1_{5509FC7D-12D8-4EA2-AB06-5825EB7F181A}" xr6:coauthVersionLast="47" xr6:coauthVersionMax="47" xr10:uidLastSave="{00000000-0000-0000-0000-000000000000}"/>
  <bookViews>
    <workbookView xWindow="14430" yWindow="60" windowWidth="28740" windowHeight="15630" activeTab="3" xr2:uid="{7422D3C0-6AE1-40E4-A15A-5504AD3DCAE4}"/>
  </bookViews>
  <sheets>
    <sheet name="Planificaciones" sheetId="1" r:id="rId1"/>
    <sheet name="Parametrizacion" sheetId="2" r:id="rId2"/>
    <sheet name="Tiempos de respuesta" sheetId="3" r:id="rId3"/>
    <sheet name="Workflo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0" i="1" l="1"/>
  <c r="F1" i="1"/>
  <c r="C1" i="1"/>
  <c r="C33" i="1"/>
  <c r="F16" i="1"/>
  <c r="C17" i="1"/>
</calcChain>
</file>

<file path=xl/sharedStrings.xml><?xml version="1.0" encoding="utf-8"?>
<sst xmlns="http://schemas.openxmlformats.org/spreadsheetml/2006/main" count="419" uniqueCount="179">
  <si>
    <t>Ejecutar una migracion de prueba</t>
  </si>
  <si>
    <t>Eliminar la tarea de migracion</t>
  </si>
  <si>
    <t>Eliminar la instancia de replicacion</t>
  </si>
  <si>
    <t>Enviar notificacion sns del estado</t>
  </si>
  <si>
    <t>Crear topico para alertas de la migracion</t>
  </si>
  <si>
    <t>HH</t>
  </si>
  <si>
    <t>Solicitar acceso para leer secretos desede lambdas</t>
  </si>
  <si>
    <t>Documentar el proceso</t>
  </si>
  <si>
    <t>Definir el nuevo schema para alojar las tablas a migrar</t>
  </si>
  <si>
    <t>Definir el bucket donde se alojara el datalake</t>
  </si>
  <si>
    <t>Tareas pendientes API migracion (Problemas por IPs)</t>
  </si>
  <si>
    <t>Tareas pendientes Input PR</t>
  </si>
  <si>
    <t>Extraccion de tablas y migracion a GCP</t>
  </si>
  <si>
    <t>Correccion de queries nuevo formato de tablas</t>
  </si>
  <si>
    <t xml:space="preserve">Ejecucion y pruebas </t>
  </si>
  <si>
    <t>Tareas pendientes ETL Demografico</t>
  </si>
  <si>
    <t xml:space="preserve">Definir quieries de prueba con mx </t>
  </si>
  <si>
    <t>Definir estructura del ETL por customer y pais</t>
  </si>
  <si>
    <t>Definir el formato de las consultas con SF</t>
  </si>
  <si>
    <t>Planificación Base Datalake</t>
  </si>
  <si>
    <t>Tareas pendientes DMS/SF</t>
  </si>
  <si>
    <t xml:space="preserve">Programar Crawler para mapear tablas en athena </t>
  </si>
  <si>
    <t>Validar el workflow completo</t>
  </si>
  <si>
    <t>Total Horas</t>
  </si>
  <si>
    <t>Planificación input PR</t>
  </si>
  <si>
    <t>Migracion Demografico</t>
  </si>
  <si>
    <t>%</t>
  </si>
  <si>
    <t>Migracion Competencias</t>
  </si>
  <si>
    <t>Migracion Locales propios</t>
  </si>
  <si>
    <t>MigracionDestinos (Bruna)</t>
  </si>
  <si>
    <t>Migracion Flujos (Bruna)</t>
  </si>
  <si>
    <t>Tareas pendientes ETL Demografico iteracion II</t>
  </si>
  <si>
    <t>Nota</t>
  </si>
  <si>
    <t>Hasta aca 112 hh( 14 dias)</t>
  </si>
  <si>
    <t>Imputados (Bruna)</t>
  </si>
  <si>
    <t>Viajes modo poposito (Bruna)</t>
  </si>
  <si>
    <t>API de generacion de csv</t>
  </si>
  <si>
    <t>Zonas reparto (archies-velarde bruna)</t>
  </si>
  <si>
    <t>ETL</t>
  </si>
  <si>
    <t>competencias</t>
  </si>
  <si>
    <t xml:space="preserve">lista de id de las competencias </t>
  </si>
  <si>
    <t>formato</t>
  </si>
  <si>
    <t>estado/pois_state_id</t>
  </si>
  <si>
    <t>1,2,3</t>
  </si>
  <si>
    <t>EN FUNCIONAMIENTO , 1,2,3</t>
  </si>
  <si>
    <t xml:space="preserve">TOMA DE MUESTRAS, </t>
  </si>
  <si>
    <t>Descripcion</t>
  </si>
  <si>
    <t>formato pois</t>
  </si>
  <si>
    <t>estado pois</t>
  </si>
  <si>
    <t>subcadena especial</t>
  </si>
  <si>
    <t>cinemex</t>
  </si>
  <si>
    <t>category_id</t>
  </si>
  <si>
    <t>fedex_gtm</t>
  </si>
  <si>
    <t>Corresponde a zona administrativa</t>
  </si>
  <si>
    <t>CIUDAD DE MEXICO</t>
  </si>
  <si>
    <t>niu_sushi</t>
  </si>
  <si>
    <t>all</t>
  </si>
  <si>
    <t xml:space="preserve">subcadena </t>
  </si>
  <si>
    <t>EFE, ENTEL etc</t>
  </si>
  <si>
    <t>pe_ventas genericas</t>
  </si>
  <si>
    <t>apariciones</t>
  </si>
  <si>
    <t>case when … as subcadena, subgrupo con nuevo nombre</t>
  </si>
  <si>
    <t>bupa/uc_christus</t>
  </si>
  <si>
    <t>administrative_area_level_2/region</t>
  </si>
  <si>
    <t>Ejemplo</t>
  </si>
  <si>
    <t xml:space="preserve">pedida especial </t>
  </si>
  <si>
    <t xml:space="preserve">Nuevos requerimientos </t>
  </si>
  <si>
    <t>substrings_id</t>
  </si>
  <si>
    <t>categoria</t>
  </si>
  <si>
    <t>little_caesars_pizza</t>
  </si>
  <si>
    <t>COMIDAS RAPIDAS , /RESTAURANTES</t>
  </si>
  <si>
    <t>demografico</t>
  </si>
  <si>
    <t>EMPRESAS RECAUDADORAS','RECAUDADORAS POR REVISAR', 'PUNTOS BIP,CAJEROS AUTOMATICOS' , 'ANTENAS</t>
  </si>
  <si>
    <t>p.categoria</t>
  </si>
  <si>
    <t>p.tipo</t>
  </si>
  <si>
    <t>alsea/american_donuts/energy/ficcus/gym/petrobras</t>
  </si>
  <si>
    <t>Solicitud</t>
  </si>
  <si>
    <t>etl</t>
  </si>
  <si>
    <t>pais</t>
  </si>
  <si>
    <t>buffer</t>
  </si>
  <si>
    <t xml:space="preserve">min </t>
  </si>
  <si>
    <t>obs</t>
  </si>
  <si>
    <t>metodo</t>
  </si>
  <si>
    <t>detalles</t>
  </si>
  <si>
    <t>conclusiones</t>
  </si>
  <si>
    <t>dummy_customer</t>
  </si>
  <si>
    <t>pe</t>
  </si>
  <si>
    <t>mx</t>
  </si>
  <si>
    <t>500,600</t>
  </si>
  <si>
    <t>cl</t>
  </si>
  <si>
    <t>pe,co</t>
  </si>
  <si>
    <t>pe,co,cl</t>
  </si>
  <si>
    <t>500</t>
  </si>
  <si>
    <t>co</t>
  </si>
  <si>
    <t>500,1000,1500</t>
  </si>
  <si>
    <t>600</t>
  </si>
  <si>
    <t>3000</t>
  </si>
  <si>
    <t>5000</t>
  </si>
  <si>
    <t>1000</t>
  </si>
  <si>
    <t>500,600,1000</t>
  </si>
  <si>
    <t>paralelizado</t>
  </si>
  <si>
    <t>600,1000,1500</t>
  </si>
  <si>
    <t>mx,pe,co,cl</t>
  </si>
  <si>
    <t>500,600,3000</t>
  </si>
  <si>
    <t>4000</t>
  </si>
  <si>
    <t>4500,5000</t>
  </si>
  <si>
    <t>time out</t>
  </si>
  <si>
    <t>pero termino ok</t>
  </si>
  <si>
    <t>4500</t>
  </si>
  <si>
    <t>por separado si funciona</t>
  </si>
  <si>
    <t>dummy_customer a/b</t>
  </si>
  <si>
    <t>co/cl</t>
  </si>
  <si>
    <t>500/600,1500/3000</t>
  </si>
  <si>
    <t>pe,co/cl</t>
  </si>
  <si>
    <t xml:space="preserve">        500,
        600,
        1000,
        1500,
        2000,
        3000</t>
  </si>
  <si>
    <t>gastos</t>
  </si>
  <si>
    <t>dummy_customer_b</t>
  </si>
  <si>
    <t>drop</t>
  </si>
  <si>
    <t>dummy_customer_a</t>
  </si>
  <si>
    <t>Api consolidacion 2</t>
  </si>
  <si>
    <t>Api consolidacion 3</t>
  </si>
  <si>
    <t>Api consolidacion 1</t>
  </si>
  <si>
    <t>Migracion Gastos</t>
  </si>
  <si>
    <t xml:space="preserve">PROCESAMIENTO ETL </t>
  </si>
  <si>
    <t>CONSOLIDACION</t>
  </si>
  <si>
    <t>ETLS</t>
  </si>
  <si>
    <t>DEMOGRAFICO</t>
  </si>
  <si>
    <t>GASTOS</t>
  </si>
  <si>
    <t>COMPETENCIAS</t>
  </si>
  <si>
    <t>GENERAR CSV</t>
  </si>
  <si>
    <t>UNIFICAR</t>
  </si>
  <si>
    <t>INTERSECCION</t>
  </si>
  <si>
    <t>AGG</t>
  </si>
  <si>
    <t>FINAL</t>
  </si>
  <si>
    <t>AGG POR CANASTA</t>
  </si>
  <si>
    <t>…</t>
  </si>
  <si>
    <t>..</t>
  </si>
  <si>
    <t>LAMBDA</t>
  </si>
  <si>
    <t>STEP FUNCTION</t>
  </si>
  <si>
    <t xml:space="preserve">CALL ETL </t>
  </si>
  <si>
    <t xml:space="preserve">Sistema de correos 1 </t>
  </si>
  <si>
    <t>Gestion de solicitudes 2</t>
  </si>
  <si>
    <t xml:space="preserve">general </t>
  </si>
  <si>
    <t>lista de correos</t>
  </si>
  <si>
    <t>Lista de solicitantes para dar aviso</t>
  </si>
  <si>
    <t>cvargas@georesearch.cl</t>
  </si>
  <si>
    <t>ref solicitud</t>
  </si>
  <si>
    <t>500,600,2000,3000</t>
  </si>
  <si>
    <t>sin demo</t>
  </si>
  <si>
    <t>parte 1</t>
  </si>
  <si>
    <t>parte2</t>
  </si>
  <si>
    <t>gastos demografico</t>
  </si>
  <si>
    <t>p1 y p2</t>
  </si>
  <si>
    <t>cl,co</t>
  </si>
  <si>
    <t>500,600,2000,3000,5000</t>
  </si>
  <si>
    <t xml:space="preserve">add 5000 se laguean query gastos final co5000 </t>
  </si>
  <si>
    <t>falla por id gastos no existen en co ussar 1,2,3,4…10 que estan en todos los paises</t>
  </si>
  <si>
    <t>mx,"co","pe"</t>
  </si>
  <si>
    <t>500,4000</t>
  </si>
  <si>
    <t>etl termina bien se salta la consolidacion</t>
  </si>
  <si>
    <t xml:space="preserve">Rediseño del worflow etl a sf </t>
  </si>
  <si>
    <t>campos pois</t>
  </si>
  <si>
    <t>Migracion Consolidacion</t>
  </si>
  <si>
    <t>CONSOLIDAR ELTS</t>
  </si>
  <si>
    <t>migracion a sf</t>
  </si>
  <si>
    <t>falla</t>
  </si>
  <si>
    <t>falla por exeder el limite re request a athena o lambda</t>
  </si>
  <si>
    <t>600,1000,2500,3000</t>
  </si>
  <si>
    <t>correcciones del consolidar al borrar y desacoplamieno del worker, se acortan los logs entre sf, para evitar el timite de tamaño</t>
  </si>
  <si>
    <t>0 problemas</t>
  </si>
  <si>
    <t>500,1000,2500,3000,4000,5000</t>
  </si>
  <si>
    <t>{
  "parametros_competencias": {
    "substringns_id": [
      1,
      2,
      3
    ],
    "pois_state_id/estado": 1,
    "formato": [
      "TOMA MUESTRAS",
      1,
      2,
      3
    ],
    "subcadena": [
      "EFE",
      "ENTEL",
      1,
      2,
      3
    ],
    "categoria": [
      "COMIDAS RAPIDAS",
      "RESTAURANT",
      1,
      2,
      3
    ],
    "category_id": [
      1,
      2,
      3
    ],
    "tipo": [
      1,
      2,
      3
    ],
    "administrative_area_level_2": [
      "CIUDAD DE MEXICO"
    ]
  }
}</t>
  </si>
  <si>
    <t>En el caso de competencias se decide generar un objeto con los parametros que sean necesarios con tal que sean ocupados para genrar la consulta particular, lo mismo para demografico.</t>
  </si>
  <si>
    <t>PIVOTE ssa</t>
  </si>
  <si>
    <t>PIVOTE sba</t>
  </si>
  <si>
    <t>PIVOTE c</t>
  </si>
  <si>
    <t>gastos demograficoccompetencias</t>
  </si>
  <si>
    <t>en consolidados de pe y co se ven indices , que no deberian estar</t>
  </si>
  <si>
    <t>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</si>
</sst>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</fills>
  <borders count="15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8" fillId="0" borderId="0" applyNumberFormat="0" applyFill="0" applyBorder="0" applyAlignment="0" applyProtection="0"/>
    <xf numFmtId="0" fontId="10" fillId="8" borderId="14" applyNumberFormat="0" applyAlignment="0" applyProtection="0"/>
    <xf numFmtId="0" fontId="5" fillId="9" borderId="0" applyNumberFormat="0" applyBorder="0" applyAlignment="0" applyProtection="0"/>
  </cellStyleXfs>
  <cellXfs count="43">
    <xf numFmtId="0" fontId="0" fillId="0" borderId="0" xfId="0"/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1"/>
    <xf numFmtId="0" fontId="0" fillId="0" borderId="0" xfId="0" applyAlignment="1">
      <alignment wrapText="1"/>
    </xf>
    <xf numFmtId="0" fontId="7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9" fillId="3" borderId="5" xfId="2" applyFont="1" applyBorder="1"/>
    <xf numFmtId="0" fontId="4" fillId="2" borderId="8" xfId="1" applyBorder="1"/>
    <xf numFmtId="0" fontId="8" fillId="0" borderId="0" xfId="6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49" fontId="0" fillId="0" borderId="0" xfId="0" applyNumberForma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164" fontId="0" fillId="7" borderId="1" xfId="0" applyNumberFormat="1" applyFill="1" applyBorder="1" applyAlignment="1">
      <alignment horizontal="center" vertical="top"/>
    </xf>
    <xf numFmtId="0" fontId="4" fillId="2" borderId="0" xfId="1" applyAlignment="1">
      <alignment horizontal="center" vertical="top"/>
    </xf>
    <xf numFmtId="0" fontId="4" fillId="2" borderId="0" xfId="1" applyAlignment="1">
      <alignment horizontal="center" vertical="top" wrapText="1"/>
    </xf>
    <xf numFmtId="49" fontId="4" fillId="2" borderId="0" xfId="1" applyNumberFormat="1" applyAlignment="1">
      <alignment horizontal="center" vertical="top" wrapText="1"/>
    </xf>
    <xf numFmtId="0" fontId="10" fillId="8" borderId="14" xfId="7"/>
    <xf numFmtId="0" fontId="6" fillId="3" borderId="5" xfId="2" applyBorder="1"/>
    <xf numFmtId="0" fontId="5" fillId="4" borderId="8" xfId="3" applyBorder="1"/>
    <xf numFmtId="0" fontId="5" fillId="9" borderId="5" xfId="8" applyBorder="1"/>
    <xf numFmtId="0" fontId="10" fillId="8" borderId="14" xfId="7" applyAlignment="1">
      <alignment horizontal="center" vertical="center"/>
    </xf>
    <xf numFmtId="0" fontId="0" fillId="0" borderId="0" xfId="0" applyAlignment="1">
      <alignment vertical="top"/>
    </xf>
    <xf numFmtId="0" fontId="7" fillId="0" borderId="2" xfId="0" applyFont="1" applyBorder="1" applyAlignment="1">
      <alignment horizontal="center" vertical="center"/>
    </xf>
    <xf numFmtId="0" fontId="4" fillId="2" borderId="2" xfId="1" applyBorder="1" applyAlignment="1">
      <alignment horizontal="center"/>
    </xf>
    <xf numFmtId="0" fontId="5" fillId="4" borderId="2" xfId="3" applyBorder="1" applyAlignment="1">
      <alignment horizontal="center"/>
    </xf>
    <xf numFmtId="0" fontId="5" fillId="4" borderId="13" xfId="3" applyBorder="1" applyAlignment="1">
      <alignment horizontal="center"/>
    </xf>
    <xf numFmtId="0" fontId="5" fillId="4" borderId="12" xfId="3" applyBorder="1" applyAlignment="1">
      <alignment horizontal="center"/>
    </xf>
    <xf numFmtId="0" fontId="5" fillId="4" borderId="11" xfId="3" applyBorder="1" applyAlignment="1">
      <alignment horizontal="center"/>
    </xf>
    <xf numFmtId="0" fontId="5" fillId="5" borderId="2" xfId="4" applyBorder="1" applyAlignment="1">
      <alignment horizontal="center" vertical="center"/>
    </xf>
    <xf numFmtId="0" fontId="5" fillId="6" borderId="2" xfId="5" applyBorder="1" applyAlignment="1">
      <alignment horizontal="center" vertical="center"/>
    </xf>
  </cellXfs>
  <cellStyles count="9">
    <cellStyle name="20% - Énfasis1" xfId="3" builtinId="30"/>
    <cellStyle name="20% - Énfasis2" xfId="4" builtinId="34"/>
    <cellStyle name="40% - Énfasis2" xfId="5" builtinId="35"/>
    <cellStyle name="40% - Énfasis3" xfId="8" builtinId="39"/>
    <cellStyle name="Bueno" xfId="1" builtinId="26"/>
    <cellStyle name="Entrada" xfId="7" builtinId="20"/>
    <cellStyle name="Hipervínculo" xfId="6" builtinId="8"/>
    <cellStyle name="Neutral" xfId="2" builtinId="28"/>
    <cellStyle name="Normal" xfId="0" builtinId="0"/>
  </cellStyles>
  <dxfs count="13"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164" formatCode="0.00000"/>
      <alignment horizontal="center" vertical="top" textRotation="0" wrapText="1" indent="0" justifyLastLine="0" shrinkToFit="0" readingOrder="0"/>
    </dxf>
    <dxf>
      <numFmt numFmtId="164" formatCode="0.00000"/>
      <alignment horizontal="center" vertical="top" textRotation="0" wrapText="1" indent="0" justifyLastLine="0" shrinkToFit="0" readingOrder="0"/>
    </dxf>
    <dxf>
      <numFmt numFmtId="164" formatCode="0.00000"/>
      <alignment horizontal="center" vertical="top" textRotation="0" indent="0" justifyLastLine="0" shrinkToFit="0" readingOrder="0"/>
    </dxf>
    <dxf>
      <numFmt numFmtId="30" formatCode="@"/>
      <alignment horizontal="center" vertical="top" textRotation="0" wrapText="1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453487</xdr:colOff>
      <xdr:row>23</xdr:row>
      <xdr:rowOff>104775</xdr:rowOff>
    </xdr:from>
    <xdr:to>
      <xdr:col>3</xdr:col>
      <xdr:colOff>119669</xdr:colOff>
      <xdr:row>36</xdr:row>
      <xdr:rowOff>143895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259E322-E734-A711-A3F9-DD20AAF00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9962" y="4867275"/>
          <a:ext cx="1885507" cy="4039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758754</xdr:colOff>
      <xdr:row>5</xdr:row>
      <xdr:rowOff>19050</xdr:rowOff>
    </xdr:from>
    <xdr:to>
      <xdr:col>16</xdr:col>
      <xdr:colOff>267569</xdr:colOff>
      <xdr:row>39</xdr:row>
      <xdr:rowOff>29581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0BCE4B-EDC0-C2DD-5E29-4B7C53E78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5504" y="781050"/>
          <a:ext cx="5604815" cy="64875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08911-870B-475E-8C46-4CA6BE21DFA3}" name="Tabla1" displayName="Tabla1" ref="B5:C14" totalsRowShown="0">
  <autoFilter ref="B5:C14" xr:uid="{D0308911-870B-475E-8C46-4CA6BE21DFA3}"/>
  <tableColumns count="2">
    <tableColumn id="1" xr3:uid="{D688507E-0E3A-4086-A566-CE8E35C603F7}" name="Tareas pendientes DMS/SF"/>
    <tableColumn id="2" xr3:uid="{7C387971-8B94-4D31-AEBD-D08F31B80C8C}" name="HH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EDD694-8BD9-4536-BADD-A8923EA002BB}" name="Tabla2" displayName="Tabla2" ref="J5:K13" totalsRowShown="0">
  <autoFilter ref="J5:K13" xr:uid="{29EDD694-8BD9-4536-BADD-A8923EA002BB}"/>
  <tableColumns count="2">
    <tableColumn id="1" xr3:uid="{810D42DF-6F90-49B5-8BEE-AC03CD83BFF9}" name="Tareas pendientes API migracion (Problemas por IPs)"/>
    <tableColumn id="2" xr3:uid="{531EF9D0-064C-4529-B33A-5F1CE7FA3692}" name="HH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E5A9DB-25F3-473C-84C9-FA799D0E6968}" name="Tabla14" displayName="Tabla14" ref="E5:F12" totalsRowShown="0">
  <autoFilter ref="E5:F12" xr:uid="{06E5A9DB-25F3-473C-84C9-FA799D0E6968}"/>
  <tableColumns count="2">
    <tableColumn id="1" xr3:uid="{9AE5AD29-AF9E-4D6E-8F4A-1CD0E9D95863}" name="Tareas pendientes Input PR"/>
    <tableColumn id="2" xr3:uid="{729BA704-F542-4F93-A1FD-7E0AB1E41D88}" name="HH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65822D-6CD1-4CA4-9769-43C23433E295}" name="Tabla15" displayName="Tabla15" ref="B22:C30" totalsRowShown="0">
  <autoFilter ref="B22:C30" xr:uid="{7265822D-6CD1-4CA4-9769-43C23433E295}"/>
  <tableColumns count="2">
    <tableColumn id="1" xr3:uid="{DF8352C1-E36E-493D-B69B-9398C293E2FC}" name="Tareas pendientes ETL Demografico"/>
    <tableColumn id="2" xr3:uid="{AB73C7FF-BF8E-4488-BF53-66D59FDC4C3C}" name="HH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6B42E5-F602-4C50-896E-026F6C6E7EAB}" name="Tabla156" displayName="Tabla156" ref="B37:E58" totalsRowShown="0">
  <autoFilter ref="B37:E58" xr:uid="{086B42E5-F602-4C50-896E-026F6C6E7EAB}"/>
  <tableColumns count="4">
    <tableColumn id="1" xr3:uid="{0429E22A-4A81-41A3-A78B-4D2910B11CAB}" name="Tareas pendientes ETL Demografico iteracion II"/>
    <tableColumn id="2" xr3:uid="{DBB0BD69-30FF-4F8D-B0CD-00573C8467BC}" name="HH"/>
    <tableColumn id="3" xr3:uid="{2079C669-42AF-4588-96C6-6126B2D8D1BD}" name="%"/>
    <tableColumn id="4" xr3:uid="{C5A05737-FC07-4A3F-9EF5-4986C249D1D2}" name="Nota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F0A1F9-CAB6-421E-97C4-8A7915212F0A}" name="Tabla6" displayName="Tabla6" ref="B6:G17" totalsRowShown="0">
  <autoFilter ref="B6:G17" xr:uid="{A6F0A1F9-CAB6-421E-97C4-8A7915212F0A}"/>
  <tableColumns count="6">
    <tableColumn id="1" xr3:uid="{A10FECE0-3889-4B3C-9C54-A89564527DB6}" name="ETL"/>
    <tableColumn id="2" xr3:uid="{2E243058-8B79-4946-8AA3-8112DA1D7DDA}" name="campos pois"/>
    <tableColumn id="3" xr3:uid="{F2333CDE-FBE5-45AB-AB01-41C46D842CCF}" name="Descripcion"/>
    <tableColumn id="4" xr3:uid="{FDB14787-FF57-4BA0-9BB5-97DD61C6606C}" name="Ejemplo" dataDxfId="12"/>
    <tableColumn id="5" xr3:uid="{0E0E91C3-C716-4D0B-B359-8A6C70B41593}" name="ref solicitud" dataDxfId="11"/>
    <tableColumn id="6" xr3:uid="{73DFAD3B-BB5F-4B97-BEA5-761B8C04DD35}" name="aparicion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329A2AD-7122-4975-A0C8-81115FE25ACB}" name="Tabla62" displayName="Tabla62" ref="B2:J63" totalsRowShown="0" headerRowDxfId="10" dataDxfId="9">
  <autoFilter ref="B2:J63" xr:uid="{A329A2AD-7122-4975-A0C8-81115FE25ACB}"/>
  <tableColumns count="9">
    <tableColumn id="1" xr3:uid="{353FE1CA-84D1-4069-9F25-745FD1326BC3}" name="Solicitud" dataDxfId="8"/>
    <tableColumn id="2" xr3:uid="{F9B5A7F3-295E-45E2-A0D3-463901E35414}" name="etl" dataDxfId="7"/>
    <tableColumn id="3" xr3:uid="{8BADB09B-A7A5-4D7E-839B-1F958D1707C8}" name="pais" dataDxfId="6"/>
    <tableColumn id="4" xr3:uid="{653E8938-E2F1-41A8-8683-0B879F7CD154}" name="buffer" dataDxfId="5"/>
    <tableColumn id="10" xr3:uid="{9E8FB622-D953-43E8-A163-0394454A28FA}" name="min " dataDxfId="4"/>
    <tableColumn id="11" xr3:uid="{9AED97DE-4ED2-48DC-B4A8-F0A56CCE3836}" name="obs" dataDxfId="3"/>
    <tableColumn id="6" xr3:uid="{30939FEE-BE40-4177-A84B-45549088E5A0}" name="metodo" dataDxfId="2"/>
    <tableColumn id="5" xr3:uid="{65D21348-672F-4B79-B759-B45E070EFF65}" name="detalles" dataDxfId="1"/>
    <tableColumn id="7" xr3:uid="{7D001BDC-018B-471A-8604-3EC3539456AB}" name="conclusion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vargas@georesearch.cl" TargetMode="Externa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09F1-A795-4676-9C64-2D906D4DE102}">
  <dimension ref="B1:K60"/>
  <sheetViews>
    <sheetView topLeftCell="A34" zoomScaleNormal="100" workbookViewId="0">
      <selection activeCell="B51" sqref="B51"/>
    </sheetView>
  </sheetViews>
  <sheetFormatPr baseColWidth="10" defaultRowHeight="15" x14ac:dyDescent="0.25"/>
  <cols>
    <col min="2" max="2" width="59.5703125" bestFit="1" customWidth="1"/>
    <col min="3" max="3" width="17.140625" bestFit="1" customWidth="1"/>
    <col min="5" max="5" width="43.140625" bestFit="1" customWidth="1"/>
    <col min="6" max="6" width="17.140625" bestFit="1" customWidth="1"/>
    <col min="8" max="8" width="133.5703125" customWidth="1"/>
    <col min="10" max="10" width="49.28515625" bestFit="1" customWidth="1"/>
  </cols>
  <sheetData>
    <row r="1" spans="2:11" ht="23.25" customHeight="1" x14ac:dyDescent="0.35">
      <c r="B1" s="2" t="s">
        <v>19</v>
      </c>
      <c r="C1" s="1">
        <f ca="1">TODAY()</f>
        <v>44762</v>
      </c>
      <c r="E1" s="2" t="s">
        <v>24</v>
      </c>
      <c r="F1" s="1">
        <f ca="1">TODAY()</f>
        <v>44762</v>
      </c>
    </row>
    <row r="5" spans="2:11" x14ac:dyDescent="0.25">
      <c r="B5" t="s">
        <v>20</v>
      </c>
      <c r="C5" t="s">
        <v>5</v>
      </c>
      <c r="E5" t="s">
        <v>11</v>
      </c>
      <c r="F5" t="s">
        <v>5</v>
      </c>
      <c r="J5" t="s">
        <v>10</v>
      </c>
      <c r="K5" t="s">
        <v>5</v>
      </c>
    </row>
    <row r="6" spans="2:11" x14ac:dyDescent="0.25">
      <c r="B6" t="s">
        <v>0</v>
      </c>
      <c r="C6">
        <v>1</v>
      </c>
    </row>
    <row r="7" spans="2:11" x14ac:dyDescent="0.25">
      <c r="B7" t="s">
        <v>1</v>
      </c>
      <c r="C7">
        <v>4</v>
      </c>
      <c r="E7" t="s">
        <v>12</v>
      </c>
      <c r="F7">
        <v>1</v>
      </c>
      <c r="J7" t="s">
        <v>6</v>
      </c>
      <c r="K7">
        <v>1</v>
      </c>
    </row>
    <row r="8" spans="2:11" x14ac:dyDescent="0.25">
      <c r="B8" t="s">
        <v>2</v>
      </c>
      <c r="C8">
        <v>4</v>
      </c>
      <c r="E8" t="s">
        <v>13</v>
      </c>
      <c r="F8">
        <v>6</v>
      </c>
      <c r="J8" t="s">
        <v>8</v>
      </c>
      <c r="K8">
        <v>0.5</v>
      </c>
    </row>
    <row r="9" spans="2:11" x14ac:dyDescent="0.25">
      <c r="B9" t="s">
        <v>4</v>
      </c>
      <c r="C9">
        <v>1</v>
      </c>
      <c r="E9" t="s">
        <v>14</v>
      </c>
      <c r="F9">
        <v>3</v>
      </c>
      <c r="J9" t="s">
        <v>9</v>
      </c>
      <c r="K9">
        <v>0.5</v>
      </c>
    </row>
    <row r="10" spans="2:11" x14ac:dyDescent="0.25">
      <c r="B10" t="s">
        <v>3</v>
      </c>
      <c r="C10">
        <v>1</v>
      </c>
    </row>
    <row r="11" spans="2:11" x14ac:dyDescent="0.25">
      <c r="B11" t="s">
        <v>21</v>
      </c>
      <c r="C11">
        <v>1</v>
      </c>
    </row>
    <row r="12" spans="2:11" x14ac:dyDescent="0.25">
      <c r="B12" t="s">
        <v>7</v>
      </c>
      <c r="C12">
        <v>2</v>
      </c>
    </row>
    <row r="16" spans="2:11" ht="18.75" x14ac:dyDescent="0.3">
      <c r="E16" s="3" t="s">
        <v>23</v>
      </c>
      <c r="F16" s="3">
        <f>SUM(Tabla14[HH])</f>
        <v>10</v>
      </c>
    </row>
    <row r="17" spans="2:3" ht="18.75" x14ac:dyDescent="0.3">
      <c r="B17" s="3" t="s">
        <v>23</v>
      </c>
      <c r="C17" s="3">
        <f>SUM(Tabla1[HH])</f>
        <v>14</v>
      </c>
    </row>
    <row r="22" spans="2:3" x14ac:dyDescent="0.25">
      <c r="B22" t="s">
        <v>15</v>
      </c>
      <c r="C22" t="s">
        <v>5</v>
      </c>
    </row>
    <row r="23" spans="2:3" x14ac:dyDescent="0.25">
      <c r="B23" t="s">
        <v>16</v>
      </c>
      <c r="C23">
        <v>4</v>
      </c>
    </row>
    <row r="24" spans="2:3" x14ac:dyDescent="0.25">
      <c r="B24" t="s">
        <v>17</v>
      </c>
      <c r="C24">
        <v>60</v>
      </c>
    </row>
    <row r="25" spans="2:3" x14ac:dyDescent="0.25">
      <c r="B25" t="s">
        <v>18</v>
      </c>
      <c r="C25">
        <v>40</v>
      </c>
    </row>
    <row r="26" spans="2:3" x14ac:dyDescent="0.25">
      <c r="B26" t="s">
        <v>22</v>
      </c>
      <c r="C26">
        <v>8</v>
      </c>
    </row>
    <row r="33" spans="2:5" ht="18.75" x14ac:dyDescent="0.3">
      <c r="B33" s="3" t="s">
        <v>23</v>
      </c>
      <c r="C33" s="3">
        <f>SUM(Tabla15[HH])</f>
        <v>112</v>
      </c>
    </row>
    <row r="37" spans="2:5" x14ac:dyDescent="0.25">
      <c r="B37" t="s">
        <v>31</v>
      </c>
      <c r="C37" t="s">
        <v>5</v>
      </c>
      <c r="D37" t="s">
        <v>26</v>
      </c>
      <c r="E37" t="s">
        <v>32</v>
      </c>
    </row>
    <row r="38" spans="2:5" x14ac:dyDescent="0.25">
      <c r="B38" t="s">
        <v>25</v>
      </c>
      <c r="C38">
        <v>24</v>
      </c>
      <c r="D38">
        <v>95</v>
      </c>
    </row>
    <row r="39" spans="2:5" x14ac:dyDescent="0.25">
      <c r="B39" t="s">
        <v>122</v>
      </c>
      <c r="C39">
        <v>24</v>
      </c>
      <c r="D39">
        <v>80</v>
      </c>
    </row>
    <row r="40" spans="2:5" x14ac:dyDescent="0.25">
      <c r="B40" t="s">
        <v>160</v>
      </c>
      <c r="C40">
        <v>24</v>
      </c>
      <c r="D40">
        <v>100</v>
      </c>
    </row>
    <row r="42" spans="2:5" x14ac:dyDescent="0.25">
      <c r="B42" t="s">
        <v>25</v>
      </c>
      <c r="C42">
        <v>5</v>
      </c>
      <c r="D42">
        <v>100</v>
      </c>
    </row>
    <row r="43" spans="2:5" x14ac:dyDescent="0.25">
      <c r="B43" t="s">
        <v>122</v>
      </c>
      <c r="C43">
        <v>5</v>
      </c>
      <c r="D43">
        <v>100</v>
      </c>
    </row>
    <row r="44" spans="2:5" x14ac:dyDescent="0.25">
      <c r="B44" t="s">
        <v>27</v>
      </c>
      <c r="C44">
        <v>24</v>
      </c>
      <c r="D44">
        <v>100</v>
      </c>
    </row>
    <row r="45" spans="2:5" x14ac:dyDescent="0.25">
      <c r="B45" t="s">
        <v>28</v>
      </c>
      <c r="C45">
        <v>24</v>
      </c>
      <c r="D45">
        <v>0</v>
      </c>
    </row>
    <row r="46" spans="2:5" x14ac:dyDescent="0.25">
      <c r="B46" t="s">
        <v>162</v>
      </c>
      <c r="C46">
        <v>1</v>
      </c>
      <c r="D46">
        <v>100</v>
      </c>
    </row>
    <row r="47" spans="2:5" x14ac:dyDescent="0.25">
      <c r="B47" t="s">
        <v>140</v>
      </c>
      <c r="C47">
        <v>8</v>
      </c>
      <c r="D47">
        <v>0</v>
      </c>
    </row>
    <row r="48" spans="2:5" x14ac:dyDescent="0.25">
      <c r="B48" t="s">
        <v>141</v>
      </c>
      <c r="C48">
        <v>16</v>
      </c>
      <c r="D48">
        <v>0</v>
      </c>
    </row>
    <row r="50" spans="2:5" x14ac:dyDescent="0.25">
      <c r="B50" t="s">
        <v>121</v>
      </c>
      <c r="C50">
        <v>8</v>
      </c>
      <c r="D50" s="5">
        <v>100</v>
      </c>
    </row>
    <row r="51" spans="2:5" x14ac:dyDescent="0.25">
      <c r="B51" t="s">
        <v>119</v>
      </c>
      <c r="C51">
        <v>8</v>
      </c>
      <c r="D51" s="5">
        <v>100</v>
      </c>
    </row>
    <row r="52" spans="2:5" x14ac:dyDescent="0.25">
      <c r="B52" t="s">
        <v>120</v>
      </c>
      <c r="C52">
        <v>8</v>
      </c>
      <c r="D52" s="5">
        <v>100</v>
      </c>
    </row>
    <row r="53" spans="2:5" x14ac:dyDescent="0.25">
      <c r="B53" t="s">
        <v>36</v>
      </c>
      <c r="C53">
        <v>8</v>
      </c>
      <c r="D53" s="5">
        <v>100</v>
      </c>
      <c r="E53" t="s">
        <v>33</v>
      </c>
    </row>
    <row r="54" spans="2:5" x14ac:dyDescent="0.25">
      <c r="B54" s="4" t="s">
        <v>30</v>
      </c>
      <c r="C54" s="4">
        <v>24</v>
      </c>
      <c r="D54" s="4">
        <v>0</v>
      </c>
    </row>
    <row r="55" spans="2:5" x14ac:dyDescent="0.25">
      <c r="B55" s="4" t="s">
        <v>29</v>
      </c>
      <c r="C55" s="4">
        <v>24</v>
      </c>
      <c r="D55" s="4">
        <v>0</v>
      </c>
    </row>
    <row r="56" spans="2:5" x14ac:dyDescent="0.25">
      <c r="B56" s="4" t="s">
        <v>34</v>
      </c>
      <c r="C56" s="4"/>
      <c r="D56" s="4"/>
    </row>
    <row r="57" spans="2:5" x14ac:dyDescent="0.25">
      <c r="B57" s="4" t="s">
        <v>35</v>
      </c>
      <c r="C57" s="4"/>
      <c r="D57" s="4"/>
    </row>
    <row r="58" spans="2:5" x14ac:dyDescent="0.25">
      <c r="B58" t="s">
        <v>37</v>
      </c>
    </row>
    <row r="60" spans="2:5" ht="18.75" x14ac:dyDescent="0.3">
      <c r="B60" s="3" t="s">
        <v>23</v>
      </c>
      <c r="C60" s="3">
        <f>SUM( Tabla156[HH])</f>
        <v>235</v>
      </c>
    </row>
  </sheetData>
  <conditionalFormatting sqref="D38:D5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89EF-FED9-4978-BE52-5C697D1635DB}">
  <dimension ref="B4:G24"/>
  <sheetViews>
    <sheetView topLeftCell="A13" workbookViewId="0">
      <selection activeCell="B29" sqref="B28:B29"/>
    </sheetView>
  </sheetViews>
  <sheetFormatPr baseColWidth="10" defaultRowHeight="15" x14ac:dyDescent="0.25"/>
  <cols>
    <col min="2" max="2" width="22.7109375" bestFit="1" customWidth="1"/>
    <col min="3" max="3" width="33.28515625" bestFit="1" customWidth="1"/>
    <col min="4" max="4" width="32.140625" bestFit="1" customWidth="1"/>
    <col min="5" max="5" width="51.5703125" style="6" bestFit="1" customWidth="1"/>
    <col min="6" max="6" width="19.140625" style="6" bestFit="1" customWidth="1"/>
    <col min="7" max="7" width="13.42578125" bestFit="1" customWidth="1"/>
  </cols>
  <sheetData>
    <row r="4" spans="2:7" x14ac:dyDescent="0.25">
      <c r="B4" t="s">
        <v>66</v>
      </c>
    </row>
    <row r="6" spans="2:7" x14ac:dyDescent="0.25">
      <c r="B6" t="s">
        <v>38</v>
      </c>
      <c r="C6" t="s">
        <v>161</v>
      </c>
      <c r="D6" t="s">
        <v>46</v>
      </c>
      <c r="E6" s="6" t="s">
        <v>64</v>
      </c>
      <c r="F6" s="6" t="s">
        <v>146</v>
      </c>
      <c r="G6" t="s">
        <v>60</v>
      </c>
    </row>
    <row r="7" spans="2:7" x14ac:dyDescent="0.25">
      <c r="B7" t="s">
        <v>39</v>
      </c>
      <c r="C7" t="s">
        <v>67</v>
      </c>
      <c r="D7" t="s">
        <v>40</v>
      </c>
      <c r="E7" s="6" t="s">
        <v>43</v>
      </c>
      <c r="G7" t="s">
        <v>56</v>
      </c>
    </row>
    <row r="8" spans="2:7" x14ac:dyDescent="0.25">
      <c r="B8" t="s">
        <v>39</v>
      </c>
      <c r="C8" t="s">
        <v>41</v>
      </c>
      <c r="D8" t="s">
        <v>47</v>
      </c>
      <c r="E8" s="6" t="s">
        <v>45</v>
      </c>
      <c r="F8" s="6" t="s">
        <v>62</v>
      </c>
      <c r="G8">
        <v>2</v>
      </c>
    </row>
    <row r="9" spans="2:7" x14ac:dyDescent="0.25">
      <c r="B9" t="s">
        <v>39</v>
      </c>
      <c r="C9" t="s">
        <v>42</v>
      </c>
      <c r="D9" t="s">
        <v>48</v>
      </c>
      <c r="E9" s="6" t="s">
        <v>44</v>
      </c>
      <c r="G9" t="s">
        <v>56</v>
      </c>
    </row>
    <row r="10" spans="2:7" x14ac:dyDescent="0.25">
      <c r="B10" t="s">
        <v>39</v>
      </c>
      <c r="C10" t="s">
        <v>49</v>
      </c>
      <c r="D10" t="s">
        <v>65</v>
      </c>
      <c r="E10" s="6" t="s">
        <v>61</v>
      </c>
      <c r="F10" s="6" t="s">
        <v>50</v>
      </c>
      <c r="G10">
        <v>1</v>
      </c>
    </row>
    <row r="11" spans="2:7" x14ac:dyDescent="0.25">
      <c r="B11" t="s">
        <v>39</v>
      </c>
      <c r="C11" t="s">
        <v>51</v>
      </c>
      <c r="E11" s="6" t="s">
        <v>43</v>
      </c>
      <c r="F11" s="6" t="s">
        <v>52</v>
      </c>
      <c r="G11">
        <v>1</v>
      </c>
    </row>
    <row r="12" spans="2:7" x14ac:dyDescent="0.25">
      <c r="B12" t="s">
        <v>39</v>
      </c>
      <c r="C12" t="s">
        <v>63</v>
      </c>
      <c r="D12" t="s">
        <v>53</v>
      </c>
      <c r="E12" s="6" t="s">
        <v>54</v>
      </c>
      <c r="F12" s="6" t="s">
        <v>55</v>
      </c>
      <c r="G12">
        <v>2</v>
      </c>
    </row>
    <row r="13" spans="2:7" x14ac:dyDescent="0.25">
      <c r="B13" t="s">
        <v>39</v>
      </c>
      <c r="C13" t="s">
        <v>57</v>
      </c>
      <c r="E13" s="6" t="s">
        <v>58</v>
      </c>
      <c r="F13" s="6" t="s">
        <v>59</v>
      </c>
      <c r="G13">
        <v>1</v>
      </c>
    </row>
    <row r="14" spans="2:7" x14ac:dyDescent="0.25">
      <c r="B14" t="s">
        <v>39</v>
      </c>
      <c r="C14" t="s">
        <v>68</v>
      </c>
      <c r="E14" s="6" t="s">
        <v>70</v>
      </c>
      <c r="F14" s="6" t="s">
        <v>69</v>
      </c>
      <c r="G14">
        <v>1</v>
      </c>
    </row>
    <row r="15" spans="2:7" ht="45" x14ac:dyDescent="0.25">
      <c r="B15" t="s">
        <v>71</v>
      </c>
      <c r="C15" t="s">
        <v>73</v>
      </c>
      <c r="E15" s="6" t="s">
        <v>72</v>
      </c>
      <c r="F15" s="6" t="s">
        <v>75</v>
      </c>
      <c r="G15">
        <v>6</v>
      </c>
    </row>
    <row r="16" spans="2:7" x14ac:dyDescent="0.25">
      <c r="B16" t="s">
        <v>71</v>
      </c>
      <c r="C16" t="s">
        <v>74</v>
      </c>
      <c r="E16" s="6">
        <v>1.2</v>
      </c>
      <c r="G16">
        <v>6</v>
      </c>
    </row>
    <row r="17" spans="2:6" x14ac:dyDescent="0.25">
      <c r="B17" t="s">
        <v>142</v>
      </c>
      <c r="C17" t="s">
        <v>143</v>
      </c>
      <c r="D17" t="s">
        <v>144</v>
      </c>
      <c r="E17" s="19" t="s">
        <v>145</v>
      </c>
      <c r="F17" s="6" t="s">
        <v>56</v>
      </c>
    </row>
    <row r="24" spans="2:6" ht="135" x14ac:dyDescent="0.25">
      <c r="B24" s="6" t="s">
        <v>172</v>
      </c>
      <c r="E24" s="34" t="s">
        <v>171</v>
      </c>
    </row>
  </sheetData>
  <hyperlinks>
    <hyperlink ref="E17" r:id="rId1" xr:uid="{8CAB21B6-AC0E-4D9A-9CAB-31B7E11034C9}"/>
  </hyperlinks>
  <pageMargins left="0.7" right="0.7" top="0.75" bottom="0.75" header="0.3" footer="0.3"/>
  <pageSetup orientation="portrait" verticalDpi="30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9509-C7B5-4CC1-A1EC-F73064BFA273}">
  <dimension ref="B2:J63"/>
  <sheetViews>
    <sheetView topLeftCell="A58" workbookViewId="0">
      <selection activeCell="E65" sqref="E65"/>
    </sheetView>
  </sheetViews>
  <sheetFormatPr baseColWidth="10" defaultRowHeight="15" x14ac:dyDescent="0.25"/>
  <cols>
    <col min="1" max="1" width="4.85546875" style="20" customWidth="1"/>
    <col min="2" max="2" width="20.5703125" style="20" bestFit="1" customWidth="1"/>
    <col min="3" max="3" width="12.140625" style="21" bestFit="1" customWidth="1"/>
    <col min="4" max="6" width="11.42578125" style="20"/>
    <col min="7" max="7" width="19.42578125" style="20" customWidth="1"/>
    <col min="8" max="9" width="11.42578125" style="20"/>
    <col min="10" max="10" width="29.85546875" style="20" customWidth="1"/>
    <col min="11" max="16384" width="11.42578125" style="20"/>
  </cols>
  <sheetData>
    <row r="2" spans="2:10" x14ac:dyDescent="0.25">
      <c r="B2" s="20" t="s">
        <v>76</v>
      </c>
      <c r="C2" s="21" t="s">
        <v>77</v>
      </c>
      <c r="D2" s="20" t="s">
        <v>78</v>
      </c>
      <c r="E2" s="22" t="s">
        <v>79</v>
      </c>
      <c r="F2" s="23" t="s">
        <v>80</v>
      </c>
      <c r="G2" s="21" t="s">
        <v>81</v>
      </c>
      <c r="H2" s="20" t="s">
        <v>82</v>
      </c>
      <c r="I2" s="20" t="s">
        <v>83</v>
      </c>
      <c r="J2" s="20" t="s">
        <v>84</v>
      </c>
    </row>
    <row r="3" spans="2:10" x14ac:dyDescent="0.25">
      <c r="B3" s="20" t="s">
        <v>85</v>
      </c>
      <c r="C3" s="21" t="s">
        <v>71</v>
      </c>
      <c r="D3" s="20" t="s">
        <v>86</v>
      </c>
      <c r="E3" s="22">
        <v>500</v>
      </c>
      <c r="F3" s="23"/>
      <c r="G3" s="24"/>
      <c r="I3" s="21"/>
      <c r="J3" s="21"/>
    </row>
    <row r="4" spans="2:10" x14ac:dyDescent="0.25">
      <c r="B4" s="20" t="s">
        <v>85</v>
      </c>
      <c r="C4" s="21" t="s">
        <v>71</v>
      </c>
      <c r="D4" s="20" t="s">
        <v>86</v>
      </c>
      <c r="E4" s="22">
        <v>600</v>
      </c>
      <c r="F4" s="23"/>
      <c r="G4" s="24"/>
      <c r="I4" s="21"/>
      <c r="J4" s="21"/>
    </row>
    <row r="5" spans="2:10" x14ac:dyDescent="0.25">
      <c r="B5" s="20" t="s">
        <v>85</v>
      </c>
      <c r="C5" s="21" t="s">
        <v>71</v>
      </c>
      <c r="D5" s="20" t="s">
        <v>87</v>
      </c>
      <c r="E5" s="22">
        <v>5000</v>
      </c>
      <c r="F5" s="23"/>
      <c r="G5" s="24"/>
      <c r="I5" s="21"/>
      <c r="J5" s="21"/>
    </row>
    <row r="6" spans="2:10" x14ac:dyDescent="0.25">
      <c r="B6" s="20" t="s">
        <v>85</v>
      </c>
      <c r="C6" s="21" t="s">
        <v>71</v>
      </c>
      <c r="D6" s="20" t="s">
        <v>87</v>
      </c>
      <c r="E6" s="22">
        <v>2000</v>
      </c>
      <c r="F6" s="25"/>
      <c r="G6" s="24"/>
      <c r="I6" s="21"/>
      <c r="J6" s="21"/>
    </row>
    <row r="7" spans="2:10" x14ac:dyDescent="0.25">
      <c r="B7" s="20" t="s">
        <v>85</v>
      </c>
      <c r="C7" s="21" t="s">
        <v>71</v>
      </c>
      <c r="D7" s="20" t="s">
        <v>87</v>
      </c>
      <c r="E7" s="22" t="s">
        <v>88</v>
      </c>
      <c r="F7" s="23"/>
      <c r="G7" s="24"/>
      <c r="I7" s="21"/>
      <c r="J7" s="21"/>
    </row>
    <row r="8" spans="2:10" x14ac:dyDescent="0.25">
      <c r="B8" s="20" t="s">
        <v>85</v>
      </c>
      <c r="C8" s="21" t="s">
        <v>71</v>
      </c>
      <c r="D8" s="20" t="s">
        <v>87</v>
      </c>
      <c r="E8" s="22">
        <v>3000</v>
      </c>
      <c r="F8" s="23"/>
      <c r="G8" s="24"/>
      <c r="I8" s="21"/>
      <c r="J8" s="21"/>
    </row>
    <row r="9" spans="2:10" x14ac:dyDescent="0.25">
      <c r="B9" s="20" t="s">
        <v>85</v>
      </c>
      <c r="C9" s="21" t="s">
        <v>71</v>
      </c>
      <c r="D9" s="20" t="s">
        <v>89</v>
      </c>
      <c r="E9" s="22">
        <v>500</v>
      </c>
      <c r="F9" s="23"/>
      <c r="G9" s="24"/>
      <c r="I9" s="21"/>
      <c r="J9" s="21"/>
    </row>
    <row r="10" spans="2:10" x14ac:dyDescent="0.25">
      <c r="B10" s="20" t="s">
        <v>85</v>
      </c>
      <c r="C10" s="21" t="s">
        <v>71</v>
      </c>
      <c r="D10" s="20" t="s">
        <v>89</v>
      </c>
      <c r="E10" s="22">
        <v>600</v>
      </c>
      <c r="F10" s="23"/>
      <c r="G10" s="24"/>
      <c r="I10" s="21"/>
      <c r="J10" s="21"/>
    </row>
    <row r="11" spans="2:10" x14ac:dyDescent="0.25">
      <c r="B11" s="20" t="s">
        <v>85</v>
      </c>
      <c r="C11" s="21" t="s">
        <v>71</v>
      </c>
      <c r="D11" s="20" t="s">
        <v>89</v>
      </c>
      <c r="E11" s="22">
        <v>1000</v>
      </c>
      <c r="F11" s="23"/>
      <c r="G11" s="24"/>
      <c r="I11" s="21"/>
      <c r="J11" s="21"/>
    </row>
    <row r="12" spans="2:10" x14ac:dyDescent="0.25">
      <c r="B12" s="20" t="s">
        <v>85</v>
      </c>
      <c r="C12" s="21" t="s">
        <v>71</v>
      </c>
      <c r="D12" s="20" t="s">
        <v>90</v>
      </c>
      <c r="E12" s="22">
        <v>1000</v>
      </c>
      <c r="F12" s="23"/>
      <c r="G12" s="24"/>
      <c r="I12" s="21"/>
      <c r="J12" s="21"/>
    </row>
    <row r="13" spans="2:10" x14ac:dyDescent="0.25">
      <c r="B13" s="20" t="s">
        <v>85</v>
      </c>
      <c r="C13" s="21" t="s">
        <v>71</v>
      </c>
      <c r="D13" s="20" t="s">
        <v>91</v>
      </c>
      <c r="E13" s="22">
        <v>1500</v>
      </c>
      <c r="F13" s="23"/>
      <c r="G13" s="24"/>
      <c r="I13" s="21"/>
      <c r="J13" s="21"/>
    </row>
    <row r="14" spans="2:10" x14ac:dyDescent="0.25">
      <c r="B14" s="20" t="s">
        <v>85</v>
      </c>
      <c r="C14" s="21" t="s">
        <v>71</v>
      </c>
      <c r="D14" s="20" t="s">
        <v>87</v>
      </c>
      <c r="E14" s="22" t="s">
        <v>92</v>
      </c>
      <c r="F14" s="23"/>
      <c r="G14" s="24"/>
      <c r="I14" s="21"/>
      <c r="J14" s="21"/>
    </row>
    <row r="15" spans="2:10" ht="30" x14ac:dyDescent="0.25">
      <c r="B15" s="20" t="s">
        <v>85</v>
      </c>
      <c r="C15" s="21" t="s">
        <v>71</v>
      </c>
      <c r="D15" s="20" t="s">
        <v>93</v>
      </c>
      <c r="E15" s="22" t="s">
        <v>94</v>
      </c>
      <c r="F15" s="23"/>
      <c r="G15" s="24"/>
      <c r="I15" s="21"/>
      <c r="J15" s="21"/>
    </row>
    <row r="16" spans="2:10" x14ac:dyDescent="0.25">
      <c r="B16" s="20" t="s">
        <v>85</v>
      </c>
      <c r="C16" s="21" t="s">
        <v>71</v>
      </c>
      <c r="D16" s="20" t="s">
        <v>89</v>
      </c>
      <c r="E16" s="22" t="s">
        <v>92</v>
      </c>
      <c r="F16" s="23"/>
      <c r="G16" s="24"/>
      <c r="I16" s="21"/>
      <c r="J16" s="21"/>
    </row>
    <row r="17" spans="2:10" x14ac:dyDescent="0.25">
      <c r="B17" s="20" t="s">
        <v>85</v>
      </c>
      <c r="C17" s="21" t="s">
        <v>71</v>
      </c>
      <c r="D17" s="20" t="s">
        <v>87</v>
      </c>
      <c r="E17" s="22" t="s">
        <v>92</v>
      </c>
      <c r="F17" s="23"/>
      <c r="G17" s="24"/>
      <c r="I17" s="21"/>
      <c r="J17" s="21"/>
    </row>
    <row r="18" spans="2:10" x14ac:dyDescent="0.25">
      <c r="B18" s="20" t="s">
        <v>85</v>
      </c>
      <c r="C18" s="21" t="s">
        <v>71</v>
      </c>
      <c r="D18" s="20" t="s">
        <v>89</v>
      </c>
      <c r="E18" s="22" t="s">
        <v>92</v>
      </c>
      <c r="F18" s="23"/>
      <c r="G18" s="24"/>
      <c r="I18" s="21"/>
      <c r="J18" s="21"/>
    </row>
    <row r="19" spans="2:10" x14ac:dyDescent="0.25">
      <c r="B19" s="20" t="s">
        <v>85</v>
      </c>
      <c r="C19" s="21" t="s">
        <v>71</v>
      </c>
      <c r="D19" s="20" t="s">
        <v>89</v>
      </c>
      <c r="E19" s="22" t="s">
        <v>95</v>
      </c>
      <c r="F19" s="23"/>
      <c r="G19" s="24"/>
      <c r="I19" s="21"/>
      <c r="J19" s="21"/>
    </row>
    <row r="20" spans="2:10" x14ac:dyDescent="0.25">
      <c r="B20" s="20" t="s">
        <v>85</v>
      </c>
      <c r="C20" s="21" t="s">
        <v>71</v>
      </c>
      <c r="D20" s="20" t="s">
        <v>89</v>
      </c>
      <c r="E20" s="22" t="s">
        <v>96</v>
      </c>
      <c r="F20" s="23"/>
      <c r="G20" s="24"/>
      <c r="I20" s="21"/>
      <c r="J20" s="21"/>
    </row>
    <row r="21" spans="2:10" x14ac:dyDescent="0.25">
      <c r="B21" s="20" t="s">
        <v>85</v>
      </c>
      <c r="C21" s="21" t="s">
        <v>71</v>
      </c>
      <c r="D21" s="20" t="s">
        <v>89</v>
      </c>
      <c r="E21" s="22" t="s">
        <v>97</v>
      </c>
      <c r="F21" s="23"/>
      <c r="G21" s="24"/>
      <c r="I21" s="21"/>
      <c r="J21" s="21"/>
    </row>
    <row r="22" spans="2:10" x14ac:dyDescent="0.25">
      <c r="B22" s="20" t="s">
        <v>85</v>
      </c>
      <c r="C22" s="21" t="s">
        <v>71</v>
      </c>
      <c r="D22" s="20" t="s">
        <v>89</v>
      </c>
      <c r="E22" s="22" t="s">
        <v>97</v>
      </c>
      <c r="F22" s="23"/>
      <c r="G22" s="24"/>
      <c r="I22" s="21"/>
      <c r="J22" s="21"/>
    </row>
    <row r="23" spans="2:10" x14ac:dyDescent="0.25">
      <c r="B23" s="20" t="s">
        <v>85</v>
      </c>
      <c r="C23" s="21" t="s">
        <v>71</v>
      </c>
      <c r="D23" s="20" t="s">
        <v>86</v>
      </c>
      <c r="E23" s="22" t="s">
        <v>92</v>
      </c>
      <c r="F23" s="23"/>
      <c r="G23" s="24"/>
      <c r="I23" s="21"/>
      <c r="J23" s="21"/>
    </row>
    <row r="24" spans="2:10" x14ac:dyDescent="0.25">
      <c r="B24" s="20" t="s">
        <v>85</v>
      </c>
      <c r="C24" s="21" t="s">
        <v>71</v>
      </c>
      <c r="D24" s="20" t="s">
        <v>86</v>
      </c>
      <c r="E24" s="22" t="s">
        <v>92</v>
      </c>
      <c r="F24" s="23"/>
      <c r="G24" s="24"/>
      <c r="I24" s="21"/>
      <c r="J24" s="21"/>
    </row>
    <row r="25" spans="2:10" x14ac:dyDescent="0.25">
      <c r="B25" s="20" t="s">
        <v>85</v>
      </c>
      <c r="C25" s="21" t="s">
        <v>71</v>
      </c>
      <c r="D25" s="20" t="s">
        <v>86</v>
      </c>
      <c r="E25" s="22" t="s">
        <v>98</v>
      </c>
      <c r="F25" s="23"/>
      <c r="G25" s="24"/>
      <c r="I25" s="21"/>
      <c r="J25" s="21"/>
    </row>
    <row r="26" spans="2:10" ht="30" x14ac:dyDescent="0.25">
      <c r="B26" s="20" t="s">
        <v>85</v>
      </c>
      <c r="C26" s="21" t="s">
        <v>71</v>
      </c>
      <c r="D26" s="20" t="s">
        <v>86</v>
      </c>
      <c r="E26" s="22" t="s">
        <v>99</v>
      </c>
      <c r="F26" s="23"/>
      <c r="G26" s="24"/>
      <c r="I26" s="21"/>
      <c r="J26" s="21"/>
    </row>
    <row r="27" spans="2:10" ht="30" x14ac:dyDescent="0.25">
      <c r="B27" s="20" t="s">
        <v>85</v>
      </c>
      <c r="C27" s="21" t="s">
        <v>71</v>
      </c>
      <c r="D27" s="20" t="s">
        <v>86</v>
      </c>
      <c r="E27" s="22" t="s">
        <v>99</v>
      </c>
      <c r="F27" s="23"/>
      <c r="G27" s="24"/>
      <c r="I27" s="21"/>
      <c r="J27" s="21"/>
    </row>
    <row r="28" spans="2:10" x14ac:dyDescent="0.25">
      <c r="B28" s="20" t="s">
        <v>85</v>
      </c>
      <c r="C28" s="21" t="s">
        <v>71</v>
      </c>
      <c r="D28" s="20" t="s">
        <v>87</v>
      </c>
      <c r="E28" s="22" t="s">
        <v>92</v>
      </c>
      <c r="F28" s="23"/>
      <c r="G28" s="24"/>
      <c r="I28" s="21"/>
      <c r="J28" s="21"/>
    </row>
    <row r="29" spans="2:10" x14ac:dyDescent="0.25">
      <c r="B29" s="20" t="s">
        <v>85</v>
      </c>
      <c r="C29" s="21" t="s">
        <v>71</v>
      </c>
      <c r="D29" s="20" t="s">
        <v>87</v>
      </c>
      <c r="E29" s="22" t="s">
        <v>92</v>
      </c>
      <c r="F29" s="23"/>
      <c r="G29" s="24"/>
      <c r="I29" s="21"/>
      <c r="J29" s="21"/>
    </row>
    <row r="30" spans="2:10" x14ac:dyDescent="0.25">
      <c r="B30" s="20" t="s">
        <v>85</v>
      </c>
      <c r="C30" s="21" t="s">
        <v>71</v>
      </c>
      <c r="D30" s="20" t="s">
        <v>87</v>
      </c>
      <c r="E30" s="22" t="s">
        <v>92</v>
      </c>
      <c r="F30" s="23"/>
      <c r="G30" s="24"/>
      <c r="I30" s="24"/>
      <c r="J30" s="21"/>
    </row>
    <row r="31" spans="2:10" x14ac:dyDescent="0.25">
      <c r="B31" s="26" t="s">
        <v>85</v>
      </c>
      <c r="C31" s="27" t="s">
        <v>71</v>
      </c>
      <c r="D31" s="26" t="s">
        <v>87</v>
      </c>
      <c r="E31" s="28" t="s">
        <v>92</v>
      </c>
      <c r="F31" s="23">
        <v>5.32</v>
      </c>
      <c r="G31" s="24" t="s">
        <v>100</v>
      </c>
      <c r="I31" s="21"/>
      <c r="J31" s="21"/>
    </row>
    <row r="32" spans="2:10" ht="30" x14ac:dyDescent="0.25">
      <c r="B32" s="26" t="s">
        <v>85</v>
      </c>
      <c r="C32" s="27" t="s">
        <v>71</v>
      </c>
      <c r="D32" s="26" t="s">
        <v>87</v>
      </c>
      <c r="E32" s="22" t="s">
        <v>101</v>
      </c>
      <c r="F32" s="23">
        <v>5.53</v>
      </c>
      <c r="G32" s="24" t="s">
        <v>100</v>
      </c>
      <c r="I32" s="21"/>
      <c r="J32" s="21"/>
    </row>
    <row r="33" spans="2:10" ht="30" x14ac:dyDescent="0.25">
      <c r="B33" s="26" t="s">
        <v>85</v>
      </c>
      <c r="C33" s="27" t="s">
        <v>71</v>
      </c>
      <c r="D33" s="20" t="s">
        <v>102</v>
      </c>
      <c r="E33" s="22" t="s">
        <v>103</v>
      </c>
      <c r="F33" s="23">
        <v>11.32</v>
      </c>
      <c r="G33" s="24" t="s">
        <v>100</v>
      </c>
      <c r="I33" s="21"/>
      <c r="J33" s="21"/>
    </row>
    <row r="34" spans="2:10" x14ac:dyDescent="0.25">
      <c r="B34" s="20" t="s">
        <v>85</v>
      </c>
      <c r="C34" s="21" t="s">
        <v>71</v>
      </c>
      <c r="D34" s="20" t="s">
        <v>87</v>
      </c>
      <c r="E34" s="22" t="s">
        <v>104</v>
      </c>
      <c r="F34" s="23">
        <v>12</v>
      </c>
      <c r="G34" s="24" t="s">
        <v>100</v>
      </c>
      <c r="I34" s="21"/>
      <c r="J34" s="21"/>
    </row>
    <row r="35" spans="2:10" x14ac:dyDescent="0.25">
      <c r="B35" s="20" t="s">
        <v>85</v>
      </c>
      <c r="C35" s="21" t="s">
        <v>71</v>
      </c>
      <c r="D35" s="20" t="s">
        <v>87</v>
      </c>
      <c r="E35" s="22" t="s">
        <v>97</v>
      </c>
      <c r="F35" s="23">
        <v>14.33</v>
      </c>
      <c r="G35" s="24" t="s">
        <v>100</v>
      </c>
      <c r="I35" s="21"/>
      <c r="J35" s="21"/>
    </row>
    <row r="36" spans="2:10" ht="30" x14ac:dyDescent="0.25">
      <c r="B36" s="20" t="s">
        <v>85</v>
      </c>
      <c r="C36" s="21" t="s">
        <v>71</v>
      </c>
      <c r="D36" s="20" t="s">
        <v>87</v>
      </c>
      <c r="E36" s="22" t="s">
        <v>105</v>
      </c>
      <c r="F36" s="23" t="s">
        <v>106</v>
      </c>
      <c r="G36" s="24" t="s">
        <v>100</v>
      </c>
      <c r="I36" s="21" t="s">
        <v>107</v>
      </c>
      <c r="J36" s="21"/>
    </row>
    <row r="37" spans="2:10" x14ac:dyDescent="0.25">
      <c r="E37" s="22"/>
      <c r="F37" s="23"/>
      <c r="G37" s="24"/>
      <c r="I37" s="21"/>
      <c r="J37" s="21"/>
    </row>
    <row r="38" spans="2:10" ht="30" x14ac:dyDescent="0.25">
      <c r="B38" s="20" t="s">
        <v>85</v>
      </c>
      <c r="C38" s="21" t="s">
        <v>71</v>
      </c>
      <c r="D38" s="20" t="s">
        <v>87</v>
      </c>
      <c r="E38" s="22" t="s">
        <v>108</v>
      </c>
      <c r="F38" s="23">
        <v>13.33</v>
      </c>
      <c r="G38" s="24" t="s">
        <v>109</v>
      </c>
      <c r="I38" s="21"/>
      <c r="J38" s="21"/>
    </row>
    <row r="39" spans="2:10" ht="30" x14ac:dyDescent="0.25">
      <c r="B39" s="20" t="s">
        <v>85</v>
      </c>
      <c r="C39" s="21" t="s">
        <v>71</v>
      </c>
      <c r="D39" s="20" t="s">
        <v>87</v>
      </c>
      <c r="E39" s="22" t="s">
        <v>97</v>
      </c>
      <c r="F39" s="23">
        <v>14.33</v>
      </c>
      <c r="G39" s="24" t="s">
        <v>109</v>
      </c>
      <c r="I39" s="21"/>
      <c r="J39" s="21"/>
    </row>
    <row r="40" spans="2:10" ht="30" x14ac:dyDescent="0.25">
      <c r="B40" s="20" t="s">
        <v>110</v>
      </c>
      <c r="C40" s="21" t="s">
        <v>71</v>
      </c>
      <c r="D40" s="20" t="s">
        <v>111</v>
      </c>
      <c r="E40" s="22" t="s">
        <v>112</v>
      </c>
      <c r="F40" s="23">
        <v>5</v>
      </c>
      <c r="G40" s="24"/>
      <c r="H40" s="24"/>
      <c r="I40" s="21"/>
      <c r="J40" s="21"/>
    </row>
    <row r="41" spans="2:10" ht="90" x14ac:dyDescent="0.25">
      <c r="B41" s="20" t="s">
        <v>110</v>
      </c>
      <c r="C41" s="21" t="s">
        <v>71</v>
      </c>
      <c r="D41" s="20" t="s">
        <v>113</v>
      </c>
      <c r="E41" s="22" t="s">
        <v>114</v>
      </c>
      <c r="F41" s="23">
        <v>11.32</v>
      </c>
      <c r="G41" s="24"/>
      <c r="H41" s="24"/>
      <c r="I41" s="21"/>
      <c r="J41" s="21"/>
    </row>
    <row r="42" spans="2:10" x14ac:dyDescent="0.25">
      <c r="B42" s="20" t="s">
        <v>85</v>
      </c>
      <c r="C42" s="21" t="s">
        <v>71</v>
      </c>
      <c r="D42" s="20" t="s">
        <v>89</v>
      </c>
      <c r="E42" s="22" t="s">
        <v>96</v>
      </c>
      <c r="F42" s="23">
        <v>8</v>
      </c>
      <c r="G42" s="24"/>
      <c r="H42" s="24"/>
      <c r="I42" s="21"/>
      <c r="J42" s="21"/>
    </row>
    <row r="43" spans="2:10" x14ac:dyDescent="0.25">
      <c r="B43" s="20" t="s">
        <v>85</v>
      </c>
      <c r="C43" s="21" t="s">
        <v>115</v>
      </c>
      <c r="D43" s="20" t="s">
        <v>89</v>
      </c>
      <c r="E43" s="22" t="s">
        <v>92</v>
      </c>
      <c r="F43" s="23">
        <v>4.3099999999999996</v>
      </c>
      <c r="G43" s="24"/>
      <c r="H43" s="24"/>
      <c r="I43" s="21"/>
      <c r="J43" s="21"/>
    </row>
    <row r="44" spans="2:10" x14ac:dyDescent="0.25">
      <c r="B44" s="20" t="s">
        <v>85</v>
      </c>
      <c r="C44" s="21" t="s">
        <v>115</v>
      </c>
      <c r="D44" s="20" t="s">
        <v>89</v>
      </c>
      <c r="E44" s="22" t="s">
        <v>96</v>
      </c>
      <c r="F44" s="23">
        <v>4.3099999999999996</v>
      </c>
      <c r="G44" s="24"/>
      <c r="H44" s="24"/>
      <c r="I44" s="21"/>
      <c r="J44" s="21"/>
    </row>
    <row r="45" spans="2:10" x14ac:dyDescent="0.25">
      <c r="B45" s="20" t="s">
        <v>85</v>
      </c>
      <c r="C45" s="21" t="s">
        <v>115</v>
      </c>
      <c r="D45" s="20" t="s">
        <v>89</v>
      </c>
      <c r="E45" s="22" t="s">
        <v>97</v>
      </c>
      <c r="F45" s="23">
        <v>11.32</v>
      </c>
      <c r="G45" s="24"/>
      <c r="H45" s="24"/>
      <c r="I45" s="21"/>
      <c r="J45" s="21"/>
    </row>
    <row r="46" spans="2:10" x14ac:dyDescent="0.25">
      <c r="B46" s="20" t="s">
        <v>116</v>
      </c>
      <c r="C46" s="21" t="s">
        <v>117</v>
      </c>
      <c r="D46" s="20" t="s">
        <v>56</v>
      </c>
      <c r="E46" s="22" t="s">
        <v>56</v>
      </c>
      <c r="F46" s="23">
        <v>0.4</v>
      </c>
      <c r="G46" s="24"/>
      <c r="H46" s="24"/>
      <c r="I46" s="21"/>
      <c r="J46" s="21"/>
    </row>
    <row r="47" spans="2:10" x14ac:dyDescent="0.25">
      <c r="B47" s="20" t="s">
        <v>118</v>
      </c>
      <c r="C47" s="21" t="s">
        <v>117</v>
      </c>
      <c r="D47" s="20" t="s">
        <v>56</v>
      </c>
      <c r="E47" s="22" t="s">
        <v>56</v>
      </c>
      <c r="F47" s="23">
        <v>0.4</v>
      </c>
      <c r="G47" s="24"/>
      <c r="H47" s="24"/>
      <c r="I47" s="21"/>
      <c r="J47" s="21"/>
    </row>
    <row r="48" spans="2:10" x14ac:dyDescent="0.25">
      <c r="B48" s="20" t="s">
        <v>85</v>
      </c>
      <c r="C48" s="21" t="s">
        <v>115</v>
      </c>
      <c r="D48" s="20" t="s">
        <v>89</v>
      </c>
      <c r="E48" s="22" t="s">
        <v>92</v>
      </c>
      <c r="F48" s="23">
        <v>3.42</v>
      </c>
      <c r="G48" s="24"/>
      <c r="H48" s="24"/>
      <c r="I48" s="21"/>
      <c r="J48" s="21"/>
    </row>
    <row r="49" spans="2:10" ht="30" x14ac:dyDescent="0.25">
      <c r="B49" s="20" t="s">
        <v>85</v>
      </c>
      <c r="C49" s="21" t="s">
        <v>115</v>
      </c>
      <c r="D49" s="20" t="s">
        <v>89</v>
      </c>
      <c r="E49" s="22" t="s">
        <v>147</v>
      </c>
      <c r="F49" s="23">
        <v>4.54</v>
      </c>
      <c r="G49" s="24" t="s">
        <v>148</v>
      </c>
      <c r="H49" s="24"/>
      <c r="I49" s="21"/>
      <c r="J49" s="21"/>
    </row>
    <row r="50" spans="2:10" ht="30" x14ac:dyDescent="0.25">
      <c r="B50" s="20" t="s">
        <v>85</v>
      </c>
      <c r="C50" s="21" t="s">
        <v>71</v>
      </c>
      <c r="D50" s="20" t="s">
        <v>89</v>
      </c>
      <c r="E50" s="22" t="s">
        <v>147</v>
      </c>
      <c r="F50" s="23">
        <v>5.44</v>
      </c>
      <c r="G50" s="24" t="s">
        <v>149</v>
      </c>
      <c r="H50" s="24"/>
      <c r="I50" s="21"/>
      <c r="J50" s="21"/>
    </row>
    <row r="51" spans="2:10" ht="30" x14ac:dyDescent="0.25">
      <c r="B51" s="20" t="s">
        <v>85</v>
      </c>
      <c r="C51" s="21" t="s">
        <v>115</v>
      </c>
      <c r="D51" s="20" t="s">
        <v>89</v>
      </c>
      <c r="E51" s="22" t="s">
        <v>147</v>
      </c>
      <c r="F51" s="23">
        <v>7</v>
      </c>
      <c r="G51" s="24" t="s">
        <v>150</v>
      </c>
      <c r="H51" s="24"/>
      <c r="I51" s="21"/>
      <c r="J51" s="21"/>
    </row>
    <row r="52" spans="2:10" ht="30" x14ac:dyDescent="0.25">
      <c r="B52" s="20" t="s">
        <v>85</v>
      </c>
      <c r="C52" s="21" t="s">
        <v>151</v>
      </c>
      <c r="D52" s="20" t="s">
        <v>89</v>
      </c>
      <c r="E52" s="22" t="s">
        <v>147</v>
      </c>
      <c r="F52" s="23">
        <v>6</v>
      </c>
      <c r="G52" s="24" t="s">
        <v>152</v>
      </c>
      <c r="H52" s="24"/>
      <c r="I52" s="21"/>
      <c r="J52" s="21"/>
    </row>
    <row r="53" spans="2:10" ht="30" x14ac:dyDescent="0.25">
      <c r="B53" s="20" t="s">
        <v>85</v>
      </c>
      <c r="C53" s="21" t="s">
        <v>151</v>
      </c>
      <c r="D53" s="20" t="s">
        <v>153</v>
      </c>
      <c r="E53" s="22" t="s">
        <v>147</v>
      </c>
      <c r="F53" s="23">
        <v>9</v>
      </c>
      <c r="G53" s="24" t="s">
        <v>152</v>
      </c>
      <c r="H53" s="24"/>
      <c r="I53" s="21"/>
      <c r="J53" s="21"/>
    </row>
    <row r="54" spans="2:10" ht="45" x14ac:dyDescent="0.25">
      <c r="B54" s="20" t="s">
        <v>85</v>
      </c>
      <c r="C54" s="21" t="s">
        <v>151</v>
      </c>
      <c r="D54" s="20" t="s">
        <v>153</v>
      </c>
      <c r="E54" s="22" t="s">
        <v>154</v>
      </c>
      <c r="F54" s="23" t="s">
        <v>106</v>
      </c>
      <c r="G54" s="24" t="s">
        <v>155</v>
      </c>
      <c r="H54" s="24"/>
      <c r="I54" s="21"/>
      <c r="J54" s="21" t="s">
        <v>156</v>
      </c>
    </row>
    <row r="55" spans="2:10" ht="30" x14ac:dyDescent="0.25">
      <c r="B55" s="20" t="s">
        <v>85</v>
      </c>
      <c r="C55" s="21" t="s">
        <v>151</v>
      </c>
      <c r="D55" s="20" t="s">
        <v>93</v>
      </c>
      <c r="E55" s="22" t="s">
        <v>92</v>
      </c>
      <c r="F55" s="23">
        <v>6</v>
      </c>
      <c r="G55" s="24"/>
      <c r="H55" s="24"/>
      <c r="I55" s="21"/>
      <c r="J55" s="21"/>
    </row>
    <row r="56" spans="2:10" ht="30" x14ac:dyDescent="0.25">
      <c r="B56" s="20" t="s">
        <v>85</v>
      </c>
      <c r="C56" s="21" t="s">
        <v>151</v>
      </c>
      <c r="D56" s="20" t="s">
        <v>87</v>
      </c>
      <c r="E56" s="22" t="s">
        <v>92</v>
      </c>
      <c r="F56" s="23">
        <v>7</v>
      </c>
      <c r="G56" s="24"/>
      <c r="H56" s="24"/>
      <c r="I56" s="21"/>
      <c r="J56" s="21"/>
    </row>
    <row r="57" spans="2:10" ht="45" x14ac:dyDescent="0.25">
      <c r="B57" s="20" t="s">
        <v>85</v>
      </c>
      <c r="C57" s="21" t="s">
        <v>151</v>
      </c>
      <c r="D57" s="20" t="s">
        <v>157</v>
      </c>
      <c r="E57" s="22" t="s">
        <v>158</v>
      </c>
      <c r="F57" s="23" t="s">
        <v>106</v>
      </c>
      <c r="G57" s="24" t="s">
        <v>159</v>
      </c>
      <c r="H57" s="24"/>
      <c r="I57" s="21"/>
      <c r="J57" s="21"/>
    </row>
    <row r="58" spans="2:10" ht="30" x14ac:dyDescent="0.25">
      <c r="B58" s="20" t="s">
        <v>85</v>
      </c>
      <c r="C58" s="21" t="s">
        <v>151</v>
      </c>
      <c r="D58" s="20" t="s">
        <v>56</v>
      </c>
      <c r="E58" s="22" t="s">
        <v>56</v>
      </c>
      <c r="F58" s="23" t="s">
        <v>165</v>
      </c>
      <c r="G58" s="24" t="s">
        <v>164</v>
      </c>
      <c r="H58" s="24"/>
      <c r="I58" s="21"/>
      <c r="J58" s="21" t="s">
        <v>166</v>
      </c>
    </row>
    <row r="59" spans="2:10" ht="75" x14ac:dyDescent="0.25">
      <c r="B59" s="20" t="s">
        <v>85</v>
      </c>
      <c r="C59" s="21" t="s">
        <v>151</v>
      </c>
      <c r="D59" s="20" t="s">
        <v>56</v>
      </c>
      <c r="E59" s="22" t="s">
        <v>96</v>
      </c>
      <c r="F59" s="23">
        <v>12</v>
      </c>
      <c r="G59" s="24" t="s">
        <v>164</v>
      </c>
      <c r="H59" s="24"/>
      <c r="I59" s="21"/>
      <c r="J59" s="21" t="s">
        <v>168</v>
      </c>
    </row>
    <row r="60" spans="2:10" ht="30" x14ac:dyDescent="0.25">
      <c r="B60" s="20" t="s">
        <v>85</v>
      </c>
      <c r="C60" s="21" t="s">
        <v>151</v>
      </c>
      <c r="D60" s="20" t="s">
        <v>56</v>
      </c>
      <c r="E60" s="22" t="s">
        <v>167</v>
      </c>
      <c r="F60" s="23">
        <v>13</v>
      </c>
      <c r="G60" s="24" t="s">
        <v>169</v>
      </c>
      <c r="H60" s="24"/>
      <c r="I60" s="21"/>
      <c r="J60" s="21"/>
    </row>
    <row r="61" spans="2:10" ht="45" x14ac:dyDescent="0.25">
      <c r="B61" s="20" t="s">
        <v>85</v>
      </c>
      <c r="C61" s="21" t="s">
        <v>151</v>
      </c>
      <c r="D61" s="20" t="s">
        <v>56</v>
      </c>
      <c r="E61" s="22" t="s">
        <v>170</v>
      </c>
      <c r="F61" s="23">
        <v>31</v>
      </c>
      <c r="G61" s="24" t="s">
        <v>169</v>
      </c>
      <c r="H61" s="24"/>
      <c r="I61" s="21"/>
      <c r="J61" s="21"/>
    </row>
    <row r="62" spans="2:10" ht="60" x14ac:dyDescent="0.25">
      <c r="B62" s="20" t="s">
        <v>85</v>
      </c>
      <c r="C62" s="21" t="s">
        <v>176</v>
      </c>
      <c r="D62" s="20" t="s">
        <v>56</v>
      </c>
      <c r="E62" s="22" t="s">
        <v>170</v>
      </c>
      <c r="F62" s="23">
        <v>37</v>
      </c>
      <c r="G62" s="24" t="s">
        <v>169</v>
      </c>
      <c r="H62" s="24"/>
      <c r="I62" s="21"/>
      <c r="J62" s="21" t="s">
        <v>177</v>
      </c>
    </row>
    <row r="63" spans="2:10" ht="60" x14ac:dyDescent="0.25">
      <c r="B63" s="20" t="s">
        <v>85</v>
      </c>
      <c r="C63" s="21" t="s">
        <v>176</v>
      </c>
      <c r="D63" s="20" t="s">
        <v>56</v>
      </c>
      <c r="E63" s="22" t="s">
        <v>178</v>
      </c>
      <c r="F63" s="23">
        <v>6</v>
      </c>
      <c r="G63" s="24"/>
      <c r="H63" s="24"/>
      <c r="I63" s="21"/>
      <c r="J63" s="21"/>
    </row>
  </sheetData>
  <phoneticPr fontId="11" type="noConversion"/>
  <conditionalFormatting sqref="F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1:F38 F2:F29 F40:F4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F38 F11:F29 F2:F9 F40:F4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F63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{00AD858B-968F-4D8C-ACCE-327416065147}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58 F60:F104857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{C337494D-1E71-4B64-B912-2AA1BB431E2E}</x14:id>
        </ext>
      </extLst>
    </cfRule>
  </conditionalFormatting>
  <conditionalFormatting sqref="F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{B4E93C25-CDA5-47A0-B58B-FF6FD94B5483}</x14:id>
        </ext>
      </extLst>
    </cfRule>
  </conditionalFormatting>
  <conditionalFormatting sqref="F1:F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{70809C3E-3067-4E73-BFCD-1E2D84C7DE0E}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AD858B-968F-4D8C-ACCE-327416065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F3:F63</xm:sqref>
        </x14:conditionalFormatting>
        <x14:conditionalFormatting xmlns:xm="http://schemas.microsoft.com/office/excel/2006/main">
          <x14:cfRule type="dataBar" id="{C337494D-1E71-4B64-B912-2AA1BB431E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F1:F58 F60:F1048576</xm:sqref>
        </x14:conditionalFormatting>
        <x14:conditionalFormatting xmlns:xm="http://schemas.microsoft.com/office/excel/2006/main">
          <x14:cfRule type="dataBar" id="{B4E93C25-CDA5-47A0-B58B-FF6FD94B5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F59</xm:sqref>
        </x14:conditionalFormatting>
        <x14:conditionalFormatting xmlns:xm="http://schemas.microsoft.com/office/excel/2006/main">
          <x14:cfRule type="dataBar" id="{70809C3E-3067-4E73-BFCD-1E2D84C7DE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8B39-6A8B-4402-8077-D6D70BAE644B}">
  <dimension ref="B3:H37"/>
  <sheetViews>
    <sheetView tabSelected="1" topLeftCell="A7" zoomScaleNormal="100" workbookViewId="0">
      <selection activeCell="B27" sqref="B27"/>
    </sheetView>
  </sheetViews>
  <sheetFormatPr baseColWidth="10" defaultRowHeight="15" x14ac:dyDescent="0.25"/>
  <cols>
    <col min="1" max="1" width="11.42578125" style="7"/>
    <col min="2" max="2" width="14.85546875" style="7" bestFit="1" customWidth="1"/>
    <col min="3" max="3" width="13.85546875" style="7" bestFit="1" customWidth="1"/>
    <col min="4" max="5" width="11.42578125" style="7"/>
    <col min="6" max="6" width="18" style="7" bestFit="1" customWidth="1"/>
    <col min="7" max="16384" width="11.42578125" style="7"/>
  </cols>
  <sheetData>
    <row r="3" spans="2:7" x14ac:dyDescent="0.25">
      <c r="B3" s="36" t="s">
        <v>137</v>
      </c>
      <c r="C3" s="36"/>
      <c r="D3" s="36"/>
      <c r="E3" s="36"/>
      <c r="F3" s="36"/>
      <c r="G3" s="36"/>
    </row>
    <row r="4" spans="2:7" x14ac:dyDescent="0.25">
      <c r="B4" s="38" t="s">
        <v>138</v>
      </c>
      <c r="C4" s="39"/>
      <c r="D4" s="39"/>
      <c r="E4" s="39"/>
      <c r="F4" s="39"/>
      <c r="G4" s="40"/>
    </row>
    <row r="5" spans="2:7" x14ac:dyDescent="0.25">
      <c r="B5" s="37" t="s">
        <v>138</v>
      </c>
      <c r="C5" s="37"/>
      <c r="D5" s="37"/>
      <c r="E5" s="37" t="s">
        <v>138</v>
      </c>
      <c r="F5" s="37"/>
      <c r="G5" s="37"/>
    </row>
    <row r="6" spans="2:7" x14ac:dyDescent="0.25">
      <c r="B6" s="41" t="s">
        <v>123</v>
      </c>
      <c r="C6" s="41"/>
      <c r="D6" s="41"/>
      <c r="E6" s="42" t="s">
        <v>124</v>
      </c>
      <c r="F6" s="42"/>
      <c r="G6" s="42"/>
    </row>
    <row r="7" spans="2:7" x14ac:dyDescent="0.25">
      <c r="B7" s="41"/>
      <c r="C7" s="41"/>
      <c r="D7" s="41"/>
      <c r="E7" s="42"/>
      <c r="F7" s="42"/>
      <c r="G7" s="42"/>
    </row>
    <row r="8" spans="2:7" x14ac:dyDescent="0.25">
      <c r="B8" s="8" t="s">
        <v>125</v>
      </c>
      <c r="C8" s="9"/>
      <c r="D8" s="10"/>
      <c r="E8" s="9"/>
      <c r="F8" s="9"/>
      <c r="G8" s="10"/>
    </row>
    <row r="9" spans="2:7" x14ac:dyDescent="0.25">
      <c r="B9" s="11"/>
      <c r="C9" s="12"/>
      <c r="D9" s="13"/>
      <c r="E9" s="12" t="s">
        <v>139</v>
      </c>
      <c r="F9" s="12"/>
      <c r="G9" s="13"/>
    </row>
    <row r="10" spans="2:7" x14ac:dyDescent="0.25">
      <c r="B10" s="11" t="s">
        <v>126</v>
      </c>
      <c r="C10" s="12"/>
      <c r="D10" s="13"/>
      <c r="E10" s="12" t="s">
        <v>130</v>
      </c>
      <c r="F10" s="12" t="s">
        <v>129</v>
      </c>
      <c r="G10" s="13"/>
    </row>
    <row r="11" spans="2:7" x14ac:dyDescent="0.25">
      <c r="B11" s="11" t="s">
        <v>127</v>
      </c>
      <c r="C11" s="12"/>
      <c r="D11" s="13"/>
      <c r="E11" s="12"/>
      <c r="F11" s="12"/>
      <c r="G11" s="13"/>
    </row>
    <row r="12" spans="2:7" x14ac:dyDescent="0.25">
      <c r="B12" s="11" t="s">
        <v>128</v>
      </c>
      <c r="C12" s="12"/>
      <c r="D12" s="13"/>
      <c r="E12" s="12"/>
      <c r="F12" s="12"/>
      <c r="G12" s="13"/>
    </row>
    <row r="13" spans="2:7" x14ac:dyDescent="0.25">
      <c r="B13" s="11" t="s">
        <v>135</v>
      </c>
      <c r="C13" s="12"/>
      <c r="D13" s="13"/>
      <c r="E13" s="12"/>
      <c r="F13" s="12"/>
      <c r="G13" s="13"/>
    </row>
    <row r="14" spans="2:7" x14ac:dyDescent="0.25">
      <c r="B14" s="11" t="s">
        <v>136</v>
      </c>
      <c r="C14" s="12"/>
      <c r="D14" s="13"/>
      <c r="E14" s="12"/>
      <c r="F14" s="12"/>
      <c r="G14" s="13"/>
    </row>
    <row r="15" spans="2:7" x14ac:dyDescent="0.25">
      <c r="B15" s="14"/>
      <c r="C15" s="15"/>
      <c r="D15" s="15"/>
      <c r="E15" s="15"/>
      <c r="F15" s="15"/>
      <c r="G15" s="16"/>
    </row>
    <row r="21" spans="2:8" x14ac:dyDescent="0.25">
      <c r="B21" s="35" t="s">
        <v>126</v>
      </c>
      <c r="C21" s="35"/>
      <c r="D21" s="35"/>
      <c r="F21" s="35" t="s">
        <v>127</v>
      </c>
      <c r="G21" s="35"/>
      <c r="H21" s="35"/>
    </row>
    <row r="22" spans="2:8" x14ac:dyDescent="0.25">
      <c r="B22" s="35"/>
      <c r="C22" s="35"/>
      <c r="D22" s="35"/>
      <c r="F22" s="35"/>
      <c r="G22" s="35"/>
      <c r="H22" s="35"/>
    </row>
    <row r="23" spans="2:8" x14ac:dyDescent="0.25">
      <c r="B23" s="17" t="s">
        <v>131</v>
      </c>
      <c r="C23" s="12"/>
      <c r="D23" s="13"/>
      <c r="F23" s="30" t="s">
        <v>131</v>
      </c>
      <c r="G23" s="12"/>
      <c r="H23" s="13"/>
    </row>
    <row r="24" spans="2:8" x14ac:dyDescent="0.25">
      <c r="B24" s="17" t="s">
        <v>131</v>
      </c>
      <c r="C24" s="12"/>
      <c r="D24" s="13"/>
      <c r="F24" s="29" t="s">
        <v>134</v>
      </c>
      <c r="G24" s="12"/>
      <c r="H24" s="13"/>
    </row>
    <row r="25" spans="2:8" x14ac:dyDescent="0.25">
      <c r="B25" s="17" t="s">
        <v>131</v>
      </c>
      <c r="C25" s="12"/>
      <c r="D25" s="13"/>
      <c r="F25" s="33" t="s">
        <v>135</v>
      </c>
    </row>
    <row r="26" spans="2:8" x14ac:dyDescent="0.25">
      <c r="B26" s="29" t="s">
        <v>132</v>
      </c>
      <c r="C26" s="12"/>
      <c r="D26" s="13"/>
      <c r="F26" s="29" t="s">
        <v>134</v>
      </c>
      <c r="G26" s="12"/>
      <c r="H26" s="13"/>
    </row>
    <row r="27" spans="2:8" x14ac:dyDescent="0.25">
      <c r="B27" s="18" t="s">
        <v>133</v>
      </c>
      <c r="C27" s="15"/>
      <c r="D27" s="16"/>
      <c r="F27" s="18" t="s">
        <v>133</v>
      </c>
      <c r="G27" s="15"/>
      <c r="H27" s="16"/>
    </row>
    <row r="32" spans="2:8" x14ac:dyDescent="0.25">
      <c r="B32" s="35" t="s">
        <v>128</v>
      </c>
      <c r="C32" s="35"/>
      <c r="D32" s="35"/>
      <c r="F32" s="35" t="s">
        <v>124</v>
      </c>
      <c r="G32" s="35"/>
      <c r="H32" s="35"/>
    </row>
    <row r="33" spans="2:8" x14ac:dyDescent="0.25">
      <c r="B33" s="35"/>
      <c r="C33" s="35"/>
      <c r="D33" s="35"/>
      <c r="F33" s="35"/>
      <c r="G33" s="35"/>
      <c r="H33" s="35"/>
    </row>
    <row r="34" spans="2:8" x14ac:dyDescent="0.25">
      <c r="B34" s="30" t="s">
        <v>131</v>
      </c>
      <c r="C34" s="30" t="s">
        <v>131</v>
      </c>
      <c r="D34" s="13"/>
      <c r="F34" s="29" t="s">
        <v>163</v>
      </c>
      <c r="G34" s="9"/>
      <c r="H34" s="10"/>
    </row>
    <row r="35" spans="2:8" x14ac:dyDescent="0.25">
      <c r="B35" s="18" t="s">
        <v>133</v>
      </c>
      <c r="C35" s="32" t="s">
        <v>173</v>
      </c>
      <c r="D35" s="13"/>
      <c r="F35" s="31" t="s">
        <v>129</v>
      </c>
      <c r="G35" s="15"/>
      <c r="H35" s="16"/>
    </row>
    <row r="36" spans="2:8" x14ac:dyDescent="0.25">
      <c r="B36" s="18" t="s">
        <v>133</v>
      </c>
      <c r="C36" s="32" t="s">
        <v>174</v>
      </c>
      <c r="D36" s="13"/>
      <c r="G36" s="12"/>
      <c r="H36" s="13"/>
    </row>
    <row r="37" spans="2:8" x14ac:dyDescent="0.25">
      <c r="B37" s="18" t="s">
        <v>133</v>
      </c>
      <c r="C37" s="32" t="s">
        <v>175</v>
      </c>
      <c r="D37" s="13"/>
      <c r="G37" s="12"/>
      <c r="H37" s="13"/>
    </row>
  </sheetData>
  <mergeCells count="10">
    <mergeCell ref="B21:D22"/>
    <mergeCell ref="F21:H22"/>
    <mergeCell ref="B32:D33"/>
    <mergeCell ref="F32:H33"/>
    <mergeCell ref="B3:G3"/>
    <mergeCell ref="B5:D5"/>
    <mergeCell ref="E5:G5"/>
    <mergeCell ref="B4:G4"/>
    <mergeCell ref="B6:D7"/>
    <mergeCell ref="E6:G7"/>
  </mergeCell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Planificaciones</vt:lpstr>
      <vt:lpstr>Parametrizacion</vt:lpstr>
      <vt:lpstr>Tiempos de respuesta</vt:lpstr>
      <vt:lpstr>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Vargas</dc:creator>
  <cp:lastModifiedBy>Cristian Vargas</cp:lastModifiedBy>
  <dcterms:created xsi:type="dcterms:W3CDTF">2022-04-27T14:00:22Z</dcterms:created>
  <dcterms:modified xsi:type="dcterms:W3CDTF">2022-07-20T23:16:48Z</dcterms:modified>
</cp:coreProperties>
</file>