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WGC\"/>
    </mc:Choice>
  </mc:AlternateContent>
  <xr:revisionPtr revIDLastSave="0" documentId="13_ncr:1_{49F2611B-788F-480B-931C-1AD625F548B4}" xr6:coauthVersionLast="47" xr6:coauthVersionMax="47" xr10:uidLastSave="{00000000-0000-0000-0000-000000000000}"/>
  <bookViews>
    <workbookView xWindow="28680" yWindow="-120" windowWidth="29040" windowHeight="16440" xr2:uid="{4A667892-7632-4EB5-84D9-90196DFB4274}"/>
  </bookViews>
  <sheets>
    <sheet name="FireCmbCalcInf" sheetId="24" r:id="rId1"/>
    <sheet name="PDT_Antietam" sheetId="6" r:id="rId2"/>
    <sheet name="GunFull_Antietam" sheetId="49" r:id="rId3"/>
    <sheet name="ArtFull_Antietam" sheetId="5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24" l="1"/>
  <c r="Q13" i="24"/>
  <c r="Q17" i="24" s="1"/>
  <c r="Q11" i="24"/>
  <c r="Q10" i="24"/>
  <c r="Q9" i="24"/>
  <c r="Q16" i="24" s="1"/>
  <c r="Q33" i="24"/>
  <c r="Q32" i="24"/>
  <c r="Q36" i="24" s="1"/>
  <c r="Q30" i="24"/>
  <c r="Q29" i="24"/>
  <c r="Q28" i="24"/>
  <c r="Q35" i="24" s="1"/>
  <c r="N33" i="24"/>
  <c r="N32" i="24"/>
  <c r="N30" i="24"/>
  <c r="N29" i="24"/>
  <c r="N28" i="24"/>
  <c r="N35" i="24" s="1"/>
  <c r="K33" i="24"/>
  <c r="K32" i="24"/>
  <c r="K36" i="24" s="1"/>
  <c r="K30" i="24"/>
  <c r="K29" i="24"/>
  <c r="K28" i="24"/>
  <c r="H33" i="24"/>
  <c r="H32" i="24"/>
  <c r="H36" i="24" s="1"/>
  <c r="H30" i="24"/>
  <c r="H29" i="24"/>
  <c r="H28" i="24"/>
  <c r="H35" i="24" s="1"/>
  <c r="E33" i="24"/>
  <c r="E32" i="24"/>
  <c r="E36" i="24" s="1"/>
  <c r="E30" i="24"/>
  <c r="E29" i="24"/>
  <c r="E28" i="24"/>
  <c r="E35" i="24" s="1"/>
  <c r="K16" i="24"/>
  <c r="H16" i="24"/>
  <c r="B24" i="24"/>
  <c r="E16" i="24" s="1"/>
  <c r="B13" i="24"/>
  <c r="B14" i="24"/>
  <c r="B15" i="24"/>
  <c r="B16" i="24"/>
  <c r="B17" i="24"/>
  <c r="B18" i="24"/>
  <c r="B19" i="24"/>
  <c r="B12" i="24"/>
  <c r="B9" i="24"/>
  <c r="B10" i="24"/>
  <c r="B8" i="24"/>
  <c r="B5" i="24"/>
  <c r="B6" i="24"/>
  <c r="B4" i="24"/>
  <c r="N36" i="24" l="1"/>
  <c r="K35" i="24"/>
  <c r="N16" i="24"/>
  <c r="B23" i="24"/>
  <c r="Q19" i="24" s="1"/>
  <c r="N14" i="24"/>
  <c r="K14" i="24"/>
  <c r="H14" i="24"/>
  <c r="E14" i="24"/>
  <c r="N13" i="24"/>
  <c r="N17" i="24" s="1"/>
  <c r="K13" i="24"/>
  <c r="H13" i="24"/>
  <c r="E13" i="24"/>
  <c r="N11" i="24"/>
  <c r="K11" i="24"/>
  <c r="H11" i="24"/>
  <c r="E11" i="24"/>
  <c r="N10" i="24"/>
  <c r="K10" i="24"/>
  <c r="H10" i="24"/>
  <c r="E10" i="24"/>
  <c r="N9" i="24"/>
  <c r="K9" i="24"/>
  <c r="H9" i="24"/>
  <c r="E9" i="24"/>
  <c r="Q37" i="24" l="1"/>
  <c r="E38" i="24"/>
  <c r="H38" i="24"/>
  <c r="K37" i="24"/>
  <c r="Q18" i="24"/>
  <c r="E37" i="24"/>
  <c r="H37" i="24"/>
  <c r="K38" i="24"/>
  <c r="N37" i="24"/>
  <c r="N38" i="24"/>
  <c r="N18" i="24"/>
  <c r="Q38" i="24"/>
  <c r="N19" i="24"/>
  <c r="E17" i="24"/>
  <c r="H17" i="24"/>
  <c r="K17" i="24"/>
  <c r="K18" i="24" l="1"/>
  <c r="K19" i="24"/>
  <c r="H19" i="24"/>
  <c r="H18" i="24"/>
  <c r="E19" i="24"/>
  <c r="T38" i="24" s="1"/>
  <c r="E18" i="24"/>
  <c r="T37" i="2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Wallace Welder</author>
  </authors>
  <commentList>
    <comment ref="D18" authorId="0" shapeId="0" xr:uid="{23911856-43B9-417B-9EE5-C48DEEEA578F}">
      <text>
        <r>
          <rPr>
            <b/>
            <sz val="9"/>
            <color indexed="81"/>
            <rFont val="Tahoma"/>
            <family val="2"/>
          </rPr>
          <t>Low End Combat Result</t>
        </r>
      </text>
    </comment>
    <comment ref="G18" authorId="0" shapeId="0" xr:uid="{E652B1C5-0F76-4067-A629-BD97B44DF954}">
      <text>
        <r>
          <rPr>
            <b/>
            <sz val="9"/>
            <color indexed="81"/>
            <rFont val="Tahoma"/>
            <family val="2"/>
          </rPr>
          <t>Low End Combat Result</t>
        </r>
      </text>
    </comment>
    <comment ref="J18" authorId="0" shapeId="0" xr:uid="{DC92B86F-A99A-4905-9FEA-7BCB89B03525}">
      <text>
        <r>
          <rPr>
            <b/>
            <sz val="9"/>
            <color indexed="81"/>
            <rFont val="Tahoma"/>
            <family val="2"/>
          </rPr>
          <t>Low End Combat Result</t>
        </r>
      </text>
    </comment>
    <comment ref="M18" authorId="0" shapeId="0" xr:uid="{38AEDD2C-23E2-4360-B0C0-1438F86E433C}">
      <text>
        <r>
          <rPr>
            <b/>
            <sz val="9"/>
            <color indexed="81"/>
            <rFont val="Tahoma"/>
            <family val="2"/>
          </rPr>
          <t>Low End Combat Result</t>
        </r>
      </text>
    </comment>
    <comment ref="P18" authorId="0" shapeId="0" xr:uid="{34D19338-955A-4C5E-825F-03E86FEC1959}">
      <text>
        <r>
          <rPr>
            <b/>
            <sz val="9"/>
            <color indexed="81"/>
            <rFont val="Tahoma"/>
            <family val="2"/>
          </rPr>
          <t>Low End Combat Result</t>
        </r>
      </text>
    </comment>
    <comment ref="D19" authorId="0" shapeId="0" xr:uid="{90662AC6-F50A-48A1-8605-9EE3AB9B625B}">
      <text>
        <r>
          <rPr>
            <b/>
            <sz val="9"/>
            <color indexed="81"/>
            <rFont val="Tahoma"/>
            <family val="2"/>
          </rPr>
          <t>High End Combat Result</t>
        </r>
      </text>
    </comment>
    <comment ref="G19" authorId="0" shapeId="0" xr:uid="{057249FB-89E1-4B3F-BE9B-AE73C8DD4A43}">
      <text>
        <r>
          <rPr>
            <b/>
            <sz val="9"/>
            <color indexed="81"/>
            <rFont val="Tahoma"/>
            <family val="2"/>
          </rPr>
          <t>High End Combat Result</t>
        </r>
      </text>
    </comment>
    <comment ref="J19" authorId="0" shapeId="0" xr:uid="{B8358811-CA9B-42E1-8151-71770B0AF9C9}">
      <text>
        <r>
          <rPr>
            <b/>
            <sz val="9"/>
            <color indexed="81"/>
            <rFont val="Tahoma"/>
            <family val="2"/>
          </rPr>
          <t>High End Combat Result</t>
        </r>
      </text>
    </comment>
    <comment ref="M19" authorId="0" shapeId="0" xr:uid="{E5209CD8-546E-4790-9174-B94B6C2A46E0}">
      <text>
        <r>
          <rPr>
            <b/>
            <sz val="9"/>
            <color indexed="81"/>
            <rFont val="Tahoma"/>
            <family val="2"/>
          </rPr>
          <t>High End Combat Result</t>
        </r>
      </text>
    </comment>
    <comment ref="P19" authorId="0" shapeId="0" xr:uid="{4956D886-0B05-410B-A47B-DF64435625E7}">
      <text>
        <r>
          <rPr>
            <b/>
            <sz val="9"/>
            <color indexed="81"/>
            <rFont val="Tahoma"/>
            <family val="2"/>
          </rPr>
          <t>High End Combat Result</t>
        </r>
      </text>
    </comment>
    <comment ref="D37" authorId="0" shapeId="0" xr:uid="{E1A5FBA9-A3AC-4307-95DF-316BEF7B7508}">
      <text>
        <r>
          <rPr>
            <b/>
            <sz val="9"/>
            <color indexed="81"/>
            <rFont val="Tahoma"/>
            <family val="2"/>
          </rPr>
          <t>Low End Combat Result</t>
        </r>
      </text>
    </comment>
    <comment ref="G37" authorId="0" shapeId="0" xr:uid="{592A8194-F54B-411D-897E-D7AA9C8C9B6D}">
      <text>
        <r>
          <rPr>
            <b/>
            <sz val="9"/>
            <color indexed="81"/>
            <rFont val="Tahoma"/>
            <family val="2"/>
          </rPr>
          <t>Low End Combat Result</t>
        </r>
      </text>
    </comment>
    <comment ref="J37" authorId="0" shapeId="0" xr:uid="{CC269D50-E2E6-4CD7-B0DD-BFD17A4C999F}">
      <text>
        <r>
          <rPr>
            <b/>
            <sz val="9"/>
            <color indexed="81"/>
            <rFont val="Tahoma"/>
            <family val="2"/>
          </rPr>
          <t>Low End Combat Result</t>
        </r>
      </text>
    </comment>
    <comment ref="M37" authorId="0" shapeId="0" xr:uid="{44624536-E1F1-4475-8D56-CFE7D1029D6E}">
      <text>
        <r>
          <rPr>
            <b/>
            <sz val="9"/>
            <color indexed="81"/>
            <rFont val="Tahoma"/>
            <family val="2"/>
          </rPr>
          <t>Low End Combat Result</t>
        </r>
      </text>
    </comment>
    <comment ref="P37" authorId="0" shapeId="0" xr:uid="{53E5587E-6EA3-4537-85AD-EC86CBAD3233}">
      <text>
        <r>
          <rPr>
            <b/>
            <sz val="9"/>
            <color indexed="81"/>
            <rFont val="Tahoma"/>
            <family val="2"/>
          </rPr>
          <t>Low End Combat Result</t>
        </r>
      </text>
    </comment>
    <comment ref="S37" authorId="0" shapeId="0" xr:uid="{D98E57CA-454A-4037-90A4-5681A06F9E08}">
      <text>
        <r>
          <rPr>
            <b/>
            <sz val="9"/>
            <color indexed="81"/>
            <rFont val="Tahoma"/>
            <family val="2"/>
          </rPr>
          <t>Low End Combat Result</t>
        </r>
      </text>
    </comment>
    <comment ref="D38" authorId="0" shapeId="0" xr:uid="{D3FA0770-4088-48C6-9AD1-532C44837352}">
      <text>
        <r>
          <rPr>
            <b/>
            <sz val="9"/>
            <color indexed="81"/>
            <rFont val="Tahoma"/>
            <family val="2"/>
          </rPr>
          <t>High End Combat Result</t>
        </r>
      </text>
    </comment>
    <comment ref="G38" authorId="0" shapeId="0" xr:uid="{2BF74392-D49E-4C4D-9F85-169BF3AFDD9A}">
      <text>
        <r>
          <rPr>
            <b/>
            <sz val="9"/>
            <color indexed="81"/>
            <rFont val="Tahoma"/>
            <family val="2"/>
          </rPr>
          <t>High End Combat Result</t>
        </r>
      </text>
    </comment>
    <comment ref="J38" authorId="0" shapeId="0" xr:uid="{8C6C2104-8EC6-4511-A81D-EB1C445BE2F4}">
      <text>
        <r>
          <rPr>
            <b/>
            <sz val="9"/>
            <color indexed="81"/>
            <rFont val="Tahoma"/>
            <family val="2"/>
          </rPr>
          <t>High End Combat Result</t>
        </r>
      </text>
    </comment>
    <comment ref="M38" authorId="0" shapeId="0" xr:uid="{F0832B2E-DACF-4B06-89C8-CCB51403FD2B}">
      <text>
        <r>
          <rPr>
            <b/>
            <sz val="9"/>
            <color indexed="81"/>
            <rFont val="Tahoma"/>
            <family val="2"/>
          </rPr>
          <t>High End Combat Result</t>
        </r>
      </text>
    </comment>
    <comment ref="P38" authorId="0" shapeId="0" xr:uid="{CF89BE36-ED7E-4750-BE48-808BE325361D}">
      <text>
        <r>
          <rPr>
            <b/>
            <sz val="9"/>
            <color indexed="81"/>
            <rFont val="Tahoma"/>
            <family val="2"/>
          </rPr>
          <t>High End Combat Result</t>
        </r>
      </text>
    </comment>
    <comment ref="S38" authorId="0" shapeId="0" xr:uid="{6379220D-F7FE-4D20-9878-51175BD88065}">
      <text>
        <r>
          <rPr>
            <b/>
            <sz val="9"/>
            <color indexed="81"/>
            <rFont val="Tahoma"/>
            <family val="2"/>
          </rPr>
          <t>High End Combat Result</t>
        </r>
      </text>
    </comment>
  </commentList>
</comments>
</file>

<file path=xl/sharedStrings.xml><?xml version="1.0" encoding="utf-8"?>
<sst xmlns="http://schemas.openxmlformats.org/spreadsheetml/2006/main" count="380" uniqueCount="155">
  <si>
    <t>Movement Costs</t>
  </si>
  <si>
    <t>Terrain</t>
  </si>
  <si>
    <t xml:space="preserve">Line </t>
  </si>
  <si>
    <t>Column</t>
  </si>
  <si>
    <t>Mounted</t>
  </si>
  <si>
    <t>Combat</t>
  </si>
  <si>
    <t>Infantry</t>
  </si>
  <si>
    <t>Cavalry</t>
  </si>
  <si>
    <t>Artillery</t>
  </si>
  <si>
    <t>Supply</t>
  </si>
  <si>
    <t>Modifiers</t>
  </si>
  <si>
    <t>Blocked</t>
  </si>
  <si>
    <t>Clear</t>
  </si>
  <si>
    <t>Water</t>
  </si>
  <si>
    <t>Forest</t>
  </si>
  <si>
    <t>Orchard</t>
  </si>
  <si>
    <t>Marsh</t>
  </si>
  <si>
    <t>Town</t>
  </si>
  <si>
    <t>Field</t>
  </si>
  <si>
    <t>Rough</t>
  </si>
  <si>
    <t>Trail</t>
  </si>
  <si>
    <t>Road</t>
  </si>
  <si>
    <t>Pike</t>
  </si>
  <si>
    <t>Rail</t>
  </si>
  <si>
    <t>Stream</t>
  </si>
  <si>
    <t>Creek</t>
  </si>
  <si>
    <t>Fence</t>
  </si>
  <si>
    <t>Stone</t>
  </si>
  <si>
    <t>Embank</t>
  </si>
  <si>
    <t>Cut</t>
  </si>
  <si>
    <t>Elevation</t>
  </si>
  <si>
    <t>Chg Fac</t>
  </si>
  <si>
    <t>Abt Fac</t>
  </si>
  <si>
    <t>Form Chg</t>
  </si>
  <si>
    <t>Std Fire Value</t>
  </si>
  <si>
    <t>LECR</t>
  </si>
  <si>
    <t>HECR</t>
  </si>
  <si>
    <t>Elevation1</t>
  </si>
  <si>
    <t>Elevation2+</t>
  </si>
  <si>
    <t>FatigueMed</t>
  </si>
  <si>
    <t>Trench</t>
  </si>
  <si>
    <t>Weapon</t>
  </si>
  <si>
    <t>Range</t>
  </si>
  <si>
    <t>Firing Characteristics</t>
  </si>
  <si>
    <t>No of Men</t>
  </si>
  <si>
    <t>Brestworks</t>
  </si>
  <si>
    <t>Elevation2plus</t>
  </si>
  <si>
    <t>Disrupted</t>
  </si>
  <si>
    <t>Quality AB</t>
  </si>
  <si>
    <t>QualityEF</t>
  </si>
  <si>
    <t>FatigueHigh</t>
  </si>
  <si>
    <t>Target Enfiladed</t>
  </si>
  <si>
    <t>Target Mounted Cav</t>
  </si>
  <si>
    <t>Calculated Fire Values</t>
  </si>
  <si>
    <t>Dismounted Cavalry</t>
  </si>
  <si>
    <t>Fire After Movement</t>
  </si>
  <si>
    <t>Abatis</t>
  </si>
  <si>
    <t>Infantry in Column</t>
  </si>
  <si>
    <t>Limbered Artillery</t>
  </si>
  <si>
    <t>Fire Modifiers</t>
  </si>
  <si>
    <t>FireModifiers</t>
  </si>
  <si>
    <t>HexSideModifiers</t>
  </si>
  <si>
    <t>HexModifiers</t>
  </si>
  <si>
    <t>AdditionalModifiers</t>
  </si>
  <si>
    <t>TargetUnitFireModifers</t>
  </si>
  <si>
    <t>Fatigue/Quality Fire Modifiers</t>
  </si>
  <si>
    <t>Fire Unit Fire Modifiers</t>
  </si>
  <si>
    <t>Target Unit Fire Modifiers</t>
  </si>
  <si>
    <t>No of Guns</t>
  </si>
  <si>
    <t>Hex Modifiers</t>
  </si>
  <si>
    <t>Additional Modifiers</t>
  </si>
  <si>
    <t>Fat/Qual Fire Modifiers</t>
  </si>
  <si>
    <t>Building Breast/Trench</t>
  </si>
  <si>
    <t>Total</t>
  </si>
  <si>
    <t>Unit 1</t>
  </si>
  <si>
    <t>Unit 2</t>
  </si>
  <si>
    <t>Unit 3</t>
  </si>
  <si>
    <t>Unit 4</t>
  </si>
  <si>
    <t>DensityFireValMultiplier</t>
  </si>
  <si>
    <t>FatigueMax</t>
  </si>
  <si>
    <t>Fat/QualFireModifiers</t>
  </si>
  <si>
    <t>Art 1</t>
  </si>
  <si>
    <t>Art 2</t>
  </si>
  <si>
    <t>NotUsed</t>
  </si>
  <si>
    <t>Infantry/Dismounted Cavalry/Artillery Fire Combat Calculator</t>
  </si>
  <si>
    <t>ANTIETAM FIRARM FIRE COMBAT EFFECTIVENESS TABLES</t>
  </si>
  <si>
    <t>FIREARMS</t>
  </si>
  <si>
    <t>Repeating</t>
  </si>
  <si>
    <t>Breechload</t>
  </si>
  <si>
    <t>Carbine</t>
  </si>
  <si>
    <t>SB Musket</t>
  </si>
  <si>
    <t>Pistol</t>
  </si>
  <si>
    <t>Rifle Musket</t>
  </si>
  <si>
    <t>Shotgun</t>
  </si>
  <si>
    <t>Mixed Arms</t>
  </si>
  <si>
    <t>Multiple Arms</t>
  </si>
  <si>
    <t>Spencer Carbine</t>
  </si>
  <si>
    <t>Legend</t>
  </si>
  <si>
    <t>10+</t>
  </si>
  <si>
    <t>6.0-9.9</t>
  </si>
  <si>
    <t>3.0-5.9</t>
  </si>
  <si>
    <t>1.0-2.9</t>
  </si>
  <si>
    <t>&lt;1</t>
  </si>
  <si>
    <t>N/A</t>
  </si>
  <si>
    <t>Beyond</t>
  </si>
  <si>
    <t>Based on Look &amp; Feel of Arty_Effectiveness_Gettysburg_Common.pdf by Ron…</t>
  </si>
  <si>
    <t>ANTIETAM ARTILLERY FIRE COMBAT EFFECTIVENESS TABLES</t>
  </si>
  <si>
    <t>HOWITZER</t>
  </si>
  <si>
    <t>SMOOTHBORE</t>
  </si>
  <si>
    <t>RIFLE</t>
  </si>
  <si>
    <t>JAMES RIFLE</t>
  </si>
  <si>
    <t>PARROTT RIFLE</t>
  </si>
  <si>
    <t>COLUMBIAD</t>
  </si>
  <si>
    <t>DAHLGREN</t>
  </si>
  <si>
    <t>SIEGE</t>
  </si>
  <si>
    <t>12 pdr</t>
  </si>
  <si>
    <t>24 pdr</t>
  </si>
  <si>
    <t>6.4 in</t>
  </si>
  <si>
    <t>8 in</t>
  </si>
  <si>
    <t>12 pdr Mountain</t>
  </si>
  <si>
    <t>6 pdr</t>
  </si>
  <si>
    <t>6 pdr Wiard</t>
  </si>
  <si>
    <t>12 pdr Wiard</t>
  </si>
  <si>
    <t>32 pdr</t>
  </si>
  <si>
    <t>42 pdr</t>
  </si>
  <si>
    <t>Napoleon</t>
  </si>
  <si>
    <t>18 pdr</t>
  </si>
  <si>
    <t>2.25 in Mountain</t>
  </si>
  <si>
    <t>3 in</t>
  </si>
  <si>
    <t>3 in Naval</t>
  </si>
  <si>
    <t>3.67 in Sawyer</t>
  </si>
  <si>
    <t>4.5 in</t>
  </si>
  <si>
    <t>6.5 in</t>
  </si>
  <si>
    <t>Blakely</t>
  </si>
  <si>
    <t>Brooke</t>
  </si>
  <si>
    <t>Whitworth</t>
  </si>
  <si>
    <t>14 pdr</t>
  </si>
  <si>
    <t>10 pdr</t>
  </si>
  <si>
    <t>20 pdr</t>
  </si>
  <si>
    <t>30 pdr</t>
  </si>
  <si>
    <t>100 pdr</t>
  </si>
  <si>
    <t>200 lb</t>
  </si>
  <si>
    <t>10 in</t>
  </si>
  <si>
    <t>9 in</t>
  </si>
  <si>
    <t>11 in</t>
  </si>
  <si>
    <t>0.5 at 50</t>
  </si>
  <si>
    <t>0.5 at 34</t>
  </si>
  <si>
    <t>Target Hex Information</t>
  </si>
  <si>
    <t>Density Fire Modifier</t>
  </si>
  <si>
    <t>Approximate Men</t>
  </si>
  <si>
    <t>Art 3</t>
  </si>
  <si>
    <t>Art 4</t>
  </si>
  <si>
    <t>Unit 5</t>
  </si>
  <si>
    <t>Infantry/Dis Cavalry</t>
  </si>
  <si>
    <t>Weapon 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</si>
</sst>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theme="0" tint="-0.24994659260841701"/>
      </bottom>
      <diagonal/>
    </border>
    <border>
      <left style="thick">
        <color indexed="64"/>
      </left>
      <right style="medium">
        <color theme="0" tint="-0.34998626667073579"/>
      </right>
      <top style="thick">
        <color indexed="64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ck">
        <color indexed="64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ck">
        <color indexed="64"/>
      </right>
      <top style="thick">
        <color indexed="64"/>
      </top>
      <bottom style="medium">
        <color theme="0" tint="-0.34998626667073579"/>
      </bottom>
      <diagonal/>
    </border>
    <border>
      <left style="thick">
        <color auto="1"/>
      </left>
      <right style="thick">
        <color auto="1"/>
      </right>
      <top style="thick">
        <color indexed="64"/>
      </top>
      <bottom style="medium">
        <color theme="0" tint="-0.34998626667073579"/>
      </bottom>
      <diagonal/>
    </border>
    <border>
      <left style="thick">
        <color indexed="64"/>
      </left>
      <right style="thick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ck">
        <color indexed="64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ck">
        <color indexed="64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ck">
        <color auto="1"/>
      </left>
      <right style="thick">
        <color auto="1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ck">
        <color auto="1"/>
      </left>
      <right style="thick">
        <color auto="1"/>
      </right>
      <top style="medium">
        <color theme="0" tint="-0.34998626667073579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medium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medium">
        <color theme="0" tint="-0.34998626667073579"/>
      </right>
      <top style="medium">
        <color theme="0" tint="-0.34998626667073579"/>
      </top>
      <bottom style="thick">
        <color indexed="64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ck">
        <color indexed="64"/>
      </bottom>
      <diagonal/>
    </border>
    <border>
      <left style="medium">
        <color theme="0" tint="-0.34998626667073579"/>
      </left>
      <right style="thick">
        <color indexed="64"/>
      </right>
      <top style="medium">
        <color theme="0" tint="-0.34998626667073579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thick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9" fontId="0" fillId="0" borderId="0" xfId="0" applyNumberFormat="1"/>
    <xf numFmtId="0" fontId="4" fillId="0" borderId="0" xfId="0" applyFont="1"/>
    <xf numFmtId="0" fontId="0" fillId="4" borderId="0" xfId="0" applyFill="1"/>
    <xf numFmtId="0" fontId="1" fillId="2" borderId="0" xfId="0" applyFont="1" applyFill="1"/>
    <xf numFmtId="164" fontId="0" fillId="2" borderId="0" xfId="0" applyNumberFormat="1" applyFill="1"/>
    <xf numFmtId="0" fontId="4" fillId="5" borderId="0" xfId="0" applyFont="1" applyFill="1"/>
    <xf numFmtId="0" fontId="0" fillId="5" borderId="0" xfId="0" applyFill="1"/>
    <xf numFmtId="0" fontId="6" fillId="0" borderId="0" xfId="0" applyFont="1"/>
    <xf numFmtId="164" fontId="0" fillId="4" borderId="0" xfId="0" applyNumberFormat="1" applyFill="1"/>
    <xf numFmtId="0" fontId="7" fillId="6" borderId="0" xfId="0" applyFont="1" applyFill="1" applyAlignment="1">
      <alignment horizontal="center"/>
    </xf>
    <xf numFmtId="0" fontId="1" fillId="2" borderId="2" xfId="0" applyFont="1" applyFill="1" applyBorder="1"/>
    <xf numFmtId="164" fontId="0" fillId="2" borderId="3" xfId="0" applyNumberFormat="1" applyFill="1" applyBorder="1"/>
    <xf numFmtId="0" fontId="2" fillId="0" borderId="4" xfId="0" applyFont="1" applyBorder="1" applyAlignment="1">
      <alignment horizontal="center"/>
    </xf>
    <xf numFmtId="0" fontId="2" fillId="11" borderId="4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12" borderId="8" xfId="0" applyFont="1" applyFill="1" applyBorder="1" applyAlignment="1">
      <alignment horizontal="center"/>
    </xf>
    <xf numFmtId="0" fontId="2" fillId="13" borderId="9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2" borderId="11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15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/>
    </xf>
    <xf numFmtId="0" fontId="0" fillId="11" borderId="10" xfId="0" applyFill="1" applyBorder="1"/>
    <xf numFmtId="0" fontId="2" fillId="13" borderId="15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12" borderId="16" xfId="0" applyFont="1" applyFill="1" applyBorder="1" applyAlignment="1">
      <alignment horizontal="center"/>
    </xf>
    <xf numFmtId="0" fontId="2" fillId="14" borderId="14" xfId="0" applyFont="1" applyFill="1" applyBorder="1" applyAlignment="1">
      <alignment horizontal="center"/>
    </xf>
    <xf numFmtId="0" fontId="2" fillId="16" borderId="10" xfId="0" applyFont="1" applyFill="1" applyBorder="1" applyAlignment="1">
      <alignment horizontal="center"/>
    </xf>
    <xf numFmtId="0" fontId="2" fillId="14" borderId="15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0" fillId="11" borderId="15" xfId="0" applyFill="1" applyBorder="1"/>
    <xf numFmtId="0" fontId="2" fillId="14" borderId="16" xfId="0" applyFont="1" applyFill="1" applyBorder="1" applyAlignment="1">
      <alignment horizontal="center"/>
    </xf>
    <xf numFmtId="0" fontId="0" fillId="11" borderId="14" xfId="0" applyFill="1" applyBorder="1"/>
    <xf numFmtId="0" fontId="2" fillId="16" borderId="16" xfId="0" applyFont="1" applyFill="1" applyBorder="1" applyAlignment="1">
      <alignment horizontal="center"/>
    </xf>
    <xf numFmtId="0" fontId="2" fillId="17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5" fillId="21" borderId="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5" borderId="8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0" fontId="2" fillId="15" borderId="11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5" borderId="23" xfId="0" applyFont="1" applyFill="1" applyBorder="1" applyAlignment="1">
      <alignment horizontal="center"/>
    </xf>
    <xf numFmtId="0" fontId="2" fillId="17" borderId="1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15" borderId="10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5" borderId="15" xfId="0" applyFont="1" applyFill="1" applyBorder="1" applyAlignment="1">
      <alignment horizontal="center"/>
    </xf>
    <xf numFmtId="0" fontId="2" fillId="15" borderId="14" xfId="0" applyFont="1" applyFill="1" applyBorder="1" applyAlignment="1">
      <alignment horizontal="center"/>
    </xf>
    <xf numFmtId="0" fontId="2" fillId="17" borderId="15" xfId="0" applyFont="1" applyFill="1" applyBorder="1" applyAlignment="1">
      <alignment horizontal="center"/>
    </xf>
    <xf numFmtId="0" fontId="2" fillId="15" borderId="16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0" fillId="11" borderId="16" xfId="0" applyFill="1" applyBorder="1"/>
    <xf numFmtId="0" fontId="0" fillId="17" borderId="15" xfId="0" applyFill="1" applyBorder="1"/>
    <xf numFmtId="0" fontId="0" fillId="11" borderId="24" xfId="0" applyFill="1" applyBorder="1"/>
    <xf numFmtId="0" fontId="2" fillId="16" borderId="21" xfId="0" applyFont="1" applyFill="1" applyBorder="1" applyAlignment="1">
      <alignment horizontal="center"/>
    </xf>
    <xf numFmtId="0" fontId="2" fillId="16" borderId="20" xfId="0" applyFont="1" applyFill="1" applyBorder="1" applyAlignment="1">
      <alignment horizontal="center"/>
    </xf>
    <xf numFmtId="0" fontId="0" fillId="11" borderId="25" xfId="0" applyFill="1" applyBorder="1"/>
    <xf numFmtId="0" fontId="0" fillId="17" borderId="21" xfId="0" applyFill="1" applyBorder="1"/>
    <xf numFmtId="0" fontId="0" fillId="11" borderId="17" xfId="0" applyFill="1" applyBorder="1"/>
    <xf numFmtId="2" fontId="0" fillId="0" borderId="0" xfId="0" applyNumberFormat="1"/>
    <xf numFmtId="0" fontId="1" fillId="7" borderId="0" xfId="0" applyFont="1" applyFill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9" borderId="6" xfId="0" applyFont="1" applyFill="1" applyBorder="1" applyAlignment="1">
      <alignment horizontal="center"/>
    </xf>
    <xf numFmtId="0" fontId="9" fillId="9" borderId="5" xfId="0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2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8" borderId="22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/>
    </xf>
    <xf numFmtId="0" fontId="5" fillId="16" borderId="6" xfId="0" applyFont="1" applyFill="1" applyBorder="1" applyAlignment="1">
      <alignment horizontal="center" vertical="center"/>
    </xf>
    <xf numFmtId="0" fontId="5" fillId="16" borderId="5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0" fontId="5" fillId="19" borderId="22" xfId="0" applyFont="1" applyFill="1" applyBorder="1" applyAlignment="1">
      <alignment horizontal="center" vertical="center"/>
    </xf>
    <xf numFmtId="0" fontId="5" fillId="19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20" borderId="4" xfId="0" applyFont="1" applyFill="1" applyBorder="1" applyAlignment="1">
      <alignment horizontal="center" vertical="center"/>
    </xf>
    <xf numFmtId="0" fontId="5" fillId="20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" fillId="2" borderId="27" xfId="0" applyFont="1" applyFill="1" applyBorder="1"/>
    <xf numFmtId="164" fontId="0" fillId="2" borderId="28" xfId="0" applyNumberFormat="1" applyFill="1" applyBorder="1"/>
    <xf numFmtId="0" fontId="4" fillId="16" borderId="4" xfId="0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F8C9-8F62-49C2-8BAE-BA2A11B2D9E4}">
  <dimension ref="A1:W85"/>
  <sheetViews>
    <sheetView tabSelected="1" zoomScale="95" zoomScaleNormal="95" workbookViewId="0">
      <selection activeCell="A29" sqref="A29"/>
    </sheetView>
  </sheetViews>
  <sheetFormatPr defaultRowHeight="15" x14ac:dyDescent="0.25"/>
  <cols>
    <col min="1" max="1" width="22.7109375" customWidth="1"/>
    <col min="2" max="2" width="6.7109375" customWidth="1"/>
    <col min="3" max="3" width="2.7109375" customWidth="1"/>
    <col min="4" max="4" width="22.7109375" customWidth="1"/>
    <col min="5" max="5" width="6.7109375" customWidth="1"/>
    <col min="6" max="6" width="2.7109375" customWidth="1"/>
    <col min="7" max="7" width="22.7109375" customWidth="1"/>
    <col min="8" max="8" width="6.7109375" customWidth="1"/>
    <col min="9" max="9" width="2.7109375" customWidth="1"/>
    <col min="10" max="10" width="22.7109375" customWidth="1"/>
    <col min="11" max="11" width="6.7109375" customWidth="1"/>
    <col min="12" max="12" width="2.7109375" customWidth="1"/>
    <col min="13" max="13" width="22.7109375" customWidth="1"/>
    <col min="14" max="14" width="6.7109375" customWidth="1"/>
    <col min="15" max="15" width="2.7109375" customWidth="1"/>
    <col min="16" max="16" width="22.7109375" customWidth="1"/>
    <col min="17" max="17" width="6.7109375" customWidth="1"/>
    <col min="18" max="18" width="2.7109375" customWidth="1"/>
    <col min="19" max="19" width="22.7109375" customWidth="1"/>
    <col min="20" max="20" width="6.7109375" customWidth="1"/>
    <col min="21" max="21" width="2.7109375" customWidth="1"/>
    <col min="22" max="22" width="22.7109375" customWidth="1"/>
    <col min="23" max="23" width="6.7109375" customWidth="1"/>
    <col min="24" max="24" width="2.7109375" customWidth="1"/>
    <col min="26" max="26" width="6.7109375" customWidth="1"/>
  </cols>
  <sheetData>
    <row r="1" spans="1:17" ht="24.75" thickTop="1" thickBot="1" x14ac:dyDescent="0.4">
      <c r="A1" s="86" t="s">
        <v>84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8"/>
    </row>
    <row r="2" spans="1:17" ht="15.75" thickTop="1" x14ac:dyDescent="0.25">
      <c r="A2" s="85" t="s">
        <v>147</v>
      </c>
      <c r="B2" s="85"/>
      <c r="D2" s="84" t="s">
        <v>74</v>
      </c>
      <c r="E2" s="84"/>
      <c r="G2" s="84" t="s">
        <v>75</v>
      </c>
      <c r="H2" s="84"/>
      <c r="J2" s="84" t="s">
        <v>76</v>
      </c>
      <c r="K2" s="84"/>
      <c r="M2" s="84" t="s">
        <v>77</v>
      </c>
      <c r="N2" s="84"/>
      <c r="P2" s="84" t="s">
        <v>152</v>
      </c>
      <c r="Q2" s="84"/>
    </row>
    <row r="3" spans="1:17" x14ac:dyDescent="0.25">
      <c r="A3" s="10" t="s">
        <v>61</v>
      </c>
      <c r="B3" s="11"/>
      <c r="D3" s="10" t="s">
        <v>43</v>
      </c>
      <c r="E3" s="11"/>
      <c r="G3" s="10" t="s">
        <v>43</v>
      </c>
      <c r="H3" s="11"/>
      <c r="J3" s="10" t="s">
        <v>43</v>
      </c>
      <c r="K3" s="11"/>
      <c r="M3" s="10" t="s">
        <v>43</v>
      </c>
      <c r="N3" s="11"/>
      <c r="P3" s="10" t="s">
        <v>43</v>
      </c>
      <c r="Q3" s="11"/>
    </row>
    <row r="4" spans="1:17" x14ac:dyDescent="0.25">
      <c r="A4" s="7" t="s">
        <v>25</v>
      </c>
      <c r="B4" s="5">
        <f>_xlfn.XLOOKUP(A4,$A$47:$A$55,$B$47:$B$55)</f>
        <v>-0.2</v>
      </c>
      <c r="D4" t="s">
        <v>44</v>
      </c>
      <c r="E4" s="7">
        <v>300</v>
      </c>
      <c r="G4" t="s">
        <v>44</v>
      </c>
      <c r="H4" s="7">
        <v>0</v>
      </c>
      <c r="J4" t="s">
        <v>44</v>
      </c>
      <c r="K4" s="7">
        <v>0</v>
      </c>
      <c r="M4" t="s">
        <v>44</v>
      </c>
      <c r="N4" s="7">
        <v>0</v>
      </c>
      <c r="P4" t="s">
        <v>44</v>
      </c>
      <c r="Q4" s="7">
        <v>0</v>
      </c>
    </row>
    <row r="5" spans="1:17" x14ac:dyDescent="0.25">
      <c r="A5" s="7"/>
      <c r="B5" s="5">
        <f t="shared" ref="B5:B6" si="0">_xlfn.XLOOKUP(A5,$A$47:$A$55,$B$47:$B$55)</f>
        <v>0</v>
      </c>
      <c r="D5" t="s">
        <v>41</v>
      </c>
      <c r="E5" s="14" t="s">
        <v>83</v>
      </c>
      <c r="G5" t="s">
        <v>41</v>
      </c>
      <c r="H5" s="14" t="s">
        <v>83</v>
      </c>
      <c r="J5" t="s">
        <v>41</v>
      </c>
      <c r="K5" s="14" t="s">
        <v>83</v>
      </c>
      <c r="M5" t="s">
        <v>41</v>
      </c>
      <c r="N5" s="14" t="s">
        <v>83</v>
      </c>
      <c r="P5" t="s">
        <v>41</v>
      </c>
      <c r="Q5" s="14" t="s">
        <v>83</v>
      </c>
    </row>
    <row r="6" spans="1:17" x14ac:dyDescent="0.25">
      <c r="A6" s="7"/>
      <c r="B6" s="5">
        <f t="shared" si="0"/>
        <v>0</v>
      </c>
      <c r="D6" t="s">
        <v>42</v>
      </c>
      <c r="E6" s="14" t="s">
        <v>83</v>
      </c>
      <c r="G6" t="s">
        <v>42</v>
      </c>
      <c r="H6" s="14" t="s">
        <v>83</v>
      </c>
      <c r="J6" t="s">
        <v>42</v>
      </c>
      <c r="K6" s="14" t="s">
        <v>83</v>
      </c>
      <c r="M6" t="s">
        <v>42</v>
      </c>
      <c r="N6" s="14" t="s">
        <v>83</v>
      </c>
      <c r="P6" t="s">
        <v>42</v>
      </c>
      <c r="Q6" s="14" t="s">
        <v>83</v>
      </c>
    </row>
    <row r="7" spans="1:17" x14ac:dyDescent="0.25">
      <c r="A7" s="10" t="s">
        <v>69</v>
      </c>
      <c r="B7" s="11"/>
      <c r="D7" t="s">
        <v>154</v>
      </c>
      <c r="E7" s="13">
        <v>4</v>
      </c>
      <c r="G7" t="s">
        <v>154</v>
      </c>
      <c r="H7" s="13">
        <v>4</v>
      </c>
      <c r="J7" t="s">
        <v>154</v>
      </c>
      <c r="K7" s="13">
        <v>4</v>
      </c>
      <c r="M7" t="s">
        <v>154</v>
      </c>
      <c r="N7" s="13">
        <v>4</v>
      </c>
      <c r="P7" t="s">
        <v>154</v>
      </c>
      <c r="Q7" s="13">
        <v>4</v>
      </c>
    </row>
    <row r="8" spans="1:17" ht="15" customHeight="1" x14ac:dyDescent="0.25">
      <c r="A8" s="7" t="s">
        <v>14</v>
      </c>
      <c r="B8" s="5">
        <f>_xlfn.XLOOKUP(A8,$A$57:$A$64,$B$57:$B$64)</f>
        <v>-0.4</v>
      </c>
      <c r="D8" s="10" t="s">
        <v>59</v>
      </c>
      <c r="E8" s="11"/>
      <c r="G8" s="10" t="s">
        <v>59</v>
      </c>
      <c r="H8" s="11"/>
      <c r="J8" s="10" t="s">
        <v>59</v>
      </c>
      <c r="K8" s="11"/>
      <c r="M8" s="10" t="s">
        <v>59</v>
      </c>
      <c r="N8" s="11"/>
      <c r="P8" s="10" t="s">
        <v>59</v>
      </c>
      <c r="Q8" s="11"/>
    </row>
    <row r="9" spans="1:17" ht="15" customHeight="1" x14ac:dyDescent="0.25">
      <c r="A9" s="7"/>
      <c r="B9" s="5">
        <f t="shared" ref="B9:B10" si="1">_xlfn.XLOOKUP(A9,$A$57:$A$64,$B$57:$B$64)</f>
        <v>0</v>
      </c>
      <c r="D9" s="7"/>
      <c r="E9" s="5">
        <f>_xlfn.XLOOKUP(D9,$D$47:$D$52,$E$47:$E$52)</f>
        <v>0</v>
      </c>
      <c r="G9" s="7"/>
      <c r="H9" s="5">
        <f>_xlfn.XLOOKUP(G9,$D$47:$D$52,$E$47:$E$52)</f>
        <v>0</v>
      </c>
      <c r="J9" s="7"/>
      <c r="K9" s="5">
        <f>_xlfn.XLOOKUP(J9,$D$47:$D$52,$E$47:$E$52)</f>
        <v>0</v>
      </c>
      <c r="M9" s="7"/>
      <c r="N9" s="5">
        <f>_xlfn.XLOOKUP(M9,$D$47:$D$52,$E$47:$E$52)</f>
        <v>0</v>
      </c>
      <c r="P9" s="7"/>
      <c r="Q9" s="5">
        <f>_xlfn.XLOOKUP(P9,$D$47:$D$52,$E$47:$E$52)</f>
        <v>0</v>
      </c>
    </row>
    <row r="10" spans="1:17" ht="15" customHeight="1" x14ac:dyDescent="0.25">
      <c r="A10" s="7"/>
      <c r="B10" s="5">
        <f t="shared" si="1"/>
        <v>0</v>
      </c>
      <c r="D10" s="7"/>
      <c r="E10" s="5">
        <f>_xlfn.XLOOKUP(D10,$D$47:$D$52,$E$47:$E$52)</f>
        <v>0</v>
      </c>
      <c r="G10" s="7"/>
      <c r="H10" s="5">
        <f>_xlfn.XLOOKUP(G10,$D$47:$D$52,$E$47:$E$52)</f>
        <v>0</v>
      </c>
      <c r="J10" s="7"/>
      <c r="K10" s="5">
        <f>_xlfn.XLOOKUP(J10,$D$47:$D$52,$E$47:$E$52)</f>
        <v>0</v>
      </c>
      <c r="M10" s="7"/>
      <c r="N10" s="5">
        <f>_xlfn.XLOOKUP(M10,$D$47:$D$52,$E$47:$E$52)</f>
        <v>0</v>
      </c>
      <c r="P10" s="7"/>
      <c r="Q10" s="5">
        <f>_xlfn.XLOOKUP(P10,$D$47:$D$52,$E$47:$E$52)</f>
        <v>0</v>
      </c>
    </row>
    <row r="11" spans="1:17" ht="15" customHeight="1" x14ac:dyDescent="0.25">
      <c r="A11" s="10" t="s">
        <v>70</v>
      </c>
      <c r="B11" s="11"/>
      <c r="D11" s="7"/>
      <c r="E11" s="5">
        <f>_xlfn.XLOOKUP(D11,$D$47:$D$52,$E$47:$E$52)</f>
        <v>0</v>
      </c>
      <c r="G11" s="7"/>
      <c r="H11" s="5">
        <f>_xlfn.XLOOKUP(G11,$D$47:$D$52,$E$47:$E$52)</f>
        <v>0</v>
      </c>
      <c r="J11" s="7"/>
      <c r="K11" s="5">
        <f>_xlfn.XLOOKUP(J11,$D$47:$D$52,$E$47:$E$52)</f>
        <v>0</v>
      </c>
      <c r="M11" s="7"/>
      <c r="N11" s="5">
        <f>_xlfn.XLOOKUP(M11,$D$47:$D$52,$E$47:$E$52)</f>
        <v>0</v>
      </c>
      <c r="P11" s="7"/>
      <c r="Q11" s="5">
        <f>_xlfn.XLOOKUP(P11,$D$47:$D$52,$E$47:$E$52)</f>
        <v>0</v>
      </c>
    </row>
    <row r="12" spans="1:17" ht="15" customHeight="1" x14ac:dyDescent="0.25">
      <c r="A12" s="7"/>
      <c r="B12" s="5">
        <f>_xlfn.XLOOKUP(A12,$A$66:$A$72,$B$66:$B$72)</f>
        <v>0</v>
      </c>
      <c r="D12" s="10" t="s">
        <v>71</v>
      </c>
      <c r="E12" s="11"/>
      <c r="G12" s="10" t="s">
        <v>71</v>
      </c>
      <c r="H12" s="11"/>
      <c r="J12" s="10" t="s">
        <v>71</v>
      </c>
      <c r="K12" s="11"/>
      <c r="M12" s="10" t="s">
        <v>71</v>
      </c>
      <c r="N12" s="11"/>
      <c r="P12" s="10" t="s">
        <v>71</v>
      </c>
      <c r="Q12" s="11"/>
    </row>
    <row r="13" spans="1:17" ht="15" customHeight="1" x14ac:dyDescent="0.25">
      <c r="A13" s="7"/>
      <c r="B13" s="5">
        <f t="shared" ref="B13:B19" si="2">_xlfn.XLOOKUP(A13,$A$66:$A$72,$B$66:$B$72)</f>
        <v>0</v>
      </c>
      <c r="D13" s="7"/>
      <c r="E13" s="5">
        <f>_xlfn.XLOOKUP(D13,$D$53:$D$58,$E$53:$E$58)</f>
        <v>0</v>
      </c>
      <c r="G13" s="7"/>
      <c r="H13" s="5">
        <f>_xlfn.XLOOKUP(G13,$D$53:$D$58,$E$53:$E$58)</f>
        <v>0</v>
      </c>
      <c r="J13" s="7"/>
      <c r="K13" s="5">
        <f>_xlfn.XLOOKUP(J13,$D$53:$D$58,$E$53:$E$58)</f>
        <v>0</v>
      </c>
      <c r="M13" s="7"/>
      <c r="N13" s="5">
        <f>_xlfn.XLOOKUP(M13,$D$53:$D$58,$E$53:$E$58)</f>
        <v>0</v>
      </c>
      <c r="P13" s="7"/>
      <c r="Q13" s="5">
        <f>_xlfn.XLOOKUP(P13,$D$53:$D$58,$E$53:$E$58)</f>
        <v>0</v>
      </c>
    </row>
    <row r="14" spans="1:17" ht="15" customHeight="1" x14ac:dyDescent="0.25">
      <c r="A14" s="7"/>
      <c r="B14" s="5">
        <f t="shared" si="2"/>
        <v>0</v>
      </c>
      <c r="D14" s="7"/>
      <c r="E14" s="5">
        <f>_xlfn.XLOOKUP(D14,$D$53:$D$58,$E$53:$E$58)</f>
        <v>0</v>
      </c>
      <c r="G14" s="7"/>
      <c r="H14" s="5">
        <f>_xlfn.XLOOKUP(G14,$D$53:$D$58,$E$53:$E$58)</f>
        <v>0</v>
      </c>
      <c r="J14" s="7"/>
      <c r="K14" s="5">
        <f>_xlfn.XLOOKUP(J14,$D$53:$D$58,$E$53:$E$58)</f>
        <v>0</v>
      </c>
      <c r="M14" s="7"/>
      <c r="N14" s="5">
        <f>_xlfn.XLOOKUP(M14,$D$53:$D$58,$E$53:$E$58)</f>
        <v>0</v>
      </c>
      <c r="P14" s="7"/>
      <c r="Q14" s="5">
        <f>_xlfn.XLOOKUP(P14,$D$53:$D$58,$E$53:$E$58)</f>
        <v>0</v>
      </c>
    </row>
    <row r="15" spans="1:17" ht="15" customHeight="1" x14ac:dyDescent="0.25">
      <c r="A15" s="7"/>
      <c r="B15" s="5">
        <f t="shared" si="2"/>
        <v>0</v>
      </c>
      <c r="D15" s="10" t="s">
        <v>53</v>
      </c>
      <c r="E15" s="11"/>
      <c r="G15" s="10" t="s">
        <v>53</v>
      </c>
      <c r="H15" s="11"/>
      <c r="J15" s="10" t="s">
        <v>53</v>
      </c>
      <c r="K15" s="11"/>
      <c r="M15" s="10" t="s">
        <v>53</v>
      </c>
      <c r="N15" s="11"/>
      <c r="P15" s="10" t="s">
        <v>53</v>
      </c>
      <c r="Q15" s="11"/>
    </row>
    <row r="16" spans="1:17" x14ac:dyDescent="0.25">
      <c r="A16" s="7"/>
      <c r="B16" s="5">
        <f t="shared" si="2"/>
        <v>0</v>
      </c>
      <c r="D16" s="6" t="s">
        <v>34</v>
      </c>
      <c r="E16">
        <f>E4*E7*$B$24*(IF(E9&gt;0,E9,1))*(IF(E10&gt;0,E10,1))*(IF(E11&gt;0,E11,1))</f>
        <v>1200</v>
      </c>
      <c r="G16" s="6" t="s">
        <v>34</v>
      </c>
      <c r="H16">
        <f>H4*H7*$B$24*(IF(H9&gt;0,H9,1))*(IF(H10&gt;0,H10,1))*(IF(H11&gt;0,H11,1))</f>
        <v>0</v>
      </c>
      <c r="J16" s="6" t="s">
        <v>34</v>
      </c>
      <c r="K16">
        <f>K4*K7*$B$24*(IF(K9&gt;0,K9,1))*(IF(K10&gt;0,K10,1))*(IF(K11&gt;0,K11,1))</f>
        <v>0</v>
      </c>
      <c r="M16" s="6" t="s">
        <v>34</v>
      </c>
      <c r="N16">
        <f>N4*N7*$B$24*(IF(N9&gt;0,N9,1))*(IF(N10&gt;0,N10,1))*(IF(N11&gt;0,N11,1))</f>
        <v>0</v>
      </c>
      <c r="P16" s="6" t="s">
        <v>34</v>
      </c>
      <c r="Q16">
        <f>Q4*Q7*$B$24*(IF(Q9&gt;0,Q9,1))*(IF(Q10&gt;0,Q10,1))*(IF(Q11&gt;0,Q11,1))</f>
        <v>0</v>
      </c>
    </row>
    <row r="17" spans="1:23" x14ac:dyDescent="0.25">
      <c r="A17" s="7"/>
      <c r="B17" s="5">
        <f t="shared" si="2"/>
        <v>0</v>
      </c>
      <c r="D17" s="6" t="s">
        <v>66</v>
      </c>
      <c r="E17" s="5">
        <f>SUM(E13:E14)</f>
        <v>0</v>
      </c>
      <c r="G17" s="6" t="s">
        <v>66</v>
      </c>
      <c r="H17" s="5">
        <f>SUM(H13:H14)</f>
        <v>0</v>
      </c>
      <c r="J17" s="6" t="s">
        <v>66</v>
      </c>
      <c r="K17" s="5">
        <f>SUM(K13:K14)</f>
        <v>0</v>
      </c>
      <c r="M17" s="6" t="s">
        <v>66</v>
      </c>
      <c r="N17" s="5">
        <f>SUM(N13:N14)</f>
        <v>0</v>
      </c>
      <c r="P17" s="6" t="s">
        <v>66</v>
      </c>
      <c r="Q17" s="5">
        <f>SUM(Q13:Q14)</f>
        <v>0</v>
      </c>
    </row>
    <row r="18" spans="1:23" x14ac:dyDescent="0.25">
      <c r="A18" s="7"/>
      <c r="B18" s="5">
        <f t="shared" si="2"/>
        <v>0</v>
      </c>
      <c r="D18" s="8" t="s">
        <v>35</v>
      </c>
      <c r="E18" s="9">
        <f>MAX(E16*(1+E17)*(1+$B$23)*5/1000,0)</f>
        <v>2.3999999999999995</v>
      </c>
      <c r="G18" s="8" t="s">
        <v>35</v>
      </c>
      <c r="H18" s="9">
        <f>MAX(H16*(1+H17)*(1+$B$23)*5/1000,0)</f>
        <v>0</v>
      </c>
      <c r="J18" s="8" t="s">
        <v>35</v>
      </c>
      <c r="K18" s="9">
        <f>MAX(K16*(1+K17)*(1+$B$23)*5/1000,0)</f>
        <v>0</v>
      </c>
      <c r="M18" s="8" t="s">
        <v>35</v>
      </c>
      <c r="N18" s="9">
        <f>MAX(N16*(1+N17)*(1+$B$23)*5/1000,0)</f>
        <v>0</v>
      </c>
      <c r="P18" s="8" t="s">
        <v>35</v>
      </c>
      <c r="Q18" s="9">
        <f>MAX(Q16*(1+Q17)*(1+$B$23)*5/1000,0)</f>
        <v>0</v>
      </c>
    </row>
    <row r="19" spans="1:23" x14ac:dyDescent="0.25">
      <c r="A19" s="7"/>
      <c r="B19" s="5">
        <f t="shared" si="2"/>
        <v>0</v>
      </c>
      <c r="D19" s="8" t="s">
        <v>36</v>
      </c>
      <c r="E19" s="9">
        <f>MAX(E16*(1+E17)*(1+$B$23)*25/1000,0)</f>
        <v>11.999999999999996</v>
      </c>
      <c r="G19" s="8" t="s">
        <v>36</v>
      </c>
      <c r="H19" s="9">
        <f>MAX(H16*(1+H17)*(1+$B$23)*25/1000,0)</f>
        <v>0</v>
      </c>
      <c r="J19" s="8" t="s">
        <v>36</v>
      </c>
      <c r="K19" s="9">
        <f>MAX(K16*(1+K17)*(1+$B$23)*25/1000,0)</f>
        <v>0</v>
      </c>
      <c r="M19" s="8" t="s">
        <v>36</v>
      </c>
      <c r="N19" s="9">
        <f>MAX(N16*(1+N17)*(1+$B$23)*25/1000,0)</f>
        <v>0</v>
      </c>
      <c r="P19" s="8" t="s">
        <v>36</v>
      </c>
      <c r="Q19" s="9">
        <f>MAX(Q16*(1+Q17)*(1+$B$23)*25/1000,0)</f>
        <v>0</v>
      </c>
    </row>
    <row r="20" spans="1:23" x14ac:dyDescent="0.25">
      <c r="A20" s="10" t="s">
        <v>148</v>
      </c>
      <c r="B20" s="11"/>
      <c r="D20" s="6"/>
      <c r="E20" s="5"/>
      <c r="G20" s="6"/>
      <c r="H20" s="5"/>
      <c r="J20" s="6"/>
      <c r="K20" s="5"/>
      <c r="M20" s="6"/>
      <c r="N20" s="5"/>
      <c r="P20" s="6"/>
      <c r="Q20" s="5"/>
    </row>
    <row r="21" spans="1:23" x14ac:dyDescent="0.25">
      <c r="A21" t="s">
        <v>149</v>
      </c>
      <c r="B21" s="13">
        <v>500</v>
      </c>
      <c r="D21" s="84" t="s">
        <v>81</v>
      </c>
      <c r="E21" s="84"/>
      <c r="G21" s="84" t="s">
        <v>82</v>
      </c>
      <c r="H21" s="84"/>
      <c r="J21" s="84" t="s">
        <v>150</v>
      </c>
      <c r="K21" s="84"/>
      <c r="M21" s="84" t="s">
        <v>151</v>
      </c>
      <c r="N21" s="84"/>
      <c r="P21" s="84" t="s">
        <v>81</v>
      </c>
      <c r="Q21" s="84"/>
    </row>
    <row r="22" spans="1:23" x14ac:dyDescent="0.25">
      <c r="A22" s="10"/>
      <c r="B22" s="11"/>
      <c r="D22" s="10" t="s">
        <v>43</v>
      </c>
      <c r="E22" s="11"/>
      <c r="G22" s="10" t="s">
        <v>43</v>
      </c>
      <c r="H22" s="11"/>
      <c r="J22" s="10" t="s">
        <v>43</v>
      </c>
      <c r="K22" s="11"/>
      <c r="M22" s="10" t="s">
        <v>43</v>
      </c>
      <c r="N22" s="11"/>
      <c r="P22" s="10" t="s">
        <v>43</v>
      </c>
      <c r="Q22" s="11"/>
    </row>
    <row r="23" spans="1:23" x14ac:dyDescent="0.25">
      <c r="A23" s="6" t="s">
        <v>67</v>
      </c>
      <c r="B23" s="5">
        <f>MAX(SUM(B4:B6,B8:B10,B12:B19),-0.9)</f>
        <v>-0.60000000000000009</v>
      </c>
      <c r="D23" t="s">
        <v>68</v>
      </c>
      <c r="E23" s="7">
        <v>0</v>
      </c>
      <c r="G23" t="s">
        <v>68</v>
      </c>
      <c r="H23" s="7">
        <v>0</v>
      </c>
      <c r="J23" t="s">
        <v>68</v>
      </c>
      <c r="K23" s="7">
        <v>0</v>
      </c>
      <c r="M23" t="s">
        <v>68</v>
      </c>
      <c r="N23" s="7">
        <v>0</v>
      </c>
      <c r="P23" t="s">
        <v>68</v>
      </c>
      <c r="Q23" s="7">
        <v>0</v>
      </c>
      <c r="T23" s="5"/>
      <c r="U23" s="2"/>
      <c r="W23" s="5"/>
    </row>
    <row r="24" spans="1:23" x14ac:dyDescent="0.25">
      <c r="A24" s="6" t="s">
        <v>78</v>
      </c>
      <c r="B24" s="83">
        <f>MIN(MAX(((0.5)*((B21)/1000-0.667)/(1-0.667)+1),1),1.5)</f>
        <v>1</v>
      </c>
      <c r="D24" t="s">
        <v>41</v>
      </c>
      <c r="E24" s="14" t="s">
        <v>83</v>
      </c>
      <c r="G24" t="s">
        <v>41</v>
      </c>
      <c r="H24" s="14" t="s">
        <v>83</v>
      </c>
      <c r="J24" t="s">
        <v>41</v>
      </c>
      <c r="K24" s="14" t="s">
        <v>83</v>
      </c>
      <c r="M24" t="s">
        <v>41</v>
      </c>
      <c r="N24" s="14" t="s">
        <v>83</v>
      </c>
      <c r="P24" t="s">
        <v>41</v>
      </c>
      <c r="Q24" s="14" t="s">
        <v>83</v>
      </c>
      <c r="S24" s="6"/>
      <c r="V24" s="6"/>
    </row>
    <row r="25" spans="1:23" x14ac:dyDescent="0.25">
      <c r="D25" t="s">
        <v>42</v>
      </c>
      <c r="E25" s="14" t="s">
        <v>83</v>
      </c>
      <c r="G25" t="s">
        <v>42</v>
      </c>
      <c r="H25" s="14" t="s">
        <v>83</v>
      </c>
      <c r="J25" t="s">
        <v>42</v>
      </c>
      <c r="K25" s="14" t="s">
        <v>83</v>
      </c>
      <c r="M25" t="s">
        <v>42</v>
      </c>
      <c r="N25" s="14" t="s">
        <v>83</v>
      </c>
      <c r="P25" t="s">
        <v>42</v>
      </c>
      <c r="Q25" s="14" t="s">
        <v>83</v>
      </c>
      <c r="T25" s="5"/>
      <c r="W25" s="5"/>
    </row>
    <row r="26" spans="1:23" x14ac:dyDescent="0.25">
      <c r="A26" s="6"/>
      <c r="B26" s="5"/>
      <c r="D26" t="s">
        <v>154</v>
      </c>
      <c r="E26" s="13">
        <v>1</v>
      </c>
      <c r="G26" t="s">
        <v>154</v>
      </c>
      <c r="H26" s="13">
        <v>1</v>
      </c>
      <c r="J26" t="s">
        <v>154</v>
      </c>
      <c r="K26" s="13">
        <v>1</v>
      </c>
      <c r="M26" t="s">
        <v>154</v>
      </c>
      <c r="N26" s="13">
        <v>1</v>
      </c>
      <c r="P26" t="s">
        <v>154</v>
      </c>
      <c r="Q26" s="13">
        <v>1</v>
      </c>
      <c r="T26" s="5"/>
      <c r="W26" s="5"/>
    </row>
    <row r="27" spans="1:23" x14ac:dyDescent="0.25">
      <c r="A27" s="6"/>
      <c r="B27" s="5"/>
      <c r="D27" s="10" t="s">
        <v>59</v>
      </c>
      <c r="E27" s="11"/>
      <c r="G27" s="10" t="s">
        <v>59</v>
      </c>
      <c r="H27" s="11"/>
      <c r="J27" s="10" t="s">
        <v>59</v>
      </c>
      <c r="K27" s="11"/>
      <c r="M27" s="10" t="s">
        <v>59</v>
      </c>
      <c r="N27" s="11"/>
      <c r="P27" s="10" t="s">
        <v>59</v>
      </c>
      <c r="Q27" s="11"/>
      <c r="T27" s="5"/>
      <c r="W27" s="5"/>
    </row>
    <row r="28" spans="1:23" x14ac:dyDescent="0.25">
      <c r="A28" s="6"/>
      <c r="B28" s="5"/>
      <c r="D28" s="7"/>
      <c r="E28" s="5">
        <f>_xlfn.XLOOKUP(D28,$G$47:$G$52,$H$47:$H$52)</f>
        <v>0</v>
      </c>
      <c r="G28" s="7"/>
      <c r="H28" s="5">
        <f>_xlfn.XLOOKUP(G28,$G$47:$G$52,$H$47:$H$52)</f>
        <v>0</v>
      </c>
      <c r="J28" s="7"/>
      <c r="K28" s="5">
        <f>_xlfn.XLOOKUP(J28,$G$47:$G$52,$H$47:$H$52)</f>
        <v>0</v>
      </c>
      <c r="M28" s="7"/>
      <c r="N28" s="5">
        <f>_xlfn.XLOOKUP(M28,$G$47:$G$52,$H$47:$H$52)</f>
        <v>0</v>
      </c>
      <c r="P28" s="7"/>
      <c r="Q28" s="5">
        <f>_xlfn.XLOOKUP(P28,$G$47:$G$52,$H$47:$H$52)</f>
        <v>0</v>
      </c>
      <c r="T28" s="5"/>
      <c r="W28" s="5"/>
    </row>
    <row r="29" spans="1:23" x14ac:dyDescent="0.25">
      <c r="A29" s="6"/>
      <c r="B29" s="5"/>
      <c r="D29" s="7"/>
      <c r="E29" s="5">
        <f>_xlfn.XLOOKUP(D29,$G$47:$G$52,$H$47:$H$52)</f>
        <v>0</v>
      </c>
      <c r="G29" s="7"/>
      <c r="H29" s="5">
        <f>_xlfn.XLOOKUP(G29,$G$47:$G$52,$H$47:$H$52)</f>
        <v>0</v>
      </c>
      <c r="J29" s="7"/>
      <c r="K29" s="5">
        <f>_xlfn.XLOOKUP(J29,$G$47:$G$52,$H$47:$H$52)</f>
        <v>0</v>
      </c>
      <c r="M29" s="7"/>
      <c r="N29" s="5">
        <f>_xlfn.XLOOKUP(M29,$G$47:$G$52,$H$47:$H$52)</f>
        <v>0</v>
      </c>
      <c r="P29" s="7"/>
      <c r="Q29" s="5">
        <f>_xlfn.XLOOKUP(P29,$G$47:$G$52,$H$47:$H$52)</f>
        <v>0</v>
      </c>
      <c r="T29" s="5"/>
      <c r="W29" s="5"/>
    </row>
    <row r="30" spans="1:23" x14ac:dyDescent="0.25">
      <c r="A30" s="6"/>
      <c r="B30" s="5"/>
      <c r="E30" s="5">
        <f>_xlfn.XLOOKUP(D30,$G$47:$G$52,$H$47:$H$52)</f>
        <v>0</v>
      </c>
      <c r="H30" s="5">
        <f>_xlfn.XLOOKUP(G30,$G$47:$G$52,$H$47:$H$52)</f>
        <v>0</v>
      </c>
      <c r="K30" s="5">
        <f>_xlfn.XLOOKUP(J30,$G$47:$G$52,$H$47:$H$52)</f>
        <v>0</v>
      </c>
      <c r="N30" s="5">
        <f>_xlfn.XLOOKUP(M30,$G$47:$G$52,$H$47:$H$52)</f>
        <v>0</v>
      </c>
      <c r="Q30" s="5">
        <f>_xlfn.XLOOKUP(P30,$G$47:$G$52,$H$47:$H$52)</f>
        <v>0</v>
      </c>
      <c r="T30" s="5"/>
      <c r="W30" s="5"/>
    </row>
    <row r="31" spans="1:23" x14ac:dyDescent="0.25">
      <c r="A31" s="6"/>
      <c r="B31" s="5"/>
      <c r="D31" s="10" t="s">
        <v>65</v>
      </c>
      <c r="E31" s="11"/>
      <c r="G31" s="10" t="s">
        <v>65</v>
      </c>
      <c r="H31" s="11"/>
      <c r="J31" s="10" t="s">
        <v>65</v>
      </c>
      <c r="K31" s="11"/>
      <c r="M31" s="10" t="s">
        <v>65</v>
      </c>
      <c r="N31" s="11"/>
      <c r="P31" s="10" t="s">
        <v>65</v>
      </c>
      <c r="Q31" s="11"/>
      <c r="T31" s="5"/>
      <c r="W31" s="5"/>
    </row>
    <row r="32" spans="1:23" x14ac:dyDescent="0.25">
      <c r="A32" s="6"/>
      <c r="B32" s="5"/>
      <c r="D32" s="7"/>
      <c r="E32" s="5">
        <f>_xlfn.XLOOKUP(D32,$G$53:$G$58,$H$53:$H$58)</f>
        <v>0</v>
      </c>
      <c r="G32" s="7"/>
      <c r="H32" s="5">
        <f>_xlfn.XLOOKUP(G32,$G$53:$G$58,$H$53:$H$58)</f>
        <v>0</v>
      </c>
      <c r="J32" s="7"/>
      <c r="K32" s="5">
        <f>_xlfn.XLOOKUP(J32,$G$53:$G$58,$H$53:$H$58)</f>
        <v>0</v>
      </c>
      <c r="M32" s="7"/>
      <c r="N32" s="5">
        <f>_xlfn.XLOOKUP(M32,$G$53:$G$58,$H$53:$H$58)</f>
        <v>0</v>
      </c>
      <c r="P32" s="7"/>
      <c r="Q32" s="5">
        <f>_xlfn.XLOOKUP(P32,$G$53:$G$58,$H$53:$H$58)</f>
        <v>0</v>
      </c>
      <c r="T32" s="5"/>
      <c r="W32" s="5"/>
    </row>
    <row r="33" spans="1:22" x14ac:dyDescent="0.25">
      <c r="D33" s="7"/>
      <c r="E33" s="5">
        <f>_xlfn.XLOOKUP(D33,$G$53:$G$58,$H$53:$H$58)</f>
        <v>0</v>
      </c>
      <c r="G33" s="7"/>
      <c r="H33" s="5">
        <f>_xlfn.XLOOKUP(G33,$G$53:$G$58,$H$53:$H$58)</f>
        <v>0</v>
      </c>
      <c r="J33" s="7"/>
      <c r="K33" s="5">
        <f>_xlfn.XLOOKUP(J33,$G$53:$G$58,$H$53:$H$58)</f>
        <v>0</v>
      </c>
      <c r="M33" s="7"/>
      <c r="N33" s="5">
        <f>_xlfn.XLOOKUP(M33,$G$53:$G$58,$H$53:$H$58)</f>
        <v>0</v>
      </c>
      <c r="P33" s="7"/>
      <c r="Q33" s="5">
        <f>_xlfn.XLOOKUP(P33,$G$53:$G$58,$H$53:$H$58)</f>
        <v>0</v>
      </c>
    </row>
    <row r="34" spans="1:22" x14ac:dyDescent="0.25">
      <c r="D34" s="10" t="s">
        <v>53</v>
      </c>
      <c r="E34" s="11"/>
      <c r="G34" s="10" t="s">
        <v>53</v>
      </c>
      <c r="H34" s="11"/>
      <c r="J34" s="10" t="s">
        <v>53</v>
      </c>
      <c r="K34" s="11"/>
      <c r="M34" s="10" t="s">
        <v>53</v>
      </c>
      <c r="N34" s="11"/>
      <c r="P34" s="10" t="s">
        <v>53</v>
      </c>
      <c r="Q34" s="11"/>
    </row>
    <row r="35" spans="1:22" ht="15.75" thickBot="1" x14ac:dyDescent="0.3">
      <c r="D35" s="6" t="s">
        <v>34</v>
      </c>
      <c r="E35">
        <f>E23*E26*50*$B$24*(IF(E28&gt;0,E28,1))*(IF(E29&gt;0,E29,1))*(IF(E30&gt;0,E30,1))</f>
        <v>0</v>
      </c>
      <c r="G35" s="6" t="s">
        <v>34</v>
      </c>
      <c r="H35">
        <f>H23*H26*50*$B$24*(IF(H28&gt;0,H28,1))*(IF(H29&gt;0,H29,1))*(IF(H30&gt;0,H30,1))</f>
        <v>0</v>
      </c>
      <c r="J35" s="6" t="s">
        <v>34</v>
      </c>
      <c r="K35">
        <f>K23*K26*50*$B$24*(IF(K28&gt;0,K28,1))*(IF(K29&gt;0,K29,1))*(IF(K30&gt;0,K30,1))</f>
        <v>0</v>
      </c>
      <c r="M35" s="6" t="s">
        <v>34</v>
      </c>
      <c r="N35">
        <f>N23*N26*50*$B$24*(IF(N28&gt;0,N28,1))*(IF(N29&gt;0,N29,1))*(IF(N30&gt;0,N30,1))</f>
        <v>0</v>
      </c>
      <c r="P35" s="6" t="s">
        <v>34</v>
      </c>
      <c r="Q35">
        <f>Q23*Q26*50*$B$24*(IF(Q28&gt;0,Q28,1))*(IF(Q29&gt;0,Q29,1))*(IF(Q30&gt;0,Q30,1))</f>
        <v>0</v>
      </c>
    </row>
    <row r="36" spans="1:22" ht="16.5" thickTop="1" thickBot="1" x14ac:dyDescent="0.3">
      <c r="A36" s="6"/>
      <c r="B36" s="5"/>
      <c r="D36" s="6" t="s">
        <v>66</v>
      </c>
      <c r="E36" s="5">
        <f>SUM(E32:E33)</f>
        <v>0</v>
      </c>
      <c r="G36" s="6" t="s">
        <v>66</v>
      </c>
      <c r="H36" s="5">
        <f>SUM(H32:H33)</f>
        <v>0</v>
      </c>
      <c r="J36" s="6" t="s">
        <v>66</v>
      </c>
      <c r="K36" s="5">
        <f>SUM(K32:K33)</f>
        <v>0</v>
      </c>
      <c r="M36" s="6" t="s">
        <v>66</v>
      </c>
      <c r="N36" s="5">
        <f>SUM(N32:N33)</f>
        <v>0</v>
      </c>
      <c r="P36" s="6" t="s">
        <v>66</v>
      </c>
      <c r="Q36" s="5">
        <f>SUM(Q32:Q33)</f>
        <v>0</v>
      </c>
      <c r="S36" s="118" t="s">
        <v>73</v>
      </c>
      <c r="T36" s="119"/>
    </row>
    <row r="37" spans="1:22" ht="15.75" thickTop="1" x14ac:dyDescent="0.25">
      <c r="A37" s="6"/>
      <c r="B37" s="5"/>
      <c r="D37" s="8" t="s">
        <v>35</v>
      </c>
      <c r="E37" s="9">
        <f>MAX(E35*(1+E36)*(1+$B$23)*5/1000,0)</f>
        <v>0</v>
      </c>
      <c r="G37" s="8" t="s">
        <v>35</v>
      </c>
      <c r="H37" s="9">
        <f>MAX(H35*(1+H36)*(1+$B$23)*5/1000,0)</f>
        <v>0</v>
      </c>
      <c r="J37" s="8" t="s">
        <v>35</v>
      </c>
      <c r="K37" s="9">
        <f>MAX(K35*(1+K36)*(1+$B$23)*5/1000,0)</f>
        <v>0</v>
      </c>
      <c r="M37" s="8" t="s">
        <v>35</v>
      </c>
      <c r="N37" s="9">
        <f>MAX(N35*(1+N36)*(1+$B$23)*5/1000,0)</f>
        <v>0</v>
      </c>
      <c r="P37" s="8" t="s">
        <v>35</v>
      </c>
      <c r="Q37" s="9">
        <f>MAX(Q35*(1+Q36)*(1+$B$23)*5/1000,0)</f>
        <v>0</v>
      </c>
      <c r="S37" s="116" t="s">
        <v>35</v>
      </c>
      <c r="T37" s="117">
        <f>E18+H18+K18+N18+Q18+E37+H37+K37+N37+Q37</f>
        <v>2.3999999999999995</v>
      </c>
    </row>
    <row r="38" spans="1:22" ht="15.75" thickBot="1" x14ac:dyDescent="0.3">
      <c r="A38" s="6"/>
      <c r="B38" s="5"/>
      <c r="D38" s="8" t="s">
        <v>36</v>
      </c>
      <c r="E38" s="9">
        <f>MAX(E35*(1+E36)*(1+$B$23)*25/1000,0)</f>
        <v>0</v>
      </c>
      <c r="G38" s="8" t="s">
        <v>36</v>
      </c>
      <c r="H38" s="9">
        <f>MAX(H35*(1+H36)*(1+$B$23)*25/1000,0)</f>
        <v>0</v>
      </c>
      <c r="J38" s="8" t="s">
        <v>36</v>
      </c>
      <c r="K38" s="9">
        <f>MAX(K35*(1+K36)*(1+$B$23)*25/1000,0)</f>
        <v>0</v>
      </c>
      <c r="M38" s="8" t="s">
        <v>36</v>
      </c>
      <c r="N38" s="9">
        <f>MAX(N35*(1+N36)*(1+$B$23)*25/1000,0)</f>
        <v>0</v>
      </c>
      <c r="P38" s="8" t="s">
        <v>36</v>
      </c>
      <c r="Q38" s="9">
        <f>MAX(Q35*(1+Q36)*(1+$B$23)*25/1000,0)</f>
        <v>0</v>
      </c>
      <c r="S38" s="15" t="s">
        <v>36</v>
      </c>
      <c r="T38" s="16">
        <f>E19+H19+K19+N19+Q19+E38+H38+K38+N38+Q38</f>
        <v>11.999999999999996</v>
      </c>
    </row>
    <row r="39" spans="1:22" ht="15.75" thickTop="1" x14ac:dyDescent="0.25"/>
    <row r="45" spans="1:22" x14ac:dyDescent="0.25">
      <c r="D45" s="120" t="s">
        <v>153</v>
      </c>
      <c r="E45" s="120"/>
      <c r="G45" s="120" t="s">
        <v>8</v>
      </c>
      <c r="H45" s="120"/>
    </row>
    <row r="46" spans="1:22" x14ac:dyDescent="0.25">
      <c r="A46" s="12" t="s">
        <v>64</v>
      </c>
      <c r="D46" s="12" t="s">
        <v>60</v>
      </c>
      <c r="G46" s="12" t="s">
        <v>60</v>
      </c>
      <c r="S46" s="12"/>
      <c r="V46" s="12"/>
    </row>
    <row r="47" spans="1:22" x14ac:dyDescent="0.25">
      <c r="A47" s="6" t="s">
        <v>61</v>
      </c>
      <c r="D47" s="3" t="s">
        <v>47</v>
      </c>
      <c r="E47" s="5">
        <v>0.5</v>
      </c>
      <c r="G47" s="3" t="s">
        <v>47</v>
      </c>
      <c r="H47" s="5">
        <v>0.5</v>
      </c>
      <c r="S47" s="3"/>
      <c r="V47" s="3"/>
    </row>
    <row r="48" spans="1:22" x14ac:dyDescent="0.25">
      <c r="A48" s="3" t="s">
        <v>24</v>
      </c>
      <c r="B48" s="5">
        <v>-0.1</v>
      </c>
      <c r="D48" s="3" t="s">
        <v>55</v>
      </c>
      <c r="E48" s="5">
        <v>0.5</v>
      </c>
      <c r="G48" s="3" t="s">
        <v>55</v>
      </c>
      <c r="H48" s="5">
        <v>0.5</v>
      </c>
      <c r="S48" s="3"/>
      <c r="V48" s="3"/>
    </row>
    <row r="49" spans="1:22" x14ac:dyDescent="0.25">
      <c r="A49" s="3" t="s">
        <v>25</v>
      </c>
      <c r="B49" s="5">
        <v>-0.2</v>
      </c>
      <c r="D49" s="3" t="s">
        <v>54</v>
      </c>
      <c r="E49" s="5">
        <v>0.75</v>
      </c>
      <c r="G49" s="3"/>
      <c r="H49" s="5"/>
      <c r="S49" s="3"/>
      <c r="V49" s="3"/>
    </row>
    <row r="50" spans="1:22" x14ac:dyDescent="0.25">
      <c r="A50" s="3" t="s">
        <v>26</v>
      </c>
      <c r="B50" s="5">
        <v>-0.2</v>
      </c>
      <c r="D50" s="3" t="s">
        <v>72</v>
      </c>
      <c r="E50" s="5">
        <v>0.5</v>
      </c>
      <c r="G50" s="3"/>
      <c r="H50" s="5"/>
      <c r="S50" s="3"/>
      <c r="V50" s="3"/>
    </row>
    <row r="51" spans="1:22" x14ac:dyDescent="0.25">
      <c r="A51" s="3" t="s">
        <v>27</v>
      </c>
      <c r="B51" s="5">
        <v>-0.4</v>
      </c>
      <c r="D51" s="3"/>
      <c r="E51" s="5"/>
      <c r="G51" s="3"/>
      <c r="H51" s="5"/>
      <c r="S51" s="3"/>
      <c r="V51" s="3"/>
    </row>
    <row r="52" spans="1:22" x14ac:dyDescent="0.25">
      <c r="A52" s="3" t="s">
        <v>28</v>
      </c>
      <c r="B52" s="5">
        <v>-0.7</v>
      </c>
      <c r="D52" s="12" t="s">
        <v>80</v>
      </c>
      <c r="E52" s="5"/>
      <c r="G52" s="12" t="s">
        <v>80</v>
      </c>
      <c r="H52" s="5"/>
      <c r="S52" s="12"/>
      <c r="V52" s="12"/>
    </row>
    <row r="53" spans="1:22" x14ac:dyDescent="0.25">
      <c r="A53" s="3" t="s">
        <v>29</v>
      </c>
      <c r="B53" s="5">
        <v>0.5</v>
      </c>
      <c r="D53" s="3" t="s">
        <v>48</v>
      </c>
      <c r="E53" s="5">
        <v>0.1</v>
      </c>
      <c r="G53" s="3" t="s">
        <v>48</v>
      </c>
      <c r="H53" s="5">
        <v>0.1</v>
      </c>
      <c r="S53" s="3"/>
      <c r="V53" s="3"/>
    </row>
    <row r="54" spans="1:22" x14ac:dyDescent="0.25">
      <c r="A54" s="3" t="s">
        <v>45</v>
      </c>
      <c r="B54" s="5">
        <v>-0.3</v>
      </c>
      <c r="D54" s="3" t="s">
        <v>49</v>
      </c>
      <c r="E54" s="5">
        <v>-0.1</v>
      </c>
      <c r="G54" s="3" t="s">
        <v>49</v>
      </c>
      <c r="H54" s="5">
        <v>-0.1</v>
      </c>
      <c r="S54" s="3"/>
      <c r="V54" s="3"/>
    </row>
    <row r="55" spans="1:22" x14ac:dyDescent="0.25">
      <c r="D55" s="3" t="s">
        <v>39</v>
      </c>
      <c r="E55" s="5">
        <v>-0.1</v>
      </c>
      <c r="G55" s="3" t="s">
        <v>39</v>
      </c>
      <c r="H55" s="5">
        <v>-0.1</v>
      </c>
      <c r="S55" s="3"/>
      <c r="V55" s="3"/>
    </row>
    <row r="56" spans="1:22" x14ac:dyDescent="0.25">
      <c r="A56" s="6" t="s">
        <v>62</v>
      </c>
      <c r="D56" s="3" t="s">
        <v>50</v>
      </c>
      <c r="E56" s="5">
        <v>-0.2</v>
      </c>
      <c r="G56" s="3" t="s">
        <v>50</v>
      </c>
      <c r="H56" s="5">
        <v>-0.2</v>
      </c>
      <c r="S56" s="3"/>
      <c r="V56" s="3"/>
    </row>
    <row r="57" spans="1:22" x14ac:dyDescent="0.25">
      <c r="A57" s="3" t="s">
        <v>14</v>
      </c>
      <c r="B57" s="5">
        <v>-0.4</v>
      </c>
      <c r="D57" s="3" t="s">
        <v>79</v>
      </c>
      <c r="E57" s="5">
        <v>-0.4</v>
      </c>
      <c r="G57" s="3" t="s">
        <v>79</v>
      </c>
      <c r="H57" s="5">
        <v>-0.4</v>
      </c>
      <c r="S57" s="3"/>
      <c r="V57" s="3"/>
    </row>
    <row r="58" spans="1:22" x14ac:dyDescent="0.25">
      <c r="A58" s="3" t="s">
        <v>15</v>
      </c>
      <c r="B58" s="5">
        <v>-0.1</v>
      </c>
    </row>
    <row r="59" spans="1:22" x14ac:dyDescent="0.25">
      <c r="A59" s="3" t="s">
        <v>17</v>
      </c>
      <c r="B59" s="5">
        <v>-0.3</v>
      </c>
      <c r="D59" s="12" t="s">
        <v>64</v>
      </c>
      <c r="G59" s="12" t="s">
        <v>64</v>
      </c>
      <c r="S59" s="12"/>
      <c r="V59" s="12"/>
    </row>
    <row r="60" spans="1:22" x14ac:dyDescent="0.25">
      <c r="A60" s="3" t="s">
        <v>18</v>
      </c>
      <c r="B60" s="5">
        <v>-0.1</v>
      </c>
      <c r="D60" s="6" t="s">
        <v>61</v>
      </c>
      <c r="G60" s="6" t="s">
        <v>61</v>
      </c>
      <c r="S60" s="6"/>
      <c r="V60" s="6"/>
    </row>
    <row r="61" spans="1:22" x14ac:dyDescent="0.25">
      <c r="A61" s="3" t="s">
        <v>19</v>
      </c>
      <c r="B61" s="5">
        <v>-0.3</v>
      </c>
      <c r="D61" s="3" t="s">
        <v>24</v>
      </c>
      <c r="E61" s="5">
        <v>-0.1</v>
      </c>
      <c r="G61" s="3" t="s">
        <v>24</v>
      </c>
      <c r="H61" s="5">
        <v>-0.1</v>
      </c>
      <c r="S61" s="3"/>
      <c r="V61" s="3"/>
    </row>
    <row r="62" spans="1:22" x14ac:dyDescent="0.25">
      <c r="A62" s="3" t="s">
        <v>40</v>
      </c>
      <c r="B62" s="5">
        <v>-0.6</v>
      </c>
      <c r="D62" s="3" t="s">
        <v>25</v>
      </c>
      <c r="E62" s="5">
        <v>-0.2</v>
      </c>
      <c r="G62" s="3" t="s">
        <v>25</v>
      </c>
      <c r="H62" s="5">
        <v>-0.2</v>
      </c>
      <c r="S62" s="3"/>
      <c r="V62" s="3"/>
    </row>
    <row r="63" spans="1:22" x14ac:dyDescent="0.25">
      <c r="A63" s="3" t="s">
        <v>56</v>
      </c>
      <c r="B63" s="5">
        <v>0.2</v>
      </c>
      <c r="D63" s="3" t="s">
        <v>26</v>
      </c>
      <c r="E63" s="5">
        <v>-0.2</v>
      </c>
      <c r="G63" s="3" t="s">
        <v>26</v>
      </c>
      <c r="H63" s="5">
        <v>-0.2</v>
      </c>
      <c r="S63" s="3"/>
      <c r="V63" s="3"/>
    </row>
    <row r="64" spans="1:22" x14ac:dyDescent="0.25">
      <c r="D64" s="3" t="s">
        <v>27</v>
      </c>
      <c r="E64" s="5">
        <v>-0.4</v>
      </c>
      <c r="G64" s="3" t="s">
        <v>27</v>
      </c>
      <c r="H64" s="5">
        <v>-0.4</v>
      </c>
      <c r="S64" s="3"/>
      <c r="V64" s="3"/>
    </row>
    <row r="65" spans="1:22" x14ac:dyDescent="0.25">
      <c r="A65" s="6" t="s">
        <v>63</v>
      </c>
      <c r="D65" s="3" t="s">
        <v>28</v>
      </c>
      <c r="E65" s="5">
        <v>-0.7</v>
      </c>
      <c r="G65" s="3" t="s">
        <v>28</v>
      </c>
      <c r="H65" s="5">
        <v>-0.7</v>
      </c>
      <c r="S65" s="3"/>
      <c r="V65" s="3"/>
    </row>
    <row r="66" spans="1:22" x14ac:dyDescent="0.25">
      <c r="A66" s="3" t="s">
        <v>37</v>
      </c>
      <c r="B66" s="5">
        <v>-0.2</v>
      </c>
      <c r="D66" s="3" t="s">
        <v>29</v>
      </c>
      <c r="E66" s="5">
        <v>0.5</v>
      </c>
      <c r="G66" s="3" t="s">
        <v>29</v>
      </c>
      <c r="H66" s="5">
        <v>0.5</v>
      </c>
      <c r="S66" s="3"/>
      <c r="V66" s="3"/>
    </row>
    <row r="67" spans="1:22" x14ac:dyDescent="0.25">
      <c r="A67" s="3" t="s">
        <v>38</v>
      </c>
      <c r="B67" s="5">
        <v>-0.4</v>
      </c>
      <c r="D67" s="3" t="s">
        <v>45</v>
      </c>
      <c r="E67" s="5">
        <v>-0.3</v>
      </c>
      <c r="G67" s="3" t="s">
        <v>45</v>
      </c>
      <c r="H67" s="5">
        <v>-0.3</v>
      </c>
      <c r="S67" s="3"/>
      <c r="V67" s="3"/>
    </row>
    <row r="68" spans="1:22" x14ac:dyDescent="0.25">
      <c r="A68" s="3" t="s">
        <v>51</v>
      </c>
      <c r="B68" s="5">
        <v>0.4</v>
      </c>
    </row>
    <row r="69" spans="1:22" x14ac:dyDescent="0.25">
      <c r="A69" s="3" t="s">
        <v>52</v>
      </c>
      <c r="B69" s="5">
        <v>0.4</v>
      </c>
      <c r="D69" s="6" t="s">
        <v>62</v>
      </c>
      <c r="G69" s="6" t="s">
        <v>62</v>
      </c>
      <c r="S69" s="6"/>
      <c r="V69" s="6"/>
    </row>
    <row r="70" spans="1:22" x14ac:dyDescent="0.25">
      <c r="A70" s="3" t="s">
        <v>57</v>
      </c>
      <c r="B70" s="5">
        <v>0.4</v>
      </c>
      <c r="D70" s="3" t="s">
        <v>14</v>
      </c>
      <c r="E70" s="5">
        <v>-0.4</v>
      </c>
      <c r="G70" s="3" t="s">
        <v>14</v>
      </c>
      <c r="H70" s="5">
        <v>-0.4</v>
      </c>
      <c r="S70" s="3"/>
      <c r="V70" s="3"/>
    </row>
    <row r="71" spans="1:22" x14ac:dyDescent="0.25">
      <c r="A71" s="3" t="s">
        <v>58</v>
      </c>
      <c r="B71" s="5">
        <v>0.4</v>
      </c>
      <c r="D71" s="3" t="s">
        <v>15</v>
      </c>
      <c r="E71" s="5">
        <v>-0.1</v>
      </c>
      <c r="G71" s="3" t="s">
        <v>15</v>
      </c>
      <c r="H71" s="5">
        <v>-0.1</v>
      </c>
      <c r="S71" s="3"/>
      <c r="V71" s="3"/>
    </row>
    <row r="72" spans="1:22" x14ac:dyDescent="0.25">
      <c r="A72" s="3"/>
      <c r="B72" s="5"/>
      <c r="D72" s="3" t="s">
        <v>17</v>
      </c>
      <c r="E72" s="5">
        <v>-0.3</v>
      </c>
      <c r="G72" s="3" t="s">
        <v>17</v>
      </c>
      <c r="H72" s="5">
        <v>-0.3</v>
      </c>
      <c r="S72" s="3"/>
      <c r="V72" s="3"/>
    </row>
    <row r="73" spans="1:22" x14ac:dyDescent="0.25">
      <c r="A73" s="3"/>
      <c r="B73" s="5"/>
      <c r="D73" s="3" t="s">
        <v>18</v>
      </c>
      <c r="E73" s="5">
        <v>-0.1</v>
      </c>
      <c r="G73" s="3" t="s">
        <v>18</v>
      </c>
      <c r="H73" s="5">
        <v>-0.1</v>
      </c>
      <c r="S73" s="3"/>
      <c r="V73" s="3"/>
    </row>
    <row r="74" spans="1:22" x14ac:dyDescent="0.25">
      <c r="A74" s="3"/>
      <c r="B74" s="5"/>
      <c r="D74" s="3" t="s">
        <v>19</v>
      </c>
      <c r="E74" s="5">
        <v>-0.3</v>
      </c>
      <c r="G74" s="3" t="s">
        <v>19</v>
      </c>
      <c r="H74" s="5">
        <v>-0.3</v>
      </c>
      <c r="S74" s="3"/>
      <c r="V74" s="3"/>
    </row>
    <row r="75" spans="1:22" x14ac:dyDescent="0.25">
      <c r="A75" s="3"/>
      <c r="B75" s="5"/>
      <c r="D75" s="3" t="s">
        <v>40</v>
      </c>
      <c r="E75" s="5">
        <v>-0.6</v>
      </c>
      <c r="G75" s="3" t="s">
        <v>40</v>
      </c>
      <c r="H75" s="5">
        <v>-0.6</v>
      </c>
      <c r="S75" s="3"/>
      <c r="V75" s="3"/>
    </row>
    <row r="76" spans="1:22" x14ac:dyDescent="0.25">
      <c r="A76" s="3"/>
      <c r="B76" s="5"/>
      <c r="D76" s="3" t="s">
        <v>56</v>
      </c>
      <c r="E76" s="5">
        <v>0.2</v>
      </c>
      <c r="G76" s="3" t="s">
        <v>56</v>
      </c>
      <c r="H76" s="5">
        <v>0.2</v>
      </c>
      <c r="S76" s="3"/>
      <c r="V76" s="3"/>
    </row>
    <row r="78" spans="1:22" x14ac:dyDescent="0.25">
      <c r="A78" s="6"/>
      <c r="D78" s="6" t="s">
        <v>63</v>
      </c>
      <c r="G78" s="6" t="s">
        <v>63</v>
      </c>
      <c r="S78" s="6"/>
      <c r="V78" s="6"/>
    </row>
    <row r="79" spans="1:22" x14ac:dyDescent="0.25">
      <c r="A79" s="3"/>
      <c r="B79" s="5"/>
      <c r="D79" s="3" t="s">
        <v>37</v>
      </c>
      <c r="E79" s="5">
        <v>-0.2</v>
      </c>
      <c r="G79" s="3" t="s">
        <v>37</v>
      </c>
      <c r="H79" s="5">
        <v>-0.2</v>
      </c>
      <c r="S79" s="3"/>
      <c r="V79" s="3"/>
    </row>
    <row r="80" spans="1:22" x14ac:dyDescent="0.25">
      <c r="A80" s="3"/>
      <c r="B80" s="5"/>
      <c r="D80" s="3" t="s">
        <v>38</v>
      </c>
      <c r="E80" s="5">
        <v>-0.4</v>
      </c>
      <c r="G80" s="3" t="s">
        <v>46</v>
      </c>
      <c r="H80" s="5">
        <v>-0.4</v>
      </c>
      <c r="S80" s="3"/>
      <c r="V80" s="3"/>
    </row>
    <row r="81" spans="1:22" x14ac:dyDescent="0.25">
      <c r="A81" s="3"/>
      <c r="B81" s="5"/>
      <c r="D81" s="3" t="s">
        <v>51</v>
      </c>
      <c r="E81" s="5">
        <v>0.4</v>
      </c>
      <c r="G81" s="3" t="s">
        <v>51</v>
      </c>
      <c r="H81" s="5">
        <v>0.4</v>
      </c>
      <c r="S81" s="3"/>
      <c r="V81" s="3"/>
    </row>
    <row r="82" spans="1:22" x14ac:dyDescent="0.25">
      <c r="A82" s="3"/>
      <c r="B82" s="5"/>
      <c r="D82" s="3" t="s">
        <v>52</v>
      </c>
      <c r="E82" s="5">
        <v>0.4</v>
      </c>
      <c r="G82" s="3" t="s">
        <v>52</v>
      </c>
      <c r="H82" s="5">
        <v>0.4</v>
      </c>
      <c r="S82" s="3"/>
      <c r="V82" s="3"/>
    </row>
    <row r="83" spans="1:22" x14ac:dyDescent="0.25">
      <c r="A83" s="3"/>
      <c r="B83" s="5"/>
      <c r="D83" s="3" t="s">
        <v>57</v>
      </c>
      <c r="E83" s="5">
        <v>0.4</v>
      </c>
      <c r="G83" s="3" t="s">
        <v>57</v>
      </c>
      <c r="H83" s="5">
        <v>0.4</v>
      </c>
      <c r="S83" s="3"/>
      <c r="V83" s="3"/>
    </row>
    <row r="84" spans="1:22" x14ac:dyDescent="0.25">
      <c r="A84" s="3"/>
      <c r="B84" s="5"/>
      <c r="D84" s="3" t="s">
        <v>58</v>
      </c>
      <c r="E84" s="5">
        <v>0.4</v>
      </c>
      <c r="G84" s="3" t="s">
        <v>58</v>
      </c>
      <c r="H84" s="5">
        <v>0.4</v>
      </c>
      <c r="S84" s="3"/>
      <c r="V84" s="3"/>
    </row>
    <row r="85" spans="1:22" x14ac:dyDescent="0.25">
      <c r="A85" s="3"/>
      <c r="B85" s="5"/>
      <c r="D85" s="3"/>
      <c r="E85" s="5"/>
      <c r="P85" s="3"/>
      <c r="Q85" s="5"/>
      <c r="S85" s="3"/>
      <c r="V85" s="3"/>
    </row>
  </sheetData>
  <mergeCells count="15">
    <mergeCell ref="S36:T36"/>
    <mergeCell ref="D45:E45"/>
    <mergeCell ref="G45:H45"/>
    <mergeCell ref="D21:E21"/>
    <mergeCell ref="G21:H21"/>
    <mergeCell ref="J21:K21"/>
    <mergeCell ref="M21:N21"/>
    <mergeCell ref="P21:Q21"/>
    <mergeCell ref="A2:B2"/>
    <mergeCell ref="D2:E2"/>
    <mergeCell ref="G2:H2"/>
    <mergeCell ref="J2:K2"/>
    <mergeCell ref="M2:N2"/>
    <mergeCell ref="P2:Q2"/>
    <mergeCell ref="A1:Q1"/>
  </mergeCells>
  <dataValidations count="9">
    <dataValidation type="list" allowBlank="1" showInputMessage="1" showErrorMessage="1" sqref="A12:A19" xr:uid="{09944380-1196-48B5-90DD-B686DBB5B1F3}">
      <formula1>$D$79:$D$86</formula1>
    </dataValidation>
    <dataValidation type="list" allowBlank="1" showInputMessage="1" showErrorMessage="1" sqref="A8:A9" xr:uid="{D23211ED-B51C-4B8B-8301-AB8E6901E05C}">
      <formula1>$D$70:$D$77</formula1>
    </dataValidation>
    <dataValidation type="list" allowBlank="1" showInputMessage="1" showErrorMessage="1" sqref="A4:A6" xr:uid="{307BCD1E-98B9-4E9A-A202-279F862B86D0}">
      <formula1>$D$61:$D$68</formula1>
    </dataValidation>
    <dataValidation type="list" allowBlank="1" showInputMessage="1" showErrorMessage="1" sqref="D13:D14 G13:G14 J13:J14 M13:M14 P13:P14" xr:uid="{BB7D1C5A-E284-43F3-84D2-E3DE049F4353}">
      <formula1>$D$53:$D$58</formula1>
    </dataValidation>
    <dataValidation type="list" allowBlank="1" showInputMessage="1" showErrorMessage="1" sqref="D9:D11 J9:J11 G9:G11 M9:M11 P9:P11" xr:uid="{46FD8A78-FDFB-47EE-B967-9CFA0AEDB878}">
      <formula1>$D$47:$D$52</formula1>
    </dataValidation>
    <dataValidation type="list" allowBlank="1" showInputMessage="1" showErrorMessage="1" sqref="S25:S32 V25:V32" xr:uid="{21CF3FF9-871E-4781-9CFB-117799903251}">
      <formula1>$P$79:$P$86</formula1>
    </dataValidation>
    <dataValidation type="list" allowBlank="1" showInputMessage="1" showErrorMessage="1" sqref="J28:J29 G28:G29 D28:D29 P28:P29 M28:M29" xr:uid="{DCAE1263-211E-4BF4-98FC-BCB7156E7FE9}">
      <formula1>$G$47:$G$49</formula1>
    </dataValidation>
    <dataValidation type="list" allowBlank="1" showInputMessage="1" showErrorMessage="1" sqref="J32:J33 G32:G33 D32:D33 P32:P33 M32:M33" xr:uid="{AE05C7E7-2451-4BBA-BBCE-73A1C530EB9C}">
      <formula1>$G$53:$G$58</formula1>
    </dataValidation>
    <dataValidation type="list" allowBlank="1" showInputMessage="1" showErrorMessage="1" sqref="S23 V23" xr:uid="{9E5E77F2-FCFA-4FD2-875A-E3BBDEA59A96}">
      <formula1>$G$70:$G$77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FD11-4F64-4C24-852B-50FCB699A6E9}">
  <dimension ref="A2:G28"/>
  <sheetViews>
    <sheetView workbookViewId="0">
      <selection activeCell="E39" sqref="E39"/>
    </sheetView>
  </sheetViews>
  <sheetFormatPr defaultRowHeight="15" x14ac:dyDescent="0.25"/>
  <cols>
    <col min="1" max="1" width="9.28515625" bestFit="1" customWidth="1"/>
  </cols>
  <sheetData>
    <row r="2" spans="1:7" ht="15.75" x14ac:dyDescent="0.25">
      <c r="B2" s="89" t="s">
        <v>0</v>
      </c>
      <c r="C2" s="89"/>
      <c r="D2" s="89"/>
      <c r="E2" s="89"/>
      <c r="F2" s="89"/>
      <c r="G2" s="1" t="s">
        <v>1</v>
      </c>
    </row>
    <row r="3" spans="1:7" x14ac:dyDescent="0.25">
      <c r="B3" s="4" t="s">
        <v>2</v>
      </c>
      <c r="C3" s="4" t="s">
        <v>3</v>
      </c>
      <c r="D3" s="4" t="s">
        <v>4</v>
      </c>
      <c r="E3" s="4"/>
      <c r="F3" s="4"/>
      <c r="G3" s="1" t="s">
        <v>5</v>
      </c>
    </row>
    <row r="4" spans="1:7" x14ac:dyDescent="0.25">
      <c r="B4" s="4" t="s">
        <v>6</v>
      </c>
      <c r="C4" s="4" t="s">
        <v>6</v>
      </c>
      <c r="D4" s="4" t="s">
        <v>7</v>
      </c>
      <c r="E4" s="4" t="s">
        <v>8</v>
      </c>
      <c r="F4" s="4" t="s">
        <v>9</v>
      </c>
      <c r="G4" s="1" t="s">
        <v>10</v>
      </c>
    </row>
    <row r="5" spans="1:7" x14ac:dyDescent="0.25">
      <c r="A5" s="3" t="s">
        <v>11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5">
        <v>0</v>
      </c>
    </row>
    <row r="6" spans="1:7" x14ac:dyDescent="0.25">
      <c r="A6" s="3" t="s">
        <v>12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5">
        <v>0</v>
      </c>
    </row>
    <row r="7" spans="1:7" x14ac:dyDescent="0.25">
      <c r="A7" s="3" t="s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5">
        <v>0</v>
      </c>
    </row>
    <row r="8" spans="1:7" x14ac:dyDescent="0.25">
      <c r="A8" s="3" t="s">
        <v>14</v>
      </c>
      <c r="B8" s="2">
        <v>5</v>
      </c>
      <c r="C8" s="2">
        <v>4</v>
      </c>
      <c r="D8" s="2">
        <v>6</v>
      </c>
      <c r="E8" s="2">
        <v>8</v>
      </c>
      <c r="F8" s="2">
        <v>8</v>
      </c>
      <c r="G8" s="5">
        <v>-0.4</v>
      </c>
    </row>
    <row r="9" spans="1:7" x14ac:dyDescent="0.25">
      <c r="A9" s="3" t="s">
        <v>15</v>
      </c>
      <c r="B9" s="2">
        <v>3</v>
      </c>
      <c r="C9" s="2">
        <v>3</v>
      </c>
      <c r="D9" s="2">
        <v>4</v>
      </c>
      <c r="E9" s="2">
        <v>6</v>
      </c>
      <c r="F9" s="2">
        <v>6</v>
      </c>
      <c r="G9" s="5">
        <v>-0.1</v>
      </c>
    </row>
    <row r="10" spans="1:7" x14ac:dyDescent="0.25">
      <c r="A10" s="3" t="s">
        <v>16</v>
      </c>
      <c r="B10" s="2">
        <v>4</v>
      </c>
      <c r="C10" s="2">
        <v>4</v>
      </c>
      <c r="D10" s="2">
        <v>8</v>
      </c>
      <c r="E10" s="2">
        <v>10</v>
      </c>
      <c r="F10" s="2">
        <v>0</v>
      </c>
      <c r="G10" s="5">
        <v>0</v>
      </c>
    </row>
    <row r="11" spans="1:7" x14ac:dyDescent="0.25">
      <c r="A11" s="3" t="s">
        <v>17</v>
      </c>
      <c r="B11" s="2">
        <v>4</v>
      </c>
      <c r="C11" s="2">
        <v>1</v>
      </c>
      <c r="D11" s="2">
        <v>2</v>
      </c>
      <c r="E11" s="2">
        <v>2</v>
      </c>
      <c r="F11" s="2">
        <v>2</v>
      </c>
      <c r="G11" s="5">
        <v>-0.3</v>
      </c>
    </row>
    <row r="12" spans="1:7" x14ac:dyDescent="0.25">
      <c r="A12" s="3" t="s">
        <v>18</v>
      </c>
      <c r="B12" s="2">
        <v>2</v>
      </c>
      <c r="C12" s="2">
        <v>2</v>
      </c>
      <c r="D12" s="2">
        <v>3</v>
      </c>
      <c r="E12" s="2">
        <v>2</v>
      </c>
      <c r="F12" s="2">
        <v>2</v>
      </c>
      <c r="G12" s="5">
        <v>-0.1</v>
      </c>
    </row>
    <row r="13" spans="1:7" x14ac:dyDescent="0.25">
      <c r="A13" s="3" t="s">
        <v>19</v>
      </c>
      <c r="B13" s="2">
        <v>4</v>
      </c>
      <c r="C13" s="2">
        <v>4</v>
      </c>
      <c r="D13" s="2">
        <v>6</v>
      </c>
      <c r="E13" s="2">
        <v>0</v>
      </c>
      <c r="F13" s="2">
        <v>0</v>
      </c>
      <c r="G13" s="5">
        <v>-0.3</v>
      </c>
    </row>
    <row r="14" spans="1:7" x14ac:dyDescent="0.25">
      <c r="A14" s="3" t="s">
        <v>20</v>
      </c>
      <c r="B14" s="2">
        <v>0</v>
      </c>
      <c r="C14" s="2">
        <v>2</v>
      </c>
      <c r="D14" s="2">
        <v>2</v>
      </c>
      <c r="E14" s="2">
        <v>2</v>
      </c>
      <c r="F14" s="2">
        <v>2</v>
      </c>
      <c r="G14" s="5">
        <v>0</v>
      </c>
    </row>
    <row r="15" spans="1:7" x14ac:dyDescent="0.25">
      <c r="A15" s="3" t="s">
        <v>21</v>
      </c>
      <c r="B15" s="2">
        <v>0</v>
      </c>
      <c r="C15" s="2">
        <v>1</v>
      </c>
      <c r="D15" s="2">
        <v>1</v>
      </c>
      <c r="E15" s="2">
        <v>1</v>
      </c>
      <c r="F15" s="2">
        <v>1</v>
      </c>
      <c r="G15" s="5">
        <v>0</v>
      </c>
    </row>
    <row r="16" spans="1:7" x14ac:dyDescent="0.25">
      <c r="A16" s="3" t="s">
        <v>22</v>
      </c>
      <c r="B16" s="2">
        <v>0</v>
      </c>
      <c r="C16" s="2">
        <v>1</v>
      </c>
      <c r="D16" s="2">
        <v>1</v>
      </c>
      <c r="E16" s="2">
        <v>1</v>
      </c>
      <c r="F16" s="2">
        <v>1</v>
      </c>
      <c r="G16" s="5">
        <v>0</v>
      </c>
    </row>
    <row r="17" spans="1:7" x14ac:dyDescent="0.25">
      <c r="A17" s="3" t="s">
        <v>23</v>
      </c>
      <c r="B17" s="2">
        <v>0</v>
      </c>
      <c r="C17" s="2">
        <v>2</v>
      </c>
      <c r="D17" s="2">
        <v>2</v>
      </c>
      <c r="E17" s="2">
        <v>2</v>
      </c>
      <c r="F17" s="2">
        <v>2</v>
      </c>
      <c r="G17" s="5">
        <v>0</v>
      </c>
    </row>
    <row r="18" spans="1:7" x14ac:dyDescent="0.25">
      <c r="A18" s="3" t="s">
        <v>24</v>
      </c>
      <c r="B18" s="2">
        <v>1</v>
      </c>
      <c r="C18" s="2">
        <v>1</v>
      </c>
      <c r="D18" s="2">
        <v>2</v>
      </c>
      <c r="E18" s="2">
        <v>2</v>
      </c>
      <c r="F18" s="2">
        <v>2</v>
      </c>
      <c r="G18" s="5">
        <v>-0.1</v>
      </c>
    </row>
    <row r="19" spans="1:7" x14ac:dyDescent="0.25">
      <c r="A19" s="3" t="s">
        <v>25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5">
        <v>-0.2</v>
      </c>
    </row>
    <row r="20" spans="1:7" x14ac:dyDescent="0.25">
      <c r="A20" s="3" t="s">
        <v>26</v>
      </c>
      <c r="B20" s="2">
        <v>1</v>
      </c>
      <c r="C20" s="2">
        <v>1</v>
      </c>
      <c r="D20" s="2">
        <v>2</v>
      </c>
      <c r="E20" s="2">
        <v>2</v>
      </c>
      <c r="F20" s="2">
        <v>2</v>
      </c>
      <c r="G20" s="5">
        <v>-0.2</v>
      </c>
    </row>
    <row r="21" spans="1:7" x14ac:dyDescent="0.25">
      <c r="A21" s="3" t="s">
        <v>27</v>
      </c>
      <c r="B21" s="2">
        <v>1</v>
      </c>
      <c r="C21" s="2">
        <v>1</v>
      </c>
      <c r="D21" s="2">
        <v>2</v>
      </c>
      <c r="E21" s="2">
        <v>6</v>
      </c>
      <c r="F21" s="2">
        <v>6</v>
      </c>
      <c r="G21" s="5">
        <v>-0.4</v>
      </c>
    </row>
    <row r="22" spans="1:7" x14ac:dyDescent="0.25">
      <c r="A22" s="3" t="s">
        <v>28</v>
      </c>
      <c r="B22" s="2">
        <v>2</v>
      </c>
      <c r="C22" s="2">
        <v>2</v>
      </c>
      <c r="D22" s="2">
        <v>3</v>
      </c>
      <c r="E22" s="2">
        <v>6</v>
      </c>
      <c r="F22" s="2">
        <v>6</v>
      </c>
      <c r="G22" s="5">
        <v>-0.7</v>
      </c>
    </row>
    <row r="23" spans="1:7" x14ac:dyDescent="0.25">
      <c r="A23" s="3" t="s">
        <v>29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5">
        <v>0.5</v>
      </c>
    </row>
    <row r="24" spans="1:7" x14ac:dyDescent="0.25">
      <c r="A24" s="3" t="s">
        <v>30</v>
      </c>
      <c r="B24" s="2">
        <v>1</v>
      </c>
      <c r="C24" s="2">
        <v>1</v>
      </c>
      <c r="D24" s="2">
        <v>2</v>
      </c>
      <c r="E24" s="2">
        <v>2</v>
      </c>
      <c r="F24" s="2">
        <v>2</v>
      </c>
      <c r="G24" s="5">
        <v>-0.2</v>
      </c>
    </row>
    <row r="25" spans="1:7" x14ac:dyDescent="0.25">
      <c r="B25" s="2"/>
      <c r="C25" s="2"/>
      <c r="D25" s="2"/>
      <c r="E25" s="2"/>
      <c r="F25" s="2"/>
    </row>
    <row r="26" spans="1:7" x14ac:dyDescent="0.25">
      <c r="A26" s="3" t="s">
        <v>31</v>
      </c>
      <c r="B26" s="2">
        <v>2</v>
      </c>
      <c r="C26" s="2">
        <v>2</v>
      </c>
      <c r="D26" s="2">
        <v>3</v>
      </c>
      <c r="E26" s="2">
        <v>2</v>
      </c>
      <c r="F26" s="2"/>
    </row>
    <row r="27" spans="1:7" x14ac:dyDescent="0.25">
      <c r="A27" s="3" t="s">
        <v>32</v>
      </c>
      <c r="B27" s="2">
        <v>2</v>
      </c>
      <c r="C27" s="2">
        <v>2</v>
      </c>
      <c r="D27" s="2">
        <v>2</v>
      </c>
      <c r="E27" s="2">
        <v>2</v>
      </c>
      <c r="F27" s="2"/>
    </row>
    <row r="28" spans="1:7" x14ac:dyDescent="0.25">
      <c r="A28" s="3" t="s">
        <v>33</v>
      </c>
      <c r="B28" s="2">
        <v>4</v>
      </c>
      <c r="C28" s="2">
        <v>4</v>
      </c>
      <c r="D28" s="2">
        <v>6</v>
      </c>
      <c r="E28" s="2">
        <v>3</v>
      </c>
      <c r="F28" s="2"/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81046-4AB8-4CD9-9573-37F4FAC60349}">
  <dimension ref="B2:O19"/>
  <sheetViews>
    <sheetView zoomScaleNormal="100" workbookViewId="0">
      <selection activeCell="C2" sqref="C2"/>
    </sheetView>
  </sheetViews>
  <sheetFormatPr defaultRowHeight="15" x14ac:dyDescent="0.25"/>
  <cols>
    <col min="1" max="1" width="2.28515625" customWidth="1"/>
    <col min="2" max="2" width="10.7109375" customWidth="1"/>
    <col min="3" max="12" width="12.7109375" customWidth="1"/>
    <col min="13" max="13" width="10.7109375" customWidth="1"/>
  </cols>
  <sheetData>
    <row r="2" spans="2:15" s="2" customFormat="1" ht="15.75" thickBot="1" x14ac:dyDescent="0.3"/>
    <row r="3" spans="2:15" ht="30" customHeight="1" thickTop="1" thickBot="1" x14ac:dyDescent="0.5">
      <c r="C3" s="90" t="s">
        <v>85</v>
      </c>
      <c r="D3" s="91"/>
      <c r="E3" s="91"/>
      <c r="F3" s="91"/>
      <c r="G3" s="91"/>
      <c r="H3" s="91"/>
      <c r="I3" s="91"/>
      <c r="J3" s="91"/>
      <c r="K3" s="91"/>
      <c r="L3" s="92"/>
    </row>
    <row r="4" spans="2:15" ht="50.1" customHeight="1" thickTop="1" thickBot="1" x14ac:dyDescent="0.3">
      <c r="C4" s="93" t="s">
        <v>86</v>
      </c>
      <c r="D4" s="94"/>
      <c r="E4" s="94"/>
      <c r="F4" s="94"/>
      <c r="G4" s="94"/>
      <c r="H4" s="94"/>
      <c r="I4" s="94"/>
      <c r="J4" s="94"/>
      <c r="K4" s="94"/>
      <c r="L4" s="95"/>
    </row>
    <row r="5" spans="2:15" ht="33" thickTop="1" thickBot="1" x14ac:dyDescent="0.3">
      <c r="B5" s="17" t="s">
        <v>42</v>
      </c>
      <c r="C5" s="18" t="s">
        <v>87</v>
      </c>
      <c r="D5" s="19" t="s">
        <v>88</v>
      </c>
      <c r="E5" s="19" t="s">
        <v>89</v>
      </c>
      <c r="F5" s="19" t="s">
        <v>90</v>
      </c>
      <c r="G5" s="20" t="s">
        <v>91</v>
      </c>
      <c r="H5" s="20" t="s">
        <v>92</v>
      </c>
      <c r="I5" s="20" t="s">
        <v>93</v>
      </c>
      <c r="J5" s="20" t="s">
        <v>94</v>
      </c>
      <c r="K5" s="20" t="s">
        <v>95</v>
      </c>
      <c r="L5" s="21" t="s">
        <v>96</v>
      </c>
      <c r="M5" s="22" t="s">
        <v>42</v>
      </c>
      <c r="O5" s="23" t="s">
        <v>97</v>
      </c>
    </row>
    <row r="6" spans="2:15" ht="17.25" thickTop="1" thickBot="1" x14ac:dyDescent="0.3">
      <c r="B6" s="24">
        <v>1</v>
      </c>
      <c r="C6" s="25">
        <v>6</v>
      </c>
      <c r="D6" s="26">
        <v>5</v>
      </c>
      <c r="E6" s="26">
        <v>5</v>
      </c>
      <c r="F6" s="26">
        <v>4</v>
      </c>
      <c r="G6" s="27">
        <v>1</v>
      </c>
      <c r="H6" s="26">
        <v>4</v>
      </c>
      <c r="I6" s="28">
        <v>3</v>
      </c>
      <c r="J6" s="26">
        <v>3</v>
      </c>
      <c r="K6" s="29">
        <v>10</v>
      </c>
      <c r="L6" s="30">
        <v>7</v>
      </c>
      <c r="M6" s="31">
        <v>1</v>
      </c>
      <c r="O6" s="32" t="s">
        <v>98</v>
      </c>
    </row>
    <row r="7" spans="2:15" ht="16.5" thickBot="1" x14ac:dyDescent="0.3">
      <c r="B7" s="33">
        <v>2</v>
      </c>
      <c r="C7" s="34">
        <v>4</v>
      </c>
      <c r="D7" s="28">
        <v>3</v>
      </c>
      <c r="E7" s="28">
        <v>3</v>
      </c>
      <c r="F7" s="35">
        <v>1</v>
      </c>
      <c r="G7" s="36"/>
      <c r="H7" s="28">
        <v>3</v>
      </c>
      <c r="I7" s="36"/>
      <c r="J7" s="35">
        <v>1.5</v>
      </c>
      <c r="K7" s="36"/>
      <c r="L7" s="37">
        <v>4</v>
      </c>
      <c r="M7" s="38">
        <v>2</v>
      </c>
      <c r="O7" s="39" t="s">
        <v>99</v>
      </c>
    </row>
    <row r="8" spans="2:15" ht="16.5" thickBot="1" x14ac:dyDescent="0.3">
      <c r="B8" s="33">
        <v>3</v>
      </c>
      <c r="C8" s="40">
        <v>2</v>
      </c>
      <c r="D8" s="35">
        <v>1</v>
      </c>
      <c r="E8" s="35">
        <v>1</v>
      </c>
      <c r="F8" s="36"/>
      <c r="G8" s="36"/>
      <c r="H8" s="35">
        <v>2</v>
      </c>
      <c r="I8" s="36"/>
      <c r="J8" s="41">
        <v>0.5</v>
      </c>
      <c r="K8" s="36"/>
      <c r="L8" s="42">
        <v>1</v>
      </c>
      <c r="M8" s="38">
        <v>3</v>
      </c>
      <c r="O8" s="43" t="s">
        <v>100</v>
      </c>
    </row>
    <row r="9" spans="2:15" ht="16.5" thickBot="1" x14ac:dyDescent="0.3">
      <c r="B9" s="33">
        <v>4</v>
      </c>
      <c r="C9" s="40">
        <v>1</v>
      </c>
      <c r="D9" s="41">
        <v>0.5</v>
      </c>
      <c r="E9" s="36"/>
      <c r="F9" s="36"/>
      <c r="G9" s="36"/>
      <c r="H9" s="35">
        <v>1</v>
      </c>
      <c r="I9" s="36"/>
      <c r="J9" s="36"/>
      <c r="K9" s="36"/>
      <c r="L9" s="44"/>
      <c r="M9" s="38">
        <v>4</v>
      </c>
      <c r="O9" s="45" t="s">
        <v>101</v>
      </c>
    </row>
    <row r="10" spans="2:15" ht="16.5" thickBot="1" x14ac:dyDescent="0.3">
      <c r="B10" s="33">
        <v>5</v>
      </c>
      <c r="C10" s="46"/>
      <c r="D10" s="36"/>
      <c r="E10" s="36"/>
      <c r="F10" s="36"/>
      <c r="G10" s="36"/>
      <c r="H10" s="36"/>
      <c r="I10" s="36"/>
      <c r="J10" s="36"/>
      <c r="K10" s="36"/>
      <c r="L10" s="44"/>
      <c r="M10" s="38">
        <v>5</v>
      </c>
      <c r="O10" s="47" t="s">
        <v>102</v>
      </c>
    </row>
    <row r="11" spans="2:15" ht="16.5" thickBot="1" x14ac:dyDescent="0.3">
      <c r="B11" s="33">
        <v>6</v>
      </c>
      <c r="C11" s="46"/>
      <c r="D11" s="36"/>
      <c r="E11" s="36"/>
      <c r="F11" s="36"/>
      <c r="G11" s="36"/>
      <c r="H11" s="36"/>
      <c r="I11" s="36"/>
      <c r="J11" s="36"/>
      <c r="K11" s="36"/>
      <c r="L11" s="44"/>
      <c r="M11" s="38">
        <v>6</v>
      </c>
      <c r="O11" s="48" t="s">
        <v>103</v>
      </c>
    </row>
    <row r="12" spans="2:15" ht="15.75" thickBot="1" x14ac:dyDescent="0.3">
      <c r="B12" s="33">
        <v>7</v>
      </c>
      <c r="C12" s="46"/>
      <c r="D12" s="36"/>
      <c r="E12" s="36"/>
      <c r="F12" s="36"/>
      <c r="G12" s="36"/>
      <c r="H12" s="36"/>
      <c r="I12" s="36"/>
      <c r="J12" s="36"/>
      <c r="K12" s="36"/>
      <c r="L12" s="44"/>
      <c r="M12" s="38">
        <v>7</v>
      </c>
    </row>
    <row r="13" spans="2:15" ht="15.75" thickBot="1" x14ac:dyDescent="0.3">
      <c r="B13" s="33">
        <v>8</v>
      </c>
      <c r="C13" s="46"/>
      <c r="D13" s="36"/>
      <c r="E13" s="36"/>
      <c r="F13" s="36"/>
      <c r="G13" s="36"/>
      <c r="H13" s="36"/>
      <c r="I13" s="36"/>
      <c r="J13" s="36"/>
      <c r="K13" s="36"/>
      <c r="L13" s="44"/>
      <c r="M13" s="38">
        <v>8</v>
      </c>
    </row>
    <row r="14" spans="2:15" ht="15.75" thickBot="1" x14ac:dyDescent="0.3">
      <c r="B14" s="33">
        <v>9</v>
      </c>
      <c r="C14" s="46"/>
      <c r="D14" s="36"/>
      <c r="E14" s="36"/>
      <c r="F14" s="36"/>
      <c r="G14" s="36"/>
      <c r="H14" s="36"/>
      <c r="I14" s="36"/>
      <c r="J14" s="36"/>
      <c r="K14" s="36"/>
      <c r="L14" s="44"/>
      <c r="M14" s="38">
        <v>9</v>
      </c>
    </row>
    <row r="15" spans="2:15" ht="15.75" thickBot="1" x14ac:dyDescent="0.3">
      <c r="B15" s="33">
        <v>10</v>
      </c>
      <c r="C15" s="46"/>
      <c r="D15" s="36"/>
      <c r="E15" s="36"/>
      <c r="F15" s="36"/>
      <c r="G15" s="36"/>
      <c r="H15" s="36"/>
      <c r="I15" s="36"/>
      <c r="J15" s="36"/>
      <c r="K15" s="36"/>
      <c r="L15" s="44"/>
      <c r="M15" s="38">
        <v>10</v>
      </c>
    </row>
    <row r="16" spans="2:15" ht="15.75" thickBot="1" x14ac:dyDescent="0.3">
      <c r="B16" s="49" t="s">
        <v>104</v>
      </c>
      <c r="C16" s="50"/>
      <c r="D16" s="51"/>
      <c r="E16" s="51"/>
      <c r="F16" s="51"/>
      <c r="G16" s="51"/>
      <c r="H16" s="51"/>
      <c r="I16" s="51"/>
      <c r="J16" s="51"/>
      <c r="K16" s="51"/>
      <c r="L16" s="52"/>
      <c r="M16" s="53" t="s">
        <v>104</v>
      </c>
    </row>
    <row r="17" spans="2:13" ht="15.75" thickTop="1" x14ac:dyDescent="0.25"/>
    <row r="19" spans="2:13" ht="18.75" x14ac:dyDescent="0.3">
      <c r="B19" s="54" t="s">
        <v>105</v>
      </c>
      <c r="M19" s="54"/>
    </row>
  </sheetData>
  <mergeCells count="2">
    <mergeCell ref="C3:L3"/>
    <mergeCell ref="C4:L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C884-F85C-4DF0-9678-9AB0C0CB9AAC}">
  <dimension ref="B2:AS42"/>
  <sheetViews>
    <sheetView zoomScale="80" zoomScaleNormal="80" workbookViewId="0">
      <selection activeCell="AS1" sqref="AS1:AS1048576"/>
    </sheetView>
  </sheetViews>
  <sheetFormatPr defaultRowHeight="15" x14ac:dyDescent="0.25"/>
  <cols>
    <col min="1" max="1" width="2.28515625" customWidth="1"/>
    <col min="2" max="39" width="10.7109375" customWidth="1"/>
    <col min="43" max="43" width="10.7109375" customWidth="1"/>
  </cols>
  <sheetData>
    <row r="2" spans="2:45" s="2" customFormat="1" ht="15.75" thickBot="1" x14ac:dyDescent="0.3"/>
    <row r="3" spans="2:45" ht="30" customHeight="1" thickTop="1" thickBot="1" x14ac:dyDescent="0.5">
      <c r="C3" s="90" t="s">
        <v>106</v>
      </c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2"/>
    </row>
    <row r="4" spans="2:45" ht="50.1" customHeight="1" thickTop="1" thickBot="1" x14ac:dyDescent="0.3">
      <c r="C4" s="96" t="s">
        <v>107</v>
      </c>
      <c r="D4" s="97"/>
      <c r="E4" s="97"/>
      <c r="F4" s="97"/>
      <c r="G4" s="98"/>
      <c r="H4" s="99" t="s">
        <v>108</v>
      </c>
      <c r="I4" s="100"/>
      <c r="J4" s="100"/>
      <c r="K4" s="100"/>
      <c r="L4" s="100"/>
      <c r="M4" s="100"/>
      <c r="N4" s="101"/>
      <c r="O4" s="102" t="s">
        <v>109</v>
      </c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4"/>
      <c r="AC4" s="105" t="s">
        <v>110</v>
      </c>
      <c r="AD4" s="106"/>
      <c r="AE4" s="107"/>
      <c r="AF4" s="108" t="s">
        <v>111</v>
      </c>
      <c r="AG4" s="109"/>
      <c r="AH4" s="109"/>
      <c r="AI4" s="109"/>
      <c r="AJ4" s="110"/>
      <c r="AK4" s="111" t="s">
        <v>112</v>
      </c>
      <c r="AL4" s="112"/>
      <c r="AM4" s="113" t="s">
        <v>113</v>
      </c>
      <c r="AN4" s="114"/>
      <c r="AO4" s="115"/>
      <c r="AP4" s="55" t="s">
        <v>114</v>
      </c>
    </row>
    <row r="5" spans="2:45" ht="33" thickTop="1" thickBot="1" x14ac:dyDescent="0.3">
      <c r="B5" s="17" t="s">
        <v>42</v>
      </c>
      <c r="C5" s="18" t="s">
        <v>115</v>
      </c>
      <c r="D5" s="19" t="s">
        <v>116</v>
      </c>
      <c r="E5" s="19" t="s">
        <v>117</v>
      </c>
      <c r="F5" s="19" t="s">
        <v>118</v>
      </c>
      <c r="G5" s="21" t="s">
        <v>119</v>
      </c>
      <c r="H5" s="56" t="s">
        <v>120</v>
      </c>
      <c r="I5" s="20" t="s">
        <v>121</v>
      </c>
      <c r="J5" s="20" t="s">
        <v>122</v>
      </c>
      <c r="K5" s="20" t="s">
        <v>116</v>
      </c>
      <c r="L5" s="19" t="s">
        <v>123</v>
      </c>
      <c r="M5" s="19" t="s">
        <v>124</v>
      </c>
      <c r="N5" s="57" t="s">
        <v>125</v>
      </c>
      <c r="O5" s="18" t="s">
        <v>120</v>
      </c>
      <c r="P5" s="19" t="s">
        <v>126</v>
      </c>
      <c r="Q5" s="19" t="s">
        <v>116</v>
      </c>
      <c r="R5" s="19" t="s">
        <v>123</v>
      </c>
      <c r="S5" s="19" t="s">
        <v>124</v>
      </c>
      <c r="T5" s="20" t="s">
        <v>127</v>
      </c>
      <c r="U5" s="19" t="s">
        <v>128</v>
      </c>
      <c r="V5" s="19" t="s">
        <v>129</v>
      </c>
      <c r="W5" s="20" t="s">
        <v>130</v>
      </c>
      <c r="X5" s="19" t="s">
        <v>131</v>
      </c>
      <c r="Y5" s="19" t="s">
        <v>132</v>
      </c>
      <c r="Z5" s="19" t="s">
        <v>133</v>
      </c>
      <c r="AA5" s="19" t="s">
        <v>134</v>
      </c>
      <c r="AB5" s="57" t="s">
        <v>135</v>
      </c>
      <c r="AC5" s="18" t="s">
        <v>120</v>
      </c>
      <c r="AD5" s="19" t="s">
        <v>115</v>
      </c>
      <c r="AE5" s="57" t="s">
        <v>136</v>
      </c>
      <c r="AF5" s="18" t="s">
        <v>137</v>
      </c>
      <c r="AG5" s="19" t="s">
        <v>138</v>
      </c>
      <c r="AH5" s="58" t="s">
        <v>139</v>
      </c>
      <c r="AI5" s="19" t="s">
        <v>140</v>
      </c>
      <c r="AJ5" s="19" t="s">
        <v>141</v>
      </c>
      <c r="AK5" s="18" t="s">
        <v>118</v>
      </c>
      <c r="AL5" s="57" t="s">
        <v>142</v>
      </c>
      <c r="AM5" s="59" t="s">
        <v>118</v>
      </c>
      <c r="AN5" s="59" t="s">
        <v>143</v>
      </c>
      <c r="AO5" s="59" t="s">
        <v>144</v>
      </c>
      <c r="AP5" s="18" t="s">
        <v>116</v>
      </c>
      <c r="AQ5" s="22" t="s">
        <v>42</v>
      </c>
      <c r="AS5" s="23" t="s">
        <v>97</v>
      </c>
    </row>
    <row r="6" spans="2:45" ht="17.25" thickTop="1" thickBot="1" x14ac:dyDescent="0.3">
      <c r="B6" s="24">
        <v>1</v>
      </c>
      <c r="C6" s="60">
        <v>11</v>
      </c>
      <c r="D6" s="29">
        <v>14</v>
      </c>
      <c r="E6" s="61">
        <v>8</v>
      </c>
      <c r="F6" s="29">
        <v>15</v>
      </c>
      <c r="G6" s="62">
        <v>11</v>
      </c>
      <c r="H6" s="61">
        <v>7</v>
      </c>
      <c r="I6" s="26">
        <v>5</v>
      </c>
      <c r="J6" s="61">
        <v>8</v>
      </c>
      <c r="K6" s="29">
        <v>15</v>
      </c>
      <c r="L6" s="29">
        <v>21</v>
      </c>
      <c r="M6" s="29">
        <v>21</v>
      </c>
      <c r="N6" s="62">
        <v>11</v>
      </c>
      <c r="O6" s="25">
        <v>6</v>
      </c>
      <c r="P6" s="29">
        <v>12</v>
      </c>
      <c r="Q6" s="29">
        <v>15</v>
      </c>
      <c r="R6" s="29">
        <v>15</v>
      </c>
      <c r="S6" s="29">
        <v>51</v>
      </c>
      <c r="T6" s="26">
        <v>4</v>
      </c>
      <c r="U6" s="61">
        <v>7</v>
      </c>
      <c r="V6" s="61">
        <v>7</v>
      </c>
      <c r="W6" s="61">
        <v>6</v>
      </c>
      <c r="X6" s="29">
        <v>10</v>
      </c>
      <c r="Y6" s="29">
        <v>20</v>
      </c>
      <c r="Z6" s="29">
        <v>10</v>
      </c>
      <c r="AA6" s="61">
        <v>9</v>
      </c>
      <c r="AB6" s="63">
        <v>8</v>
      </c>
      <c r="AC6" s="25">
        <v>6</v>
      </c>
      <c r="AD6" s="61">
        <v>8</v>
      </c>
      <c r="AE6" s="63">
        <v>7</v>
      </c>
      <c r="AF6" s="25">
        <v>8</v>
      </c>
      <c r="AG6" s="29">
        <v>12</v>
      </c>
      <c r="AH6" s="29">
        <v>14</v>
      </c>
      <c r="AI6" s="29">
        <v>42</v>
      </c>
      <c r="AJ6" s="64">
        <v>18</v>
      </c>
      <c r="AK6" s="60">
        <v>22</v>
      </c>
      <c r="AL6" s="62">
        <v>50</v>
      </c>
      <c r="AM6" s="60">
        <v>15</v>
      </c>
      <c r="AN6" s="29">
        <v>30</v>
      </c>
      <c r="AO6" s="65"/>
      <c r="AP6" s="32">
        <v>15</v>
      </c>
      <c r="AQ6" s="31">
        <v>1</v>
      </c>
      <c r="AS6" s="32" t="s">
        <v>98</v>
      </c>
    </row>
    <row r="7" spans="2:45" ht="16.5" thickBot="1" x14ac:dyDescent="0.3">
      <c r="B7" s="33">
        <v>2</v>
      </c>
      <c r="C7" s="66">
        <v>8</v>
      </c>
      <c r="D7" s="67">
        <v>12</v>
      </c>
      <c r="E7" s="66">
        <v>6</v>
      </c>
      <c r="F7" s="67">
        <v>12</v>
      </c>
      <c r="G7" s="63">
        <v>9</v>
      </c>
      <c r="H7" s="34">
        <v>5</v>
      </c>
      <c r="I7" s="28">
        <v>4</v>
      </c>
      <c r="J7" s="66">
        <v>6</v>
      </c>
      <c r="K7" s="67">
        <v>12</v>
      </c>
      <c r="L7" s="67">
        <v>17</v>
      </c>
      <c r="M7" s="67">
        <v>18</v>
      </c>
      <c r="N7" s="63">
        <v>9</v>
      </c>
      <c r="O7" s="34">
        <v>5</v>
      </c>
      <c r="P7" s="66">
        <v>9</v>
      </c>
      <c r="Q7" s="67">
        <v>12</v>
      </c>
      <c r="R7" s="67">
        <v>12</v>
      </c>
      <c r="S7" s="67">
        <v>47</v>
      </c>
      <c r="T7" s="28">
        <v>3</v>
      </c>
      <c r="U7" s="66">
        <v>6</v>
      </c>
      <c r="V7" s="28">
        <v>5</v>
      </c>
      <c r="W7" s="28">
        <v>5</v>
      </c>
      <c r="X7" s="66">
        <v>7</v>
      </c>
      <c r="Y7" s="67">
        <v>16</v>
      </c>
      <c r="Z7" s="66">
        <v>8</v>
      </c>
      <c r="AA7" s="66">
        <v>7</v>
      </c>
      <c r="AB7" s="63">
        <v>7</v>
      </c>
      <c r="AC7" s="34">
        <v>4</v>
      </c>
      <c r="AD7" s="66">
        <v>6</v>
      </c>
      <c r="AE7" s="63">
        <v>6</v>
      </c>
      <c r="AF7" s="68">
        <v>6</v>
      </c>
      <c r="AG7" s="67">
        <v>10</v>
      </c>
      <c r="AH7" s="66">
        <v>9</v>
      </c>
      <c r="AI7" s="67">
        <v>38</v>
      </c>
      <c r="AJ7" s="69">
        <v>15</v>
      </c>
      <c r="AK7" s="70">
        <v>18</v>
      </c>
      <c r="AL7" s="69">
        <v>48</v>
      </c>
      <c r="AM7" s="70">
        <v>11</v>
      </c>
      <c r="AN7" s="67">
        <v>22</v>
      </c>
      <c r="AO7" s="71"/>
      <c r="AP7" s="72">
        <v>10</v>
      </c>
      <c r="AQ7" s="38">
        <v>2</v>
      </c>
      <c r="AS7" s="39" t="s">
        <v>99</v>
      </c>
    </row>
    <row r="8" spans="2:45" ht="16.5" thickBot="1" x14ac:dyDescent="0.3">
      <c r="B8" s="33">
        <v>3</v>
      </c>
      <c r="C8" s="66">
        <v>6</v>
      </c>
      <c r="D8" s="67">
        <v>10</v>
      </c>
      <c r="E8" s="28">
        <v>4</v>
      </c>
      <c r="F8" s="66">
        <v>9</v>
      </c>
      <c r="G8" s="63">
        <v>7</v>
      </c>
      <c r="H8" s="34">
        <v>5</v>
      </c>
      <c r="I8" s="35">
        <v>2</v>
      </c>
      <c r="J8" s="66">
        <v>6</v>
      </c>
      <c r="K8" s="67">
        <v>10</v>
      </c>
      <c r="L8" s="67">
        <v>12</v>
      </c>
      <c r="M8" s="67">
        <v>18</v>
      </c>
      <c r="N8" s="63">
        <v>7</v>
      </c>
      <c r="O8" s="34">
        <v>5</v>
      </c>
      <c r="P8" s="66">
        <v>6</v>
      </c>
      <c r="Q8" s="67">
        <v>12</v>
      </c>
      <c r="R8" s="67">
        <v>10</v>
      </c>
      <c r="S8" s="67">
        <v>45</v>
      </c>
      <c r="T8" s="28">
        <v>3</v>
      </c>
      <c r="U8" s="66">
        <v>6</v>
      </c>
      <c r="V8" s="28">
        <v>5</v>
      </c>
      <c r="W8" s="28">
        <v>5</v>
      </c>
      <c r="X8" s="66">
        <v>7</v>
      </c>
      <c r="Y8" s="67">
        <v>16</v>
      </c>
      <c r="Z8" s="66">
        <v>8</v>
      </c>
      <c r="AA8" s="66">
        <v>7</v>
      </c>
      <c r="AB8" s="63">
        <v>7</v>
      </c>
      <c r="AC8" s="34">
        <v>3</v>
      </c>
      <c r="AD8" s="66">
        <v>6</v>
      </c>
      <c r="AE8" s="63">
        <v>6</v>
      </c>
      <c r="AF8" s="68">
        <v>6</v>
      </c>
      <c r="AG8" s="66">
        <v>7</v>
      </c>
      <c r="AH8" s="66">
        <v>6</v>
      </c>
      <c r="AI8" s="67">
        <v>38</v>
      </c>
      <c r="AJ8" s="69">
        <v>15</v>
      </c>
      <c r="AK8" s="70">
        <v>16</v>
      </c>
      <c r="AL8" s="69">
        <v>48</v>
      </c>
      <c r="AM8" s="70">
        <v>11</v>
      </c>
      <c r="AN8" s="67">
        <v>22</v>
      </c>
      <c r="AO8" s="71"/>
      <c r="AP8" s="39">
        <v>7</v>
      </c>
      <c r="AQ8" s="38">
        <v>3</v>
      </c>
      <c r="AS8" s="43" t="s">
        <v>100</v>
      </c>
    </row>
    <row r="9" spans="2:45" ht="16.5" thickBot="1" x14ac:dyDescent="0.3">
      <c r="B9" s="33">
        <v>4</v>
      </c>
      <c r="C9" s="66">
        <v>6</v>
      </c>
      <c r="D9" s="66">
        <v>8</v>
      </c>
      <c r="E9" s="28">
        <v>3</v>
      </c>
      <c r="F9" s="66">
        <v>7</v>
      </c>
      <c r="G9" s="37">
        <v>5</v>
      </c>
      <c r="H9" s="34">
        <v>3</v>
      </c>
      <c r="I9" s="35">
        <v>2</v>
      </c>
      <c r="J9" s="28">
        <v>5</v>
      </c>
      <c r="K9" s="66">
        <v>8</v>
      </c>
      <c r="L9" s="66">
        <v>8</v>
      </c>
      <c r="M9" s="67">
        <v>15</v>
      </c>
      <c r="N9" s="63">
        <v>6</v>
      </c>
      <c r="O9" s="34">
        <v>4</v>
      </c>
      <c r="P9" s="28">
        <v>4</v>
      </c>
      <c r="Q9" s="67">
        <v>10</v>
      </c>
      <c r="R9" s="66">
        <v>8</v>
      </c>
      <c r="S9" s="67">
        <v>42</v>
      </c>
      <c r="T9" s="28">
        <v>3</v>
      </c>
      <c r="U9" s="28">
        <v>5</v>
      </c>
      <c r="V9" s="28">
        <v>4</v>
      </c>
      <c r="W9" s="28">
        <v>4</v>
      </c>
      <c r="X9" s="28">
        <v>4</v>
      </c>
      <c r="Y9" s="67">
        <v>12</v>
      </c>
      <c r="Z9" s="66">
        <v>6</v>
      </c>
      <c r="AA9" s="28">
        <v>5</v>
      </c>
      <c r="AB9" s="63">
        <v>7</v>
      </c>
      <c r="AC9" s="40">
        <v>2</v>
      </c>
      <c r="AD9" s="28">
        <v>5</v>
      </c>
      <c r="AE9" s="37">
        <v>5</v>
      </c>
      <c r="AF9" s="68">
        <v>6</v>
      </c>
      <c r="AG9" s="66">
        <v>7</v>
      </c>
      <c r="AH9" s="66">
        <v>6</v>
      </c>
      <c r="AI9" s="67">
        <v>35</v>
      </c>
      <c r="AJ9" s="69">
        <v>14</v>
      </c>
      <c r="AK9" s="70">
        <v>16</v>
      </c>
      <c r="AL9" s="69">
        <v>46</v>
      </c>
      <c r="AM9" s="68">
        <v>6</v>
      </c>
      <c r="AN9" s="67">
        <v>18</v>
      </c>
      <c r="AO9" s="71"/>
      <c r="AP9" s="43">
        <v>5</v>
      </c>
      <c r="AQ9" s="38">
        <v>4</v>
      </c>
      <c r="AS9" s="45" t="s">
        <v>101</v>
      </c>
    </row>
    <row r="10" spans="2:45" ht="16.5" thickBot="1" x14ac:dyDescent="0.3">
      <c r="B10" s="33">
        <v>5</v>
      </c>
      <c r="C10" s="34">
        <v>4</v>
      </c>
      <c r="D10" s="66">
        <v>6</v>
      </c>
      <c r="E10" s="28">
        <v>3</v>
      </c>
      <c r="F10" s="28">
        <v>5</v>
      </c>
      <c r="G10" s="37">
        <v>4</v>
      </c>
      <c r="H10" s="34">
        <v>3</v>
      </c>
      <c r="I10" s="35">
        <v>2</v>
      </c>
      <c r="J10" s="28">
        <v>5</v>
      </c>
      <c r="K10" s="66">
        <v>8</v>
      </c>
      <c r="L10" s="66">
        <v>8</v>
      </c>
      <c r="M10" s="67">
        <v>15</v>
      </c>
      <c r="N10" s="37">
        <v>5</v>
      </c>
      <c r="O10" s="34">
        <v>4</v>
      </c>
      <c r="P10" s="28">
        <v>4</v>
      </c>
      <c r="Q10" s="67">
        <v>10</v>
      </c>
      <c r="R10" s="66">
        <v>6</v>
      </c>
      <c r="S10" s="67">
        <v>40</v>
      </c>
      <c r="T10" s="35">
        <v>2</v>
      </c>
      <c r="U10" s="28">
        <v>5</v>
      </c>
      <c r="V10" s="28">
        <v>4</v>
      </c>
      <c r="W10" s="28">
        <v>4</v>
      </c>
      <c r="X10" s="28">
        <v>4</v>
      </c>
      <c r="Y10" s="67">
        <v>12</v>
      </c>
      <c r="Z10" s="66">
        <v>6</v>
      </c>
      <c r="AA10" s="28">
        <v>5</v>
      </c>
      <c r="AB10" s="63">
        <v>6</v>
      </c>
      <c r="AC10" s="40">
        <v>2</v>
      </c>
      <c r="AD10" s="28">
        <v>5</v>
      </c>
      <c r="AE10" s="37">
        <v>5</v>
      </c>
      <c r="AF10" s="34">
        <v>3</v>
      </c>
      <c r="AG10" s="28">
        <v>5</v>
      </c>
      <c r="AH10" s="28">
        <v>4</v>
      </c>
      <c r="AI10" s="67">
        <v>35</v>
      </c>
      <c r="AJ10" s="69">
        <v>14</v>
      </c>
      <c r="AK10" s="70">
        <v>13</v>
      </c>
      <c r="AL10" s="69">
        <v>46</v>
      </c>
      <c r="AM10" s="68">
        <v>6</v>
      </c>
      <c r="AN10" s="67">
        <v>16</v>
      </c>
      <c r="AO10" s="71"/>
      <c r="AP10" s="43">
        <v>4</v>
      </c>
      <c r="AQ10" s="38">
        <v>5</v>
      </c>
      <c r="AS10" s="47" t="s">
        <v>102</v>
      </c>
    </row>
    <row r="11" spans="2:45" ht="16.5" thickBot="1" x14ac:dyDescent="0.3">
      <c r="B11" s="33">
        <v>6</v>
      </c>
      <c r="C11" s="34">
        <v>3</v>
      </c>
      <c r="D11" s="28">
        <v>4</v>
      </c>
      <c r="E11" s="35">
        <v>2</v>
      </c>
      <c r="F11" s="28">
        <v>4</v>
      </c>
      <c r="G11" s="42">
        <v>2</v>
      </c>
      <c r="H11" s="34">
        <v>3</v>
      </c>
      <c r="I11" s="35">
        <v>1</v>
      </c>
      <c r="J11" s="28">
        <v>5</v>
      </c>
      <c r="K11" s="66">
        <v>6</v>
      </c>
      <c r="L11" s="66">
        <v>6</v>
      </c>
      <c r="M11" s="67">
        <v>12</v>
      </c>
      <c r="N11" s="37">
        <v>5</v>
      </c>
      <c r="O11" s="34">
        <v>4</v>
      </c>
      <c r="P11" s="28">
        <v>4</v>
      </c>
      <c r="Q11" s="66">
        <v>8</v>
      </c>
      <c r="R11" s="66">
        <v>6</v>
      </c>
      <c r="S11" s="67">
        <v>40</v>
      </c>
      <c r="T11" s="35">
        <v>1</v>
      </c>
      <c r="U11" s="28">
        <v>4</v>
      </c>
      <c r="V11" s="28">
        <v>3</v>
      </c>
      <c r="W11" s="28">
        <v>4</v>
      </c>
      <c r="X11" s="28">
        <v>3</v>
      </c>
      <c r="Y11" s="67">
        <v>10</v>
      </c>
      <c r="Z11" s="28">
        <v>5</v>
      </c>
      <c r="AA11" s="28">
        <v>4</v>
      </c>
      <c r="AB11" s="63">
        <v>6</v>
      </c>
      <c r="AC11" s="40">
        <v>2</v>
      </c>
      <c r="AD11" s="28">
        <v>5</v>
      </c>
      <c r="AE11" s="37">
        <v>4</v>
      </c>
      <c r="AF11" s="34">
        <v>3</v>
      </c>
      <c r="AG11" s="28">
        <v>4</v>
      </c>
      <c r="AH11" s="28">
        <v>4</v>
      </c>
      <c r="AI11" s="67">
        <v>32</v>
      </c>
      <c r="AJ11" s="69">
        <v>12</v>
      </c>
      <c r="AK11" s="70">
        <v>11</v>
      </c>
      <c r="AL11" s="69">
        <v>44</v>
      </c>
      <c r="AM11" s="34">
        <v>4</v>
      </c>
      <c r="AN11" s="67">
        <v>14</v>
      </c>
      <c r="AO11" s="71"/>
      <c r="AP11" s="43">
        <v>4</v>
      </c>
      <c r="AQ11" s="38">
        <v>6</v>
      </c>
      <c r="AS11" s="48" t="s">
        <v>103</v>
      </c>
    </row>
    <row r="12" spans="2:45" ht="16.5" thickBot="1" x14ac:dyDescent="0.3">
      <c r="B12" s="33">
        <v>7</v>
      </c>
      <c r="C12" s="40">
        <v>2</v>
      </c>
      <c r="D12" s="28">
        <v>3</v>
      </c>
      <c r="E12" s="35">
        <v>2</v>
      </c>
      <c r="F12" s="28">
        <v>3</v>
      </c>
      <c r="G12" s="42">
        <v>1</v>
      </c>
      <c r="H12" s="40">
        <v>2</v>
      </c>
      <c r="I12" s="35">
        <v>1</v>
      </c>
      <c r="J12" s="28">
        <v>3</v>
      </c>
      <c r="K12" s="66">
        <v>6</v>
      </c>
      <c r="L12" s="28">
        <v>5</v>
      </c>
      <c r="M12" s="67">
        <v>10</v>
      </c>
      <c r="N12" s="37">
        <v>3</v>
      </c>
      <c r="O12" s="34">
        <v>3</v>
      </c>
      <c r="P12" s="28">
        <v>4</v>
      </c>
      <c r="Q12" s="66">
        <v>8</v>
      </c>
      <c r="R12" s="28">
        <v>5</v>
      </c>
      <c r="S12" s="67">
        <v>36</v>
      </c>
      <c r="T12" s="41">
        <v>0.5</v>
      </c>
      <c r="U12" s="28">
        <v>4</v>
      </c>
      <c r="V12" s="28">
        <v>3</v>
      </c>
      <c r="W12" s="28">
        <v>3</v>
      </c>
      <c r="X12" s="28">
        <v>3</v>
      </c>
      <c r="Y12" s="67">
        <v>10</v>
      </c>
      <c r="Z12" s="28">
        <v>5</v>
      </c>
      <c r="AA12" s="28">
        <v>4</v>
      </c>
      <c r="AB12" s="63">
        <v>6</v>
      </c>
      <c r="AC12" s="40">
        <v>2</v>
      </c>
      <c r="AD12" s="28">
        <v>4</v>
      </c>
      <c r="AE12" s="37">
        <v>4</v>
      </c>
      <c r="AF12" s="34">
        <v>3</v>
      </c>
      <c r="AG12" s="28">
        <v>4</v>
      </c>
      <c r="AH12" s="28">
        <v>3</v>
      </c>
      <c r="AI12" s="67">
        <v>32</v>
      </c>
      <c r="AJ12" s="69">
        <v>12</v>
      </c>
      <c r="AK12" s="70">
        <v>11</v>
      </c>
      <c r="AL12" s="69">
        <v>44</v>
      </c>
      <c r="AM12" s="34">
        <v>4</v>
      </c>
      <c r="AN12" s="67">
        <v>13</v>
      </c>
      <c r="AO12" s="71"/>
      <c r="AP12" s="43">
        <v>3</v>
      </c>
      <c r="AQ12" s="38">
        <v>7</v>
      </c>
    </row>
    <row r="13" spans="2:45" ht="16.5" thickBot="1" x14ac:dyDescent="0.3">
      <c r="B13" s="33">
        <v>8</v>
      </c>
      <c r="C13" s="40">
        <v>1</v>
      </c>
      <c r="D13" s="35">
        <v>2</v>
      </c>
      <c r="E13" s="35">
        <v>1</v>
      </c>
      <c r="F13" s="35">
        <v>2</v>
      </c>
      <c r="G13" s="44"/>
      <c r="H13" s="40">
        <v>2</v>
      </c>
      <c r="I13" s="35">
        <v>1</v>
      </c>
      <c r="J13" s="28">
        <v>3</v>
      </c>
      <c r="K13" s="28">
        <v>4</v>
      </c>
      <c r="L13" s="28">
        <v>4</v>
      </c>
      <c r="M13" s="66">
        <v>7</v>
      </c>
      <c r="N13" s="37">
        <v>3</v>
      </c>
      <c r="O13" s="34">
        <v>3</v>
      </c>
      <c r="P13" s="28">
        <v>4</v>
      </c>
      <c r="Q13" s="66">
        <v>6</v>
      </c>
      <c r="R13" s="28">
        <v>5</v>
      </c>
      <c r="S13" s="67">
        <v>32</v>
      </c>
      <c r="T13" s="41">
        <v>0.25</v>
      </c>
      <c r="U13" s="28">
        <v>3</v>
      </c>
      <c r="V13" s="35">
        <v>2</v>
      </c>
      <c r="W13" s="28">
        <v>3</v>
      </c>
      <c r="X13" s="35">
        <v>2</v>
      </c>
      <c r="Y13" s="66">
        <v>8</v>
      </c>
      <c r="Z13" s="28">
        <v>4</v>
      </c>
      <c r="AA13" s="28">
        <v>4</v>
      </c>
      <c r="AB13" s="37">
        <v>5</v>
      </c>
      <c r="AC13" s="40">
        <v>1</v>
      </c>
      <c r="AD13" s="28">
        <v>4</v>
      </c>
      <c r="AE13" s="37">
        <v>3</v>
      </c>
      <c r="AF13" s="34">
        <v>3</v>
      </c>
      <c r="AG13" s="28">
        <v>3</v>
      </c>
      <c r="AH13" s="28">
        <v>3</v>
      </c>
      <c r="AI13" s="67">
        <v>27</v>
      </c>
      <c r="AJ13" s="69">
        <v>12</v>
      </c>
      <c r="AK13" s="68">
        <v>8</v>
      </c>
      <c r="AL13" s="69">
        <v>40</v>
      </c>
      <c r="AM13" s="34">
        <v>3</v>
      </c>
      <c r="AN13" s="67">
        <v>13</v>
      </c>
      <c r="AO13" s="71"/>
      <c r="AP13" s="43">
        <v>3</v>
      </c>
      <c r="AQ13" s="38">
        <v>8</v>
      </c>
    </row>
    <row r="14" spans="2:45" ht="16.5" thickBot="1" x14ac:dyDescent="0.3">
      <c r="B14" s="33">
        <v>9</v>
      </c>
      <c r="C14" s="46"/>
      <c r="D14" s="35">
        <v>1</v>
      </c>
      <c r="E14" s="35">
        <v>1</v>
      </c>
      <c r="F14" s="35">
        <v>1</v>
      </c>
      <c r="G14" s="44"/>
      <c r="H14" s="40">
        <v>2</v>
      </c>
      <c r="I14" s="41">
        <v>0.5</v>
      </c>
      <c r="J14" s="28">
        <v>3</v>
      </c>
      <c r="K14" s="28">
        <v>4</v>
      </c>
      <c r="L14" s="28">
        <v>3</v>
      </c>
      <c r="M14" s="66">
        <v>6</v>
      </c>
      <c r="N14" s="42">
        <v>2</v>
      </c>
      <c r="O14" s="34">
        <v>3</v>
      </c>
      <c r="P14" s="28">
        <v>3</v>
      </c>
      <c r="Q14" s="66">
        <v>6</v>
      </c>
      <c r="R14" s="28">
        <v>4</v>
      </c>
      <c r="S14" s="67">
        <v>30</v>
      </c>
      <c r="T14" s="36"/>
      <c r="U14" s="28">
        <v>3</v>
      </c>
      <c r="V14" s="35">
        <v>2</v>
      </c>
      <c r="W14" s="28">
        <v>3</v>
      </c>
      <c r="X14" s="35">
        <v>2</v>
      </c>
      <c r="Y14" s="66">
        <v>8</v>
      </c>
      <c r="Z14" s="28">
        <v>4</v>
      </c>
      <c r="AA14" s="28">
        <v>4</v>
      </c>
      <c r="AB14" s="37">
        <v>5</v>
      </c>
      <c r="AC14" s="40">
        <v>1</v>
      </c>
      <c r="AD14" s="28">
        <v>3</v>
      </c>
      <c r="AE14" s="37">
        <v>3</v>
      </c>
      <c r="AF14" s="34">
        <v>3</v>
      </c>
      <c r="AG14" s="28">
        <v>3</v>
      </c>
      <c r="AH14" s="28">
        <v>3</v>
      </c>
      <c r="AI14" s="67">
        <v>27</v>
      </c>
      <c r="AJ14" s="69">
        <v>12</v>
      </c>
      <c r="AK14" s="68">
        <v>8</v>
      </c>
      <c r="AL14" s="69">
        <v>40</v>
      </c>
      <c r="AM14" s="34">
        <v>3</v>
      </c>
      <c r="AN14" s="67">
        <v>13</v>
      </c>
      <c r="AO14" s="71"/>
      <c r="AP14" s="45">
        <v>2</v>
      </c>
      <c r="AQ14" s="38">
        <v>9</v>
      </c>
    </row>
    <row r="15" spans="2:45" ht="16.5" thickBot="1" x14ac:dyDescent="0.3">
      <c r="B15" s="33">
        <v>10</v>
      </c>
      <c r="C15" s="46"/>
      <c r="D15" s="35">
        <v>1</v>
      </c>
      <c r="E15" s="41">
        <v>0.5</v>
      </c>
      <c r="F15" s="36"/>
      <c r="G15" s="44"/>
      <c r="H15" s="40">
        <v>1</v>
      </c>
      <c r="I15" s="36"/>
      <c r="J15" s="35">
        <v>2</v>
      </c>
      <c r="K15" s="28">
        <v>3</v>
      </c>
      <c r="L15" s="35">
        <v>2</v>
      </c>
      <c r="M15" s="28">
        <v>5</v>
      </c>
      <c r="N15" s="42">
        <v>2</v>
      </c>
      <c r="O15" s="40">
        <v>2</v>
      </c>
      <c r="P15" s="28">
        <v>3</v>
      </c>
      <c r="Q15" s="28">
        <v>4</v>
      </c>
      <c r="R15" s="28">
        <v>4</v>
      </c>
      <c r="S15" s="67">
        <v>27</v>
      </c>
      <c r="T15" s="36"/>
      <c r="U15" s="35">
        <v>2</v>
      </c>
      <c r="V15" s="35">
        <v>2</v>
      </c>
      <c r="W15" s="35">
        <v>2</v>
      </c>
      <c r="X15" s="35">
        <v>1</v>
      </c>
      <c r="Y15" s="66">
        <v>6</v>
      </c>
      <c r="Z15" s="28">
        <v>3</v>
      </c>
      <c r="AA15" s="28">
        <v>3</v>
      </c>
      <c r="AB15" s="37">
        <v>5</v>
      </c>
      <c r="AC15" s="40">
        <v>1</v>
      </c>
      <c r="AD15" s="28">
        <v>3</v>
      </c>
      <c r="AE15" s="42">
        <v>2</v>
      </c>
      <c r="AF15" s="40">
        <v>2</v>
      </c>
      <c r="AG15" s="35">
        <v>2</v>
      </c>
      <c r="AH15" s="35">
        <v>2</v>
      </c>
      <c r="AI15" s="67">
        <v>25</v>
      </c>
      <c r="AJ15" s="69">
        <v>12</v>
      </c>
      <c r="AK15" s="68">
        <v>6</v>
      </c>
      <c r="AL15" s="69">
        <v>36</v>
      </c>
      <c r="AM15" s="40">
        <v>2</v>
      </c>
      <c r="AN15" s="67">
        <v>12</v>
      </c>
      <c r="AO15" s="71"/>
      <c r="AP15" s="45">
        <v>2</v>
      </c>
      <c r="AQ15" s="38">
        <v>10</v>
      </c>
    </row>
    <row r="16" spans="2:45" ht="16.5" thickBot="1" x14ac:dyDescent="0.3">
      <c r="B16" s="33">
        <v>11</v>
      </c>
      <c r="C16" s="46"/>
      <c r="D16" s="35">
        <v>1</v>
      </c>
      <c r="E16" s="36"/>
      <c r="F16" s="36"/>
      <c r="G16" s="44"/>
      <c r="H16" s="40">
        <v>1</v>
      </c>
      <c r="I16" s="36"/>
      <c r="J16" s="35">
        <v>2</v>
      </c>
      <c r="K16" s="28">
        <v>3</v>
      </c>
      <c r="L16" s="35">
        <v>2</v>
      </c>
      <c r="M16" s="28">
        <v>5</v>
      </c>
      <c r="N16" s="42">
        <v>1</v>
      </c>
      <c r="O16" s="40">
        <v>2</v>
      </c>
      <c r="P16" s="28">
        <v>3</v>
      </c>
      <c r="Q16" s="28">
        <v>4</v>
      </c>
      <c r="R16" s="28">
        <v>3</v>
      </c>
      <c r="S16" s="67">
        <v>25</v>
      </c>
      <c r="T16" s="36"/>
      <c r="U16" s="35">
        <v>2</v>
      </c>
      <c r="V16" s="35">
        <v>1</v>
      </c>
      <c r="W16" s="35">
        <v>2</v>
      </c>
      <c r="X16" s="35">
        <v>1</v>
      </c>
      <c r="Y16" s="66">
        <v>6</v>
      </c>
      <c r="Z16" s="28">
        <v>3</v>
      </c>
      <c r="AA16" s="28">
        <v>3</v>
      </c>
      <c r="AB16" s="37">
        <v>5</v>
      </c>
      <c r="AC16" s="40">
        <v>1</v>
      </c>
      <c r="AD16" s="35">
        <v>2</v>
      </c>
      <c r="AE16" s="42">
        <v>2</v>
      </c>
      <c r="AF16" s="40">
        <v>2</v>
      </c>
      <c r="AG16" s="35">
        <v>2</v>
      </c>
      <c r="AH16" s="35">
        <v>2</v>
      </c>
      <c r="AI16" s="67">
        <v>25</v>
      </c>
      <c r="AJ16" s="69">
        <v>12</v>
      </c>
      <c r="AK16" s="68">
        <v>6</v>
      </c>
      <c r="AL16" s="69">
        <v>36</v>
      </c>
      <c r="AM16" s="40">
        <v>2</v>
      </c>
      <c r="AN16" s="67">
        <v>12</v>
      </c>
      <c r="AO16" s="71"/>
      <c r="AP16" s="45">
        <v>1</v>
      </c>
      <c r="AQ16" s="38">
        <v>11</v>
      </c>
    </row>
    <row r="17" spans="2:43" ht="16.5" thickBot="1" x14ac:dyDescent="0.3">
      <c r="B17" s="33">
        <v>12</v>
      </c>
      <c r="C17" s="46"/>
      <c r="D17" s="35">
        <v>1</v>
      </c>
      <c r="E17" s="36"/>
      <c r="F17" s="36"/>
      <c r="G17" s="44"/>
      <c r="H17" s="73">
        <v>0.5</v>
      </c>
      <c r="I17" s="36"/>
      <c r="J17" s="35">
        <v>1</v>
      </c>
      <c r="K17" s="35">
        <v>2</v>
      </c>
      <c r="L17" s="35">
        <v>2</v>
      </c>
      <c r="M17" s="28">
        <v>5</v>
      </c>
      <c r="N17" s="42">
        <v>1</v>
      </c>
      <c r="O17" s="40">
        <v>2</v>
      </c>
      <c r="P17" s="28">
        <v>3</v>
      </c>
      <c r="Q17" s="35">
        <v>2</v>
      </c>
      <c r="R17" s="28">
        <v>3</v>
      </c>
      <c r="S17" s="67">
        <v>20</v>
      </c>
      <c r="T17" s="36"/>
      <c r="U17" s="35">
        <v>1</v>
      </c>
      <c r="V17" s="36"/>
      <c r="W17" s="35">
        <v>2</v>
      </c>
      <c r="X17" s="35">
        <v>1</v>
      </c>
      <c r="Y17" s="28">
        <v>4</v>
      </c>
      <c r="Z17" s="35">
        <v>2</v>
      </c>
      <c r="AA17" s="28">
        <v>3</v>
      </c>
      <c r="AB17" s="37">
        <v>4</v>
      </c>
      <c r="AC17" s="40">
        <v>1</v>
      </c>
      <c r="AD17" s="35">
        <v>2</v>
      </c>
      <c r="AE17" s="42">
        <v>1</v>
      </c>
      <c r="AF17" s="40">
        <v>2</v>
      </c>
      <c r="AG17" s="35">
        <v>1</v>
      </c>
      <c r="AH17" s="35">
        <v>2</v>
      </c>
      <c r="AI17" s="67">
        <v>22</v>
      </c>
      <c r="AJ17" s="69">
        <v>10</v>
      </c>
      <c r="AK17" s="34">
        <v>5</v>
      </c>
      <c r="AL17" s="69">
        <v>32</v>
      </c>
      <c r="AM17" s="40">
        <v>1</v>
      </c>
      <c r="AN17" s="67">
        <v>12</v>
      </c>
      <c r="AO17" s="71"/>
      <c r="AP17" s="45">
        <v>1</v>
      </c>
      <c r="AQ17" s="38">
        <v>12</v>
      </c>
    </row>
    <row r="18" spans="2:43" ht="16.5" thickBot="1" x14ac:dyDescent="0.3">
      <c r="B18" s="33">
        <v>13</v>
      </c>
      <c r="C18" s="46"/>
      <c r="D18" s="41">
        <v>0.5</v>
      </c>
      <c r="E18" s="36"/>
      <c r="F18" s="36"/>
      <c r="G18" s="44"/>
      <c r="H18" s="46"/>
      <c r="I18" s="36"/>
      <c r="J18" s="35">
        <v>1</v>
      </c>
      <c r="K18" s="35">
        <v>2</v>
      </c>
      <c r="L18" s="35">
        <v>2</v>
      </c>
      <c r="M18" s="28">
        <v>4</v>
      </c>
      <c r="N18" s="74">
        <v>0.5</v>
      </c>
      <c r="O18" s="40">
        <v>1</v>
      </c>
      <c r="P18" s="28">
        <v>3</v>
      </c>
      <c r="Q18" s="35">
        <v>2</v>
      </c>
      <c r="R18" s="35">
        <v>2</v>
      </c>
      <c r="S18" s="67">
        <v>15</v>
      </c>
      <c r="T18" s="36"/>
      <c r="U18" s="35">
        <v>1</v>
      </c>
      <c r="V18" s="36"/>
      <c r="W18" s="35">
        <v>1</v>
      </c>
      <c r="X18" s="35">
        <v>1</v>
      </c>
      <c r="Y18" s="28">
        <v>4</v>
      </c>
      <c r="Z18" s="35">
        <v>2</v>
      </c>
      <c r="AA18" s="28">
        <v>3</v>
      </c>
      <c r="AB18" s="37">
        <v>4</v>
      </c>
      <c r="AC18" s="40">
        <v>1</v>
      </c>
      <c r="AD18" s="35">
        <v>2</v>
      </c>
      <c r="AE18" s="42">
        <v>1</v>
      </c>
      <c r="AF18" s="40">
        <v>2</v>
      </c>
      <c r="AG18" s="35">
        <v>1</v>
      </c>
      <c r="AH18" s="35">
        <v>2</v>
      </c>
      <c r="AI18" s="67">
        <v>22</v>
      </c>
      <c r="AJ18" s="69">
        <v>10</v>
      </c>
      <c r="AK18" s="34">
        <v>5</v>
      </c>
      <c r="AL18" s="69">
        <v>32</v>
      </c>
      <c r="AM18" s="40">
        <v>1</v>
      </c>
      <c r="AN18" s="67">
        <v>12</v>
      </c>
      <c r="AO18" s="71"/>
      <c r="AP18" s="45">
        <v>1</v>
      </c>
      <c r="AQ18" s="38">
        <v>13</v>
      </c>
    </row>
    <row r="19" spans="2:43" ht="16.5" thickBot="1" x14ac:dyDescent="0.3">
      <c r="B19" s="33">
        <v>14</v>
      </c>
      <c r="C19" s="46"/>
      <c r="D19" s="36"/>
      <c r="E19" s="36"/>
      <c r="F19" s="36"/>
      <c r="G19" s="44"/>
      <c r="H19" s="46"/>
      <c r="I19" s="36"/>
      <c r="J19" s="35">
        <v>1</v>
      </c>
      <c r="K19" s="35">
        <v>1</v>
      </c>
      <c r="L19" s="35">
        <v>1</v>
      </c>
      <c r="M19" s="28">
        <v>3</v>
      </c>
      <c r="N19" s="44"/>
      <c r="O19" s="40">
        <v>1</v>
      </c>
      <c r="P19" s="28">
        <v>3</v>
      </c>
      <c r="Q19" s="35">
        <v>1</v>
      </c>
      <c r="R19" s="35">
        <v>2</v>
      </c>
      <c r="S19" s="67">
        <v>10</v>
      </c>
      <c r="T19" s="36"/>
      <c r="U19" s="41">
        <v>0.75</v>
      </c>
      <c r="V19" s="36"/>
      <c r="W19" s="35">
        <v>1</v>
      </c>
      <c r="X19" s="35">
        <v>1</v>
      </c>
      <c r="Y19" s="35">
        <v>2</v>
      </c>
      <c r="Z19" s="35">
        <v>1</v>
      </c>
      <c r="AA19" s="35">
        <v>2</v>
      </c>
      <c r="AB19" s="37">
        <v>4</v>
      </c>
      <c r="AC19" s="73">
        <v>0.5</v>
      </c>
      <c r="AD19" s="35">
        <v>1</v>
      </c>
      <c r="AE19" s="74">
        <v>0.5</v>
      </c>
      <c r="AF19" s="40">
        <v>1</v>
      </c>
      <c r="AG19" s="41">
        <v>0.75</v>
      </c>
      <c r="AH19" s="35">
        <v>1</v>
      </c>
      <c r="AI19" s="67">
        <v>20</v>
      </c>
      <c r="AJ19" s="69">
        <v>10</v>
      </c>
      <c r="AK19" s="34">
        <v>4</v>
      </c>
      <c r="AL19" s="69">
        <v>28</v>
      </c>
      <c r="AM19" s="40">
        <v>1</v>
      </c>
      <c r="AN19" s="67">
        <v>12</v>
      </c>
      <c r="AO19" s="71"/>
      <c r="AP19" s="47">
        <v>0.5</v>
      </c>
      <c r="AQ19" s="38">
        <v>14</v>
      </c>
    </row>
    <row r="20" spans="2:43" ht="16.5" thickBot="1" x14ac:dyDescent="0.3">
      <c r="B20" s="33">
        <v>15</v>
      </c>
      <c r="C20" s="46"/>
      <c r="D20" s="36"/>
      <c r="E20" s="36"/>
      <c r="F20" s="36"/>
      <c r="G20" s="44"/>
      <c r="H20" s="46"/>
      <c r="I20" s="36"/>
      <c r="J20" s="41">
        <v>0.5</v>
      </c>
      <c r="K20" s="41">
        <v>0.5</v>
      </c>
      <c r="L20" s="36"/>
      <c r="M20" s="35">
        <v>2</v>
      </c>
      <c r="N20" s="44"/>
      <c r="O20" s="40">
        <v>1</v>
      </c>
      <c r="P20" s="28">
        <v>3</v>
      </c>
      <c r="Q20" s="36"/>
      <c r="R20" s="35">
        <v>2</v>
      </c>
      <c r="S20" s="28">
        <v>5</v>
      </c>
      <c r="T20" s="36"/>
      <c r="U20" s="41">
        <v>0.75</v>
      </c>
      <c r="V20" s="36"/>
      <c r="W20" s="35">
        <v>1</v>
      </c>
      <c r="X20" s="35">
        <v>1</v>
      </c>
      <c r="Y20" s="35">
        <v>1</v>
      </c>
      <c r="Z20" s="36"/>
      <c r="AA20" s="35">
        <v>2</v>
      </c>
      <c r="AB20" s="37">
        <v>4</v>
      </c>
      <c r="AC20" s="46"/>
      <c r="AD20" s="35">
        <v>1</v>
      </c>
      <c r="AE20" s="44"/>
      <c r="AF20" s="40">
        <v>1</v>
      </c>
      <c r="AG20" s="41">
        <v>0.75</v>
      </c>
      <c r="AH20" s="35">
        <v>1</v>
      </c>
      <c r="AI20" s="67">
        <v>20</v>
      </c>
      <c r="AJ20" s="69">
        <v>10</v>
      </c>
      <c r="AK20" s="34">
        <v>4</v>
      </c>
      <c r="AL20" s="69">
        <v>28</v>
      </c>
      <c r="AM20" s="73">
        <v>0.5</v>
      </c>
      <c r="AN20" s="67">
        <v>10</v>
      </c>
      <c r="AO20" s="71"/>
      <c r="AP20" s="75"/>
      <c r="AQ20" s="38">
        <v>15</v>
      </c>
    </row>
    <row r="21" spans="2:43" ht="16.5" thickBot="1" x14ac:dyDescent="0.3">
      <c r="B21" s="33">
        <v>16</v>
      </c>
      <c r="C21" s="46"/>
      <c r="D21" s="36"/>
      <c r="E21" s="36"/>
      <c r="F21" s="36"/>
      <c r="G21" s="44"/>
      <c r="H21" s="46"/>
      <c r="I21" s="36"/>
      <c r="J21" s="36"/>
      <c r="K21" s="36"/>
      <c r="L21" s="36"/>
      <c r="M21" s="35">
        <v>1</v>
      </c>
      <c r="N21" s="44"/>
      <c r="O21" s="73">
        <v>0.5</v>
      </c>
      <c r="P21" s="35">
        <v>2</v>
      </c>
      <c r="Q21" s="36"/>
      <c r="R21" s="35">
        <v>2</v>
      </c>
      <c r="S21" s="35">
        <v>1</v>
      </c>
      <c r="T21" s="36"/>
      <c r="U21" s="41">
        <v>0.5</v>
      </c>
      <c r="V21" s="36"/>
      <c r="W21" s="41">
        <v>0.5</v>
      </c>
      <c r="X21" s="35">
        <v>1</v>
      </c>
      <c r="Y21" s="36"/>
      <c r="Z21" s="36"/>
      <c r="AA21" s="35">
        <v>2</v>
      </c>
      <c r="AB21" s="37">
        <v>3</v>
      </c>
      <c r="AC21" s="46"/>
      <c r="AD21" s="35">
        <v>1</v>
      </c>
      <c r="AE21" s="44"/>
      <c r="AF21" s="40">
        <v>1</v>
      </c>
      <c r="AG21" s="41">
        <v>0.75</v>
      </c>
      <c r="AH21" s="35">
        <v>1</v>
      </c>
      <c r="AI21" s="67">
        <v>16</v>
      </c>
      <c r="AJ21" s="69">
        <v>10</v>
      </c>
      <c r="AK21" s="34">
        <v>3</v>
      </c>
      <c r="AL21" s="69">
        <v>24</v>
      </c>
      <c r="AM21" s="73">
        <v>0.5</v>
      </c>
      <c r="AN21" s="67">
        <v>10</v>
      </c>
      <c r="AO21" s="71"/>
      <c r="AP21" s="75"/>
      <c r="AQ21" s="38">
        <v>16</v>
      </c>
    </row>
    <row r="22" spans="2:43" ht="16.5" thickBot="1" x14ac:dyDescent="0.3">
      <c r="B22" s="33">
        <v>17</v>
      </c>
      <c r="C22" s="46"/>
      <c r="D22" s="36"/>
      <c r="E22" s="36"/>
      <c r="F22" s="36"/>
      <c r="G22" s="44"/>
      <c r="H22" s="46"/>
      <c r="I22" s="36"/>
      <c r="J22" s="36"/>
      <c r="K22" s="36"/>
      <c r="L22" s="36"/>
      <c r="M22" s="36"/>
      <c r="N22" s="44"/>
      <c r="O22" s="46"/>
      <c r="P22" s="35">
        <v>2</v>
      </c>
      <c r="Q22" s="36"/>
      <c r="R22" s="35">
        <v>2</v>
      </c>
      <c r="S22" s="36"/>
      <c r="T22" s="36"/>
      <c r="U22" s="41">
        <v>0.5</v>
      </c>
      <c r="V22" s="36"/>
      <c r="W22" s="36"/>
      <c r="X22" s="35">
        <v>1</v>
      </c>
      <c r="Y22" s="36"/>
      <c r="Z22" s="36"/>
      <c r="AA22" s="35">
        <v>2</v>
      </c>
      <c r="AB22" s="37">
        <v>3</v>
      </c>
      <c r="AC22" s="46"/>
      <c r="AD22" s="35">
        <v>1</v>
      </c>
      <c r="AE22" s="44"/>
      <c r="AF22" s="73">
        <v>0.5</v>
      </c>
      <c r="AG22" s="41">
        <v>0.75</v>
      </c>
      <c r="AH22" s="35">
        <v>1</v>
      </c>
      <c r="AI22" s="67">
        <v>16</v>
      </c>
      <c r="AJ22" s="63">
        <v>8</v>
      </c>
      <c r="AK22" s="34">
        <v>3</v>
      </c>
      <c r="AL22" s="69">
        <v>24</v>
      </c>
      <c r="AM22" s="73">
        <v>0.5</v>
      </c>
      <c r="AN22" s="67">
        <v>10</v>
      </c>
      <c r="AO22" s="71"/>
      <c r="AP22" s="75"/>
      <c r="AQ22" s="38">
        <v>17</v>
      </c>
    </row>
    <row r="23" spans="2:43" ht="16.5" thickBot="1" x14ac:dyDescent="0.3">
      <c r="B23" s="33">
        <v>18</v>
      </c>
      <c r="C23" s="46"/>
      <c r="D23" s="36"/>
      <c r="E23" s="36"/>
      <c r="F23" s="36"/>
      <c r="G23" s="44"/>
      <c r="H23" s="46"/>
      <c r="I23" s="36"/>
      <c r="J23" s="36"/>
      <c r="K23" s="36"/>
      <c r="L23" s="36"/>
      <c r="M23" s="36"/>
      <c r="N23" s="44"/>
      <c r="O23" s="46"/>
      <c r="P23" s="35">
        <v>2</v>
      </c>
      <c r="Q23" s="36"/>
      <c r="R23" s="35">
        <v>1</v>
      </c>
      <c r="S23" s="36"/>
      <c r="T23" s="36"/>
      <c r="U23" s="41">
        <v>0.25</v>
      </c>
      <c r="V23" s="36"/>
      <c r="W23" s="36"/>
      <c r="X23" s="35">
        <v>1</v>
      </c>
      <c r="Y23" s="36"/>
      <c r="Z23" s="36"/>
      <c r="AA23" s="35">
        <v>1</v>
      </c>
      <c r="AB23" s="37">
        <v>3</v>
      </c>
      <c r="AC23" s="46"/>
      <c r="AD23" s="41">
        <v>0.5</v>
      </c>
      <c r="AE23" s="44"/>
      <c r="AF23" s="73">
        <v>0.5</v>
      </c>
      <c r="AG23" s="41">
        <v>0.75</v>
      </c>
      <c r="AH23" s="35">
        <v>1</v>
      </c>
      <c r="AI23" s="67">
        <v>13</v>
      </c>
      <c r="AJ23" s="63">
        <v>8</v>
      </c>
      <c r="AK23" s="40">
        <v>2</v>
      </c>
      <c r="AL23" s="69">
        <v>20</v>
      </c>
      <c r="AM23" s="73">
        <v>0.5</v>
      </c>
      <c r="AN23" s="67">
        <v>10</v>
      </c>
      <c r="AO23" s="71"/>
      <c r="AP23" s="75"/>
      <c r="AQ23" s="38">
        <v>18</v>
      </c>
    </row>
    <row r="24" spans="2:43" ht="16.5" thickBot="1" x14ac:dyDescent="0.3">
      <c r="B24" s="33">
        <v>19</v>
      </c>
      <c r="C24" s="46"/>
      <c r="D24" s="36"/>
      <c r="E24" s="36"/>
      <c r="F24" s="36"/>
      <c r="G24" s="44"/>
      <c r="H24" s="46"/>
      <c r="I24" s="36"/>
      <c r="J24" s="36"/>
      <c r="K24" s="36"/>
      <c r="L24" s="36"/>
      <c r="M24" s="36"/>
      <c r="N24" s="44"/>
      <c r="O24" s="46"/>
      <c r="P24" s="35">
        <v>2</v>
      </c>
      <c r="Q24" s="36"/>
      <c r="R24" s="36"/>
      <c r="S24" s="36"/>
      <c r="T24" s="36"/>
      <c r="U24" s="36"/>
      <c r="V24" s="36"/>
      <c r="W24" s="36"/>
      <c r="X24" s="35">
        <v>1</v>
      </c>
      <c r="Y24" s="36"/>
      <c r="Z24" s="36"/>
      <c r="AA24" s="35">
        <v>1</v>
      </c>
      <c r="AB24" s="42">
        <v>2</v>
      </c>
      <c r="AC24" s="46"/>
      <c r="AD24" s="36"/>
      <c r="AE24" s="44"/>
      <c r="AF24" s="73">
        <v>0.5</v>
      </c>
      <c r="AG24" s="41">
        <v>0.75</v>
      </c>
      <c r="AH24" s="35">
        <v>1</v>
      </c>
      <c r="AI24" s="67">
        <v>13</v>
      </c>
      <c r="AJ24" s="63">
        <v>8</v>
      </c>
      <c r="AK24" s="40">
        <v>2</v>
      </c>
      <c r="AL24" s="69">
        <v>20</v>
      </c>
      <c r="AM24" s="73">
        <v>0.5</v>
      </c>
      <c r="AN24" s="67">
        <v>10</v>
      </c>
      <c r="AO24" s="71"/>
      <c r="AP24" s="75"/>
      <c r="AQ24" s="38">
        <v>19</v>
      </c>
    </row>
    <row r="25" spans="2:43" ht="16.5" thickBot="1" x14ac:dyDescent="0.3">
      <c r="B25" s="33">
        <v>20</v>
      </c>
      <c r="C25" s="46"/>
      <c r="D25" s="36"/>
      <c r="E25" s="36"/>
      <c r="F25" s="36"/>
      <c r="G25" s="44"/>
      <c r="H25" s="46"/>
      <c r="I25" s="36"/>
      <c r="J25" s="36"/>
      <c r="K25" s="36"/>
      <c r="L25" s="36"/>
      <c r="M25" s="36"/>
      <c r="N25" s="44"/>
      <c r="O25" s="46"/>
      <c r="P25" s="35">
        <v>1</v>
      </c>
      <c r="Q25" s="36"/>
      <c r="R25" s="36"/>
      <c r="S25" s="36"/>
      <c r="T25" s="36"/>
      <c r="U25" s="36"/>
      <c r="V25" s="36"/>
      <c r="W25" s="36"/>
      <c r="X25" s="35">
        <v>1</v>
      </c>
      <c r="Y25" s="36"/>
      <c r="Z25" s="36"/>
      <c r="AA25" s="35">
        <v>1</v>
      </c>
      <c r="AB25" s="42">
        <v>2</v>
      </c>
      <c r="AC25" s="46"/>
      <c r="AD25" s="36"/>
      <c r="AE25" s="44"/>
      <c r="AF25" s="73">
        <v>0.5</v>
      </c>
      <c r="AG25" s="41">
        <v>0.75</v>
      </c>
      <c r="AH25" s="35">
        <v>1</v>
      </c>
      <c r="AI25" s="67">
        <v>11</v>
      </c>
      <c r="AJ25" s="63">
        <v>8</v>
      </c>
      <c r="AK25" s="40">
        <v>1</v>
      </c>
      <c r="AL25" s="69">
        <v>16</v>
      </c>
      <c r="AM25" s="73">
        <v>0.5</v>
      </c>
      <c r="AN25" s="67">
        <v>10</v>
      </c>
      <c r="AO25" s="71"/>
      <c r="AP25" s="75"/>
      <c r="AQ25" s="38">
        <v>20</v>
      </c>
    </row>
    <row r="26" spans="2:43" ht="16.5" thickBot="1" x14ac:dyDescent="0.3">
      <c r="B26" s="33">
        <v>21</v>
      </c>
      <c r="C26" s="46"/>
      <c r="D26" s="36"/>
      <c r="E26" s="36"/>
      <c r="F26" s="36"/>
      <c r="G26" s="44"/>
      <c r="H26" s="46"/>
      <c r="I26" s="36"/>
      <c r="J26" s="36"/>
      <c r="K26" s="36"/>
      <c r="L26" s="36"/>
      <c r="M26" s="36"/>
      <c r="N26" s="44"/>
      <c r="O26" s="46"/>
      <c r="P26" s="35">
        <v>1</v>
      </c>
      <c r="Q26" s="36"/>
      <c r="R26" s="36"/>
      <c r="S26" s="36"/>
      <c r="T26" s="36"/>
      <c r="U26" s="36"/>
      <c r="V26" s="36"/>
      <c r="W26" s="36"/>
      <c r="X26" s="41">
        <v>0.5</v>
      </c>
      <c r="Y26" s="36"/>
      <c r="Z26" s="36"/>
      <c r="AA26" s="35">
        <v>1</v>
      </c>
      <c r="AB26" s="42">
        <v>2</v>
      </c>
      <c r="AC26" s="46"/>
      <c r="AD26" s="36"/>
      <c r="AE26" s="44"/>
      <c r="AF26" s="73">
        <v>0.25</v>
      </c>
      <c r="AG26" s="41">
        <v>0.5</v>
      </c>
      <c r="AH26" s="41">
        <v>0.5</v>
      </c>
      <c r="AI26" s="67">
        <v>11</v>
      </c>
      <c r="AJ26" s="63">
        <v>8</v>
      </c>
      <c r="AK26" s="40">
        <v>1</v>
      </c>
      <c r="AL26" s="69">
        <v>16</v>
      </c>
      <c r="AM26" s="73">
        <v>0.25</v>
      </c>
      <c r="AN26" s="28">
        <v>7</v>
      </c>
      <c r="AO26" s="71"/>
      <c r="AP26" s="75"/>
      <c r="AQ26" s="38">
        <v>21</v>
      </c>
    </row>
    <row r="27" spans="2:43" ht="16.5" thickBot="1" x14ac:dyDescent="0.3">
      <c r="B27" s="33">
        <v>22</v>
      </c>
      <c r="C27" s="46"/>
      <c r="D27" s="36"/>
      <c r="E27" s="36"/>
      <c r="F27" s="36"/>
      <c r="G27" s="44"/>
      <c r="H27" s="46"/>
      <c r="I27" s="36"/>
      <c r="J27" s="36"/>
      <c r="K27" s="36"/>
      <c r="L27" s="36"/>
      <c r="M27" s="36"/>
      <c r="N27" s="44"/>
      <c r="O27" s="46"/>
      <c r="P27" s="41">
        <v>0.5</v>
      </c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5">
        <v>1</v>
      </c>
      <c r="AB27" s="42">
        <v>1</v>
      </c>
      <c r="AC27" s="46"/>
      <c r="AD27" s="36"/>
      <c r="AE27" s="44"/>
      <c r="AF27" s="46"/>
      <c r="AG27" s="36"/>
      <c r="AH27" s="41">
        <v>0.5</v>
      </c>
      <c r="AI27" s="66">
        <v>9</v>
      </c>
      <c r="AJ27" s="37">
        <v>5</v>
      </c>
      <c r="AK27" s="40">
        <v>1</v>
      </c>
      <c r="AL27" s="69">
        <v>12</v>
      </c>
      <c r="AM27" s="46"/>
      <c r="AN27" s="28">
        <v>7</v>
      </c>
      <c r="AO27" s="71"/>
      <c r="AP27" s="75"/>
      <c r="AQ27" s="38">
        <v>22</v>
      </c>
    </row>
    <row r="28" spans="2:43" ht="16.5" thickBot="1" x14ac:dyDescent="0.3">
      <c r="B28" s="33">
        <v>23</v>
      </c>
      <c r="C28" s="46"/>
      <c r="D28" s="36"/>
      <c r="E28" s="36"/>
      <c r="F28" s="36"/>
      <c r="G28" s="44"/>
      <c r="H28" s="46"/>
      <c r="I28" s="36"/>
      <c r="J28" s="36"/>
      <c r="K28" s="36"/>
      <c r="L28" s="36"/>
      <c r="M28" s="36"/>
      <c r="N28" s="44"/>
      <c r="O28" s="4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5">
        <v>1</v>
      </c>
      <c r="AB28" s="42">
        <v>1</v>
      </c>
      <c r="AC28" s="46"/>
      <c r="AD28" s="36"/>
      <c r="AE28" s="44"/>
      <c r="AF28" s="46"/>
      <c r="AG28" s="36"/>
      <c r="AH28" s="41">
        <v>0.5</v>
      </c>
      <c r="AI28" s="66">
        <v>9</v>
      </c>
      <c r="AJ28" s="37">
        <v>5</v>
      </c>
      <c r="AK28" s="40">
        <v>1</v>
      </c>
      <c r="AL28" s="69">
        <v>12</v>
      </c>
      <c r="AM28" s="46"/>
      <c r="AN28" s="28">
        <v>7</v>
      </c>
      <c r="AO28" s="71"/>
      <c r="AP28" s="75"/>
      <c r="AQ28" s="38">
        <v>23</v>
      </c>
    </row>
    <row r="29" spans="2:43" ht="16.5" thickBot="1" x14ac:dyDescent="0.3">
      <c r="B29" s="33">
        <v>24</v>
      </c>
      <c r="C29" s="46"/>
      <c r="D29" s="36"/>
      <c r="E29" s="36"/>
      <c r="F29" s="36"/>
      <c r="G29" s="44"/>
      <c r="H29" s="46"/>
      <c r="I29" s="36"/>
      <c r="J29" s="36"/>
      <c r="K29" s="36"/>
      <c r="L29" s="36"/>
      <c r="M29" s="36"/>
      <c r="N29" s="44"/>
      <c r="O29" s="4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41">
        <v>0.5</v>
      </c>
      <c r="AB29" s="42">
        <v>1</v>
      </c>
      <c r="AC29" s="46"/>
      <c r="AD29" s="36"/>
      <c r="AE29" s="44"/>
      <c r="AF29" s="46"/>
      <c r="AG29" s="36"/>
      <c r="AH29" s="41">
        <v>0.5</v>
      </c>
      <c r="AI29" s="66">
        <v>6</v>
      </c>
      <c r="AJ29" s="37">
        <v>5</v>
      </c>
      <c r="AK29" s="40">
        <v>1</v>
      </c>
      <c r="AL29" s="63">
        <v>8</v>
      </c>
      <c r="AM29" s="46"/>
      <c r="AN29" s="28">
        <v>4</v>
      </c>
      <c r="AO29" s="71"/>
      <c r="AP29" s="75"/>
      <c r="AQ29" s="38">
        <v>24</v>
      </c>
    </row>
    <row r="30" spans="2:43" ht="16.5" thickBot="1" x14ac:dyDescent="0.3">
      <c r="B30" s="33">
        <v>25</v>
      </c>
      <c r="C30" s="46"/>
      <c r="D30" s="36"/>
      <c r="E30" s="36"/>
      <c r="F30" s="36"/>
      <c r="G30" s="44"/>
      <c r="H30" s="46"/>
      <c r="I30" s="36"/>
      <c r="J30" s="36"/>
      <c r="K30" s="36"/>
      <c r="L30" s="36"/>
      <c r="M30" s="36"/>
      <c r="N30" s="44"/>
      <c r="O30" s="4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42">
        <v>1</v>
      </c>
      <c r="AC30" s="46"/>
      <c r="AD30" s="36"/>
      <c r="AE30" s="44"/>
      <c r="AF30" s="46"/>
      <c r="AG30" s="36"/>
      <c r="AH30" s="41">
        <v>0.5</v>
      </c>
      <c r="AI30" s="66">
        <v>6</v>
      </c>
      <c r="AJ30" s="37">
        <v>4</v>
      </c>
      <c r="AK30" s="40">
        <v>1</v>
      </c>
      <c r="AL30" s="63">
        <v>8</v>
      </c>
      <c r="AM30" s="46"/>
      <c r="AN30" s="35">
        <v>2</v>
      </c>
      <c r="AO30" s="76"/>
      <c r="AP30" s="75"/>
      <c r="AQ30" s="38">
        <v>25</v>
      </c>
    </row>
    <row r="31" spans="2:43" ht="16.5" thickBot="1" x14ac:dyDescent="0.3">
      <c r="B31" s="33">
        <v>26</v>
      </c>
      <c r="C31" s="46"/>
      <c r="D31" s="36"/>
      <c r="E31" s="36"/>
      <c r="F31" s="36"/>
      <c r="G31" s="44"/>
      <c r="H31" s="46"/>
      <c r="I31" s="36"/>
      <c r="J31" s="36"/>
      <c r="K31" s="36"/>
      <c r="L31" s="36"/>
      <c r="M31" s="36"/>
      <c r="N31" s="44"/>
      <c r="O31" s="4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42">
        <v>1</v>
      </c>
      <c r="AC31" s="46"/>
      <c r="AD31" s="36"/>
      <c r="AE31" s="44"/>
      <c r="AF31" s="46"/>
      <c r="AG31" s="36"/>
      <c r="AH31" s="41">
        <v>0.5</v>
      </c>
      <c r="AI31" s="28">
        <v>4</v>
      </c>
      <c r="AJ31" s="37">
        <v>4</v>
      </c>
      <c r="AK31" s="40">
        <v>1</v>
      </c>
      <c r="AL31" s="37">
        <v>4</v>
      </c>
      <c r="AM31" s="46"/>
      <c r="AN31" s="35">
        <v>2</v>
      </c>
      <c r="AO31" s="76"/>
      <c r="AP31" s="75"/>
      <c r="AQ31" s="38">
        <v>26</v>
      </c>
    </row>
    <row r="32" spans="2:43" ht="16.5" thickBot="1" x14ac:dyDescent="0.3">
      <c r="B32" s="33">
        <v>27</v>
      </c>
      <c r="C32" s="46"/>
      <c r="D32" s="36"/>
      <c r="E32" s="36"/>
      <c r="F32" s="36"/>
      <c r="G32" s="44"/>
      <c r="H32" s="46"/>
      <c r="I32" s="36"/>
      <c r="J32" s="36"/>
      <c r="K32" s="36"/>
      <c r="L32" s="36"/>
      <c r="M32" s="36"/>
      <c r="N32" s="44"/>
      <c r="O32" s="4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42">
        <v>1</v>
      </c>
      <c r="AC32" s="46"/>
      <c r="AD32" s="36"/>
      <c r="AE32" s="44"/>
      <c r="AF32" s="46"/>
      <c r="AG32" s="36"/>
      <c r="AH32" s="41">
        <v>0.25</v>
      </c>
      <c r="AI32" s="28">
        <v>4</v>
      </c>
      <c r="AJ32" s="37">
        <v>4</v>
      </c>
      <c r="AK32" s="40">
        <v>1</v>
      </c>
      <c r="AL32" s="42">
        <v>2</v>
      </c>
      <c r="AM32" s="46"/>
      <c r="AN32" s="35">
        <v>2</v>
      </c>
      <c r="AO32" s="76"/>
      <c r="AP32" s="75"/>
      <c r="AQ32" s="38">
        <v>27</v>
      </c>
    </row>
    <row r="33" spans="2:43" ht="16.5" thickBot="1" x14ac:dyDescent="0.3">
      <c r="B33" s="33">
        <v>28</v>
      </c>
      <c r="C33" s="46"/>
      <c r="D33" s="36"/>
      <c r="E33" s="36"/>
      <c r="F33" s="36"/>
      <c r="G33" s="44"/>
      <c r="H33" s="46"/>
      <c r="I33" s="36"/>
      <c r="J33" s="36"/>
      <c r="K33" s="36"/>
      <c r="L33" s="36"/>
      <c r="M33" s="36"/>
      <c r="N33" s="44"/>
      <c r="O33" s="4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42">
        <v>1</v>
      </c>
      <c r="AC33" s="46"/>
      <c r="AD33" s="36"/>
      <c r="AE33" s="44"/>
      <c r="AF33" s="46"/>
      <c r="AG33" s="36"/>
      <c r="AH33" s="36"/>
      <c r="AI33" s="35">
        <v>2</v>
      </c>
      <c r="AJ33" s="42">
        <v>2</v>
      </c>
      <c r="AK33" s="40">
        <v>1</v>
      </c>
      <c r="AL33" s="42">
        <v>1</v>
      </c>
      <c r="AM33" s="46"/>
      <c r="AN33" s="35">
        <v>1</v>
      </c>
      <c r="AO33" s="76"/>
      <c r="AP33" s="75"/>
      <c r="AQ33" s="38">
        <v>28</v>
      </c>
    </row>
    <row r="34" spans="2:43" ht="16.5" thickBot="1" x14ac:dyDescent="0.3">
      <c r="B34" s="33">
        <v>29</v>
      </c>
      <c r="C34" s="46"/>
      <c r="D34" s="36"/>
      <c r="E34" s="36"/>
      <c r="F34" s="36"/>
      <c r="G34" s="44"/>
      <c r="H34" s="46"/>
      <c r="I34" s="36"/>
      <c r="J34" s="36"/>
      <c r="K34" s="36"/>
      <c r="L34" s="36"/>
      <c r="M34" s="36"/>
      <c r="N34" s="44"/>
      <c r="O34" s="4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42">
        <v>1</v>
      </c>
      <c r="AC34" s="46"/>
      <c r="AD34" s="36"/>
      <c r="AE34" s="44"/>
      <c r="AF34" s="46"/>
      <c r="AG34" s="36"/>
      <c r="AH34" s="36"/>
      <c r="AI34" s="35">
        <v>2</v>
      </c>
      <c r="AJ34" s="77"/>
      <c r="AK34" s="40">
        <v>1</v>
      </c>
      <c r="AL34" s="44"/>
      <c r="AM34" s="46"/>
      <c r="AN34" s="36"/>
      <c r="AO34" s="76"/>
      <c r="AP34" s="75"/>
      <c r="AQ34" s="38">
        <v>29</v>
      </c>
    </row>
    <row r="35" spans="2:43" ht="16.5" thickBot="1" x14ac:dyDescent="0.3">
      <c r="B35" s="33">
        <v>30</v>
      </c>
      <c r="C35" s="46"/>
      <c r="D35" s="36"/>
      <c r="E35" s="36"/>
      <c r="F35" s="36"/>
      <c r="G35" s="44"/>
      <c r="H35" s="46"/>
      <c r="I35" s="36"/>
      <c r="J35" s="36"/>
      <c r="K35" s="36"/>
      <c r="L35" s="36"/>
      <c r="M35" s="36"/>
      <c r="N35" s="44"/>
      <c r="O35" s="4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42">
        <v>1</v>
      </c>
      <c r="AC35" s="46"/>
      <c r="AD35" s="36"/>
      <c r="AE35" s="44"/>
      <c r="AF35" s="46"/>
      <c r="AG35" s="36"/>
      <c r="AH35" s="36"/>
      <c r="AI35" s="35">
        <v>1</v>
      </c>
      <c r="AJ35" s="77"/>
      <c r="AK35" s="40">
        <v>1</v>
      </c>
      <c r="AL35" s="44"/>
      <c r="AM35" s="46"/>
      <c r="AN35" s="36"/>
      <c r="AO35" s="76"/>
      <c r="AP35" s="75"/>
      <c r="AQ35" s="38">
        <v>30</v>
      </c>
    </row>
    <row r="36" spans="2:43" ht="16.5" thickBot="1" x14ac:dyDescent="0.3">
      <c r="B36" s="33">
        <v>31</v>
      </c>
      <c r="C36" s="46"/>
      <c r="D36" s="36"/>
      <c r="E36" s="36"/>
      <c r="F36" s="36"/>
      <c r="G36" s="44"/>
      <c r="H36" s="46"/>
      <c r="I36" s="36"/>
      <c r="J36" s="36"/>
      <c r="K36" s="36"/>
      <c r="L36" s="36"/>
      <c r="M36" s="36"/>
      <c r="N36" s="44"/>
      <c r="O36" s="4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42">
        <v>1</v>
      </c>
      <c r="AC36" s="46"/>
      <c r="AD36" s="36"/>
      <c r="AE36" s="44"/>
      <c r="AF36" s="46"/>
      <c r="AG36" s="36"/>
      <c r="AH36" s="36"/>
      <c r="AI36" s="35">
        <v>1</v>
      </c>
      <c r="AJ36" s="77"/>
      <c r="AK36" s="73">
        <v>0.5</v>
      </c>
      <c r="AL36" s="44"/>
      <c r="AM36" s="46"/>
      <c r="AN36" s="36"/>
      <c r="AO36" s="76"/>
      <c r="AP36" s="75"/>
      <c r="AQ36" s="38">
        <v>31</v>
      </c>
    </row>
    <row r="37" spans="2:43" ht="16.5" thickBot="1" x14ac:dyDescent="0.3">
      <c r="B37" s="33">
        <v>32</v>
      </c>
      <c r="C37" s="46"/>
      <c r="D37" s="36"/>
      <c r="E37" s="36"/>
      <c r="F37" s="36"/>
      <c r="G37" s="44"/>
      <c r="H37" s="46"/>
      <c r="I37" s="36"/>
      <c r="J37" s="36"/>
      <c r="K37" s="36"/>
      <c r="L37" s="36"/>
      <c r="M37" s="36"/>
      <c r="N37" s="44"/>
      <c r="O37" s="4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42">
        <v>1</v>
      </c>
      <c r="AC37" s="46"/>
      <c r="AD37" s="36"/>
      <c r="AE37" s="44"/>
      <c r="AF37" s="46"/>
      <c r="AG37" s="36"/>
      <c r="AH37" s="36"/>
      <c r="AI37" s="35">
        <v>1</v>
      </c>
      <c r="AJ37" s="77"/>
      <c r="AK37" s="46"/>
      <c r="AL37" s="44"/>
      <c r="AM37" s="46"/>
      <c r="AN37" s="36"/>
      <c r="AO37" s="76"/>
      <c r="AP37" s="75"/>
      <c r="AQ37" s="38">
        <v>32</v>
      </c>
    </row>
    <row r="38" spans="2:43" ht="16.5" thickBot="1" x14ac:dyDescent="0.3">
      <c r="B38" s="33">
        <v>33</v>
      </c>
      <c r="C38" s="46"/>
      <c r="D38" s="36"/>
      <c r="E38" s="36"/>
      <c r="F38" s="36"/>
      <c r="G38" s="44"/>
      <c r="H38" s="46"/>
      <c r="I38" s="36"/>
      <c r="J38" s="36"/>
      <c r="K38" s="36"/>
      <c r="L38" s="36"/>
      <c r="M38" s="36"/>
      <c r="N38" s="44"/>
      <c r="O38" s="4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42">
        <v>1</v>
      </c>
      <c r="AC38" s="46"/>
      <c r="AD38" s="36"/>
      <c r="AE38" s="44"/>
      <c r="AF38" s="46"/>
      <c r="AG38" s="36"/>
      <c r="AH38" s="36"/>
      <c r="AI38" s="35">
        <v>1</v>
      </c>
      <c r="AJ38" s="77"/>
      <c r="AK38" s="46"/>
      <c r="AL38" s="44"/>
      <c r="AM38" s="46"/>
      <c r="AN38" s="36"/>
      <c r="AO38" s="76"/>
      <c r="AP38" s="75"/>
      <c r="AQ38" s="38">
        <v>33</v>
      </c>
    </row>
    <row r="39" spans="2:43" ht="16.5" thickBot="1" x14ac:dyDescent="0.3">
      <c r="B39" s="49" t="s">
        <v>104</v>
      </c>
      <c r="C39" s="50"/>
      <c r="D39" s="51"/>
      <c r="E39" s="51"/>
      <c r="F39" s="51"/>
      <c r="G39" s="52"/>
      <c r="H39" s="50"/>
      <c r="I39" s="51"/>
      <c r="J39" s="51"/>
      <c r="K39" s="51"/>
      <c r="L39" s="51"/>
      <c r="M39" s="51"/>
      <c r="N39" s="52"/>
      <c r="O39" s="50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78" t="s">
        <v>145</v>
      </c>
      <c r="AC39" s="50"/>
      <c r="AD39" s="51"/>
      <c r="AE39" s="52"/>
      <c r="AF39" s="50"/>
      <c r="AG39" s="51"/>
      <c r="AH39" s="51"/>
      <c r="AI39" s="79" t="s">
        <v>146</v>
      </c>
      <c r="AJ39" s="80"/>
      <c r="AK39" s="50"/>
      <c r="AL39" s="52"/>
      <c r="AM39" s="50"/>
      <c r="AN39" s="51"/>
      <c r="AO39" s="81"/>
      <c r="AP39" s="82"/>
      <c r="AQ39" s="53" t="s">
        <v>104</v>
      </c>
    </row>
    <row r="40" spans="2:43" ht="15.75" thickTop="1" x14ac:dyDescent="0.25"/>
    <row r="42" spans="2:43" ht="18.75" x14ac:dyDescent="0.3">
      <c r="B42" s="54" t="s">
        <v>105</v>
      </c>
      <c r="AQ42" s="54"/>
    </row>
  </sheetData>
  <mergeCells count="8">
    <mergeCell ref="C3:AP3"/>
    <mergeCell ref="C4:G4"/>
    <mergeCell ref="H4:N4"/>
    <mergeCell ref="O4:AB4"/>
    <mergeCell ref="AC4:AE4"/>
    <mergeCell ref="AF4:AJ4"/>
    <mergeCell ref="AK4:AL4"/>
    <mergeCell ref="AM4:AO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FireCmbCalcInf</vt:lpstr>
      <vt:lpstr>PDT_Antietam</vt:lpstr>
      <vt:lpstr>GunFull_Antietam</vt:lpstr>
      <vt:lpstr>ArtFull_Antietam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Wallace Welder</dc:creator>
  <cp:lastModifiedBy>Wallace Welder</cp:lastModifiedBy>
  <dcterms:created xsi:type="dcterms:W3CDTF">2023-08-24T21:00:55Z</dcterms:created>
  <dcterms:modified xsi:type="dcterms:W3CDTF">2023-09-27T19:29:25Z</dcterms:modified>
</cp:coreProperties>
</file>