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2.17\Recursos Excel Intermedio 2016\Excel Intermedio 2016 Sesión1\Funciones Busqueda y Referencia\"/>
    </mc:Choice>
  </mc:AlternateContent>
  <bookViews>
    <workbookView xWindow="0" yWindow="0" windowWidth="15330" windowHeight="7620" tabRatio="825" activeTab="1"/>
  </bookViews>
  <sheets>
    <sheet name="BuscarV farmacia" sheetId="7" r:id="rId1"/>
    <sheet name="Consulta farmacia" sheetId="8" r:id="rId2"/>
  </sheets>
  <definedNames>
    <definedName name="TABLA">'BuscarV farmacia'!$A$1:$E$19</definedName>
  </definedNames>
  <calcPr calcId="162913"/>
</workbook>
</file>

<file path=xl/calcChain.xml><?xml version="1.0" encoding="utf-8"?>
<calcChain xmlns="http://schemas.openxmlformats.org/spreadsheetml/2006/main">
  <c r="B8" i="8" l="1"/>
  <c r="B7" i="8"/>
  <c r="B6" i="8"/>
  <c r="B5" i="8"/>
  <c r="H8" i="7"/>
  <c r="H11" i="7"/>
  <c r="H10" i="7"/>
  <c r="H9" i="7"/>
</calcChain>
</file>

<file path=xl/sharedStrings.xml><?xml version="1.0" encoding="utf-8"?>
<sst xmlns="http://schemas.openxmlformats.org/spreadsheetml/2006/main" count="56" uniqueCount="51">
  <si>
    <t>CODIGO</t>
  </si>
  <si>
    <t>AMP001</t>
  </si>
  <si>
    <t>Ampicilina</t>
  </si>
  <si>
    <t>ANT001</t>
  </si>
  <si>
    <t>Antalgina</t>
  </si>
  <si>
    <t>MEJ001</t>
  </si>
  <si>
    <t>Mejoral</t>
  </si>
  <si>
    <t>APR001</t>
  </si>
  <si>
    <t>Apronax</t>
  </si>
  <si>
    <t>BER001</t>
  </si>
  <si>
    <t>Bermon</t>
  </si>
  <si>
    <t>VEL001</t>
  </si>
  <si>
    <t>Velamox</t>
  </si>
  <si>
    <t>BUS001</t>
  </si>
  <si>
    <t>Buscapina</t>
  </si>
  <si>
    <t>ALI001</t>
  </si>
  <si>
    <t>Alivium</t>
  </si>
  <si>
    <t>BRO001</t>
  </si>
  <si>
    <t>Broncomol</t>
  </si>
  <si>
    <t>REX001</t>
  </si>
  <si>
    <t>Rexoplus</t>
  </si>
  <si>
    <t>KEF001</t>
  </si>
  <si>
    <t>Keflex</t>
  </si>
  <si>
    <t>SAL001</t>
  </si>
  <si>
    <t>Salbutol</t>
  </si>
  <si>
    <t>CEF001</t>
  </si>
  <si>
    <t>Cefalaxina</t>
  </si>
  <si>
    <t>COM001</t>
  </si>
  <si>
    <t>Contrex</t>
  </si>
  <si>
    <t>VIT001</t>
  </si>
  <si>
    <t>Vitapirena</t>
  </si>
  <si>
    <t>COR001</t>
  </si>
  <si>
    <t>Coricidim</t>
  </si>
  <si>
    <t>SUL001</t>
  </si>
  <si>
    <t>Sulbamox</t>
  </si>
  <si>
    <t>ASP001</t>
  </si>
  <si>
    <t>Aspirina</t>
  </si>
  <si>
    <t>MEDICAMENTO</t>
  </si>
  <si>
    <t>PRECIOUNI</t>
  </si>
  <si>
    <t>PRECIOCAJA</t>
  </si>
  <si>
    <t>STOCK</t>
  </si>
  <si>
    <t>BUSQUEDA DE PRODUCTOS</t>
  </si>
  <si>
    <t>PRECIO CAJA</t>
  </si>
  <si>
    <t>PRECIO UNITARIO</t>
  </si>
  <si>
    <t>Farmacia "El Milagro de Dios"</t>
  </si>
  <si>
    <t>Av. Santa Rosa # 201 - Lince</t>
  </si>
  <si>
    <t>Cod</t>
  </si>
  <si>
    <t>Medicamento</t>
  </si>
  <si>
    <t>Stock</t>
  </si>
  <si>
    <t>Precio Uni.</t>
  </si>
  <si>
    <t>Precio Caja.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</si>
</sst>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[$S/.-280A]\ #,##0.00"/>
  </numFmts>
  <fonts count="5" x14ac:knownFonts="1">
    <font>
      <sz val="10"/>
      <name val="Arial"/>
    </font>
    <font>
      <sz val="11"/>
      <name val="Arial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2" fillId="2" borderId="4" xfId="0" applyFont="1" applyFill="1" applyBorder="1"/>
    <xf numFmtId="200" fontId="1" fillId="0" borderId="1" xfId="0" applyNumberFormat="1" applyFont="1" applyBorder="1"/>
    <xf numFmtId="200" fontId="1" fillId="0" borderId="1" xfId="0" applyNumberFormat="1" applyFont="1" applyBorder="1" applyAlignment="1">
      <alignment horizontal="right"/>
    </xf>
    <xf numFmtId="200" fontId="1" fillId="0" borderId="2" xfId="0" applyNumberFormat="1" applyFont="1" applyBorder="1"/>
    <xf numFmtId="200" fontId="1" fillId="0" borderId="2" xfId="0" applyNumberFormat="1" applyFont="1" applyBorder="1" applyAlignment="1">
      <alignment horizontal="right"/>
    </xf>
    <xf numFmtId="0" fontId="2" fillId="0" borderId="0" xfId="0" applyFont="1"/>
    <xf numFmtId="0" fontId="4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opLeftCell="A7" workbookViewId="0">
      <selection activeCell="H9" sqref="H9"/>
    </sheetView>
  </sheetViews>
  <sheetFormatPr baseColWidth="10" defaultRowHeight="12.75" x14ac:dyDescent="0.2"/>
  <cols>
    <col min="2" max="2" width="14.7109375" bestFit="1" customWidth="1"/>
    <col min="4" max="4" width="12.85546875" bestFit="1" customWidth="1"/>
    <col min="6" max="6" width="4.85546875" customWidth="1"/>
    <col min="7" max="7" width="17.140625" customWidth="1"/>
    <col min="9" max="9" width="7.42578125" customWidth="1"/>
  </cols>
  <sheetData>
    <row r="1" spans="1:9" ht="15" customHeight="1" thickBot="1" x14ac:dyDescent="0.25">
      <c r="A1" s="4" t="s">
        <v>0</v>
      </c>
      <c r="B1" s="4" t="s">
        <v>37</v>
      </c>
      <c r="C1" s="4" t="s">
        <v>38</v>
      </c>
      <c r="D1" s="4" t="s">
        <v>39</v>
      </c>
      <c r="E1" s="4" t="s">
        <v>40</v>
      </c>
    </row>
    <row r="2" spans="1:9" ht="15" customHeight="1" x14ac:dyDescent="0.2">
      <c r="A2" s="1" t="s">
        <v>1</v>
      </c>
      <c r="B2" s="1" t="s">
        <v>2</v>
      </c>
      <c r="C2" s="5">
        <v>3.5</v>
      </c>
      <c r="D2" s="6">
        <v>25</v>
      </c>
      <c r="E2" s="1">
        <v>15</v>
      </c>
    </row>
    <row r="3" spans="1:9" ht="15" customHeight="1" x14ac:dyDescent="0.2">
      <c r="A3" s="1" t="s">
        <v>3</v>
      </c>
      <c r="B3" s="1" t="s">
        <v>4</v>
      </c>
      <c r="C3" s="5">
        <v>2.8</v>
      </c>
      <c r="D3" s="6">
        <v>15</v>
      </c>
      <c r="E3" s="1">
        <v>18</v>
      </c>
    </row>
    <row r="4" spans="1:9" ht="15" customHeight="1" x14ac:dyDescent="0.2">
      <c r="A4" s="1" t="s">
        <v>5</v>
      </c>
      <c r="B4" s="1" t="s">
        <v>6</v>
      </c>
      <c r="C4" s="5">
        <v>3.6</v>
      </c>
      <c r="D4" s="6">
        <v>12</v>
      </c>
      <c r="E4" s="1">
        <v>50</v>
      </c>
    </row>
    <row r="5" spans="1:9" ht="15" customHeight="1" x14ac:dyDescent="0.2">
      <c r="A5" s="1" t="s">
        <v>7</v>
      </c>
      <c r="B5" s="1" t="s">
        <v>8</v>
      </c>
      <c r="C5" s="5">
        <v>2.9</v>
      </c>
      <c r="D5" s="6">
        <v>19</v>
      </c>
      <c r="E5" s="1">
        <v>90</v>
      </c>
    </row>
    <row r="6" spans="1:9" ht="15" customHeight="1" x14ac:dyDescent="0.25">
      <c r="A6" s="1" t="s">
        <v>9</v>
      </c>
      <c r="B6" s="1" t="s">
        <v>10</v>
      </c>
      <c r="C6" s="5">
        <v>3.9</v>
      </c>
      <c r="D6" s="6">
        <v>33</v>
      </c>
      <c r="E6" s="1">
        <v>80</v>
      </c>
      <c r="G6" s="11" t="s">
        <v>41</v>
      </c>
      <c r="H6" s="11"/>
      <c r="I6" s="11"/>
    </row>
    <row r="7" spans="1:9" ht="15" customHeight="1" x14ac:dyDescent="0.2">
      <c r="A7" s="1" t="s">
        <v>11</v>
      </c>
      <c r="B7" s="1" t="s">
        <v>12</v>
      </c>
      <c r="C7" s="5">
        <v>2.5</v>
      </c>
      <c r="D7" s="6">
        <v>27</v>
      </c>
      <c r="E7" s="1">
        <v>70</v>
      </c>
      <c r="G7" s="9" t="s">
        <v>0</v>
      </c>
      <c r="H7" s="3" t="s">
        <v>7</v>
      </c>
    </row>
    <row r="8" spans="1:9" ht="15" customHeight="1" x14ac:dyDescent="0.2">
      <c r="A8" s="1" t="s">
        <v>13</v>
      </c>
      <c r="B8" s="1" t="s">
        <v>14</v>
      </c>
      <c r="C8" s="5">
        <v>1.9</v>
      </c>
      <c r="D8" s="6">
        <v>18</v>
      </c>
      <c r="E8" s="1">
        <v>50</v>
      </c>
      <c r="G8" s="9" t="s">
        <v>37</v>
      </c>
      <c r="H8" s="3" t="str">
        <f>VLOOKUP($H$7,$A$2:$E$19,2,FALSE)</f>
        <v>Apronax</v>
      </c>
    </row>
    <row r="9" spans="1:9" ht="15" customHeight="1" x14ac:dyDescent="0.2">
      <c r="A9" s="1" t="s">
        <v>15</v>
      </c>
      <c r="B9" s="1" t="s">
        <v>16</v>
      </c>
      <c r="C9" s="5">
        <v>1.3</v>
      </c>
      <c r="D9" s="6">
        <v>10</v>
      </c>
      <c r="E9" s="1">
        <v>60</v>
      </c>
      <c r="G9" s="9" t="s">
        <v>43</v>
      </c>
      <c r="H9" s="3">
        <f>VLOOKUP($H$7,$A$2:$E$19,3,FALSE)</f>
        <v>2.9</v>
      </c>
    </row>
    <row r="10" spans="1:9" ht="15" customHeight="1" x14ac:dyDescent="0.2">
      <c r="A10" s="1" t="s">
        <v>17</v>
      </c>
      <c r="B10" s="1" t="s">
        <v>18</v>
      </c>
      <c r="C10" s="5">
        <v>3.9</v>
      </c>
      <c r="D10" s="6">
        <v>23</v>
      </c>
      <c r="E10" s="1">
        <v>50</v>
      </c>
      <c r="G10" s="9" t="s">
        <v>42</v>
      </c>
      <c r="H10" s="3">
        <f>VLOOKUP($H$7,$A$2:$E$19,4,FALSE)</f>
        <v>19</v>
      </c>
    </row>
    <row r="11" spans="1:9" ht="15" customHeight="1" x14ac:dyDescent="0.2">
      <c r="A11" s="1" t="s">
        <v>19</v>
      </c>
      <c r="B11" s="1" t="s">
        <v>20</v>
      </c>
      <c r="C11" s="5">
        <v>5.8</v>
      </c>
      <c r="D11" s="6">
        <v>56</v>
      </c>
      <c r="E11" s="1">
        <v>90</v>
      </c>
      <c r="G11" s="9" t="s">
        <v>40</v>
      </c>
      <c r="H11" s="3">
        <f>VLOOKUP($H$7,$A$2:$E$19,5,FALSE)</f>
        <v>90</v>
      </c>
    </row>
    <row r="12" spans="1:9" ht="15" customHeight="1" x14ac:dyDescent="0.2">
      <c r="A12" s="1" t="s">
        <v>21</v>
      </c>
      <c r="B12" s="1" t="s">
        <v>22</v>
      </c>
      <c r="C12" s="5">
        <v>6.8</v>
      </c>
      <c r="D12" s="6">
        <v>80</v>
      </c>
      <c r="E12" s="1">
        <v>25</v>
      </c>
    </row>
    <row r="13" spans="1:9" ht="15" customHeight="1" x14ac:dyDescent="0.2">
      <c r="A13" s="1" t="s">
        <v>23</v>
      </c>
      <c r="B13" s="1" t="s">
        <v>24</v>
      </c>
      <c r="C13" s="5">
        <v>7.5</v>
      </c>
      <c r="D13" s="6">
        <v>98</v>
      </c>
      <c r="E13" s="1">
        <v>100</v>
      </c>
    </row>
    <row r="14" spans="1:9" ht="15" customHeight="1" x14ac:dyDescent="0.2">
      <c r="A14" s="1" t="s">
        <v>25</v>
      </c>
      <c r="B14" s="1" t="s">
        <v>26</v>
      </c>
      <c r="C14" s="5">
        <v>2.9</v>
      </c>
      <c r="D14" s="6">
        <v>32.9</v>
      </c>
      <c r="E14" s="1">
        <v>30</v>
      </c>
    </row>
    <row r="15" spans="1:9" ht="15" customHeight="1" x14ac:dyDescent="0.2">
      <c r="A15" s="1" t="s">
        <v>27</v>
      </c>
      <c r="B15" s="1" t="s">
        <v>28</v>
      </c>
      <c r="C15" s="5">
        <v>2.2999999999999998</v>
      </c>
      <c r="D15" s="6">
        <v>24.8</v>
      </c>
      <c r="E15" s="1">
        <v>60</v>
      </c>
    </row>
    <row r="16" spans="1:9" ht="15" customHeight="1" x14ac:dyDescent="0.2">
      <c r="A16" s="1" t="s">
        <v>29</v>
      </c>
      <c r="B16" s="1" t="s">
        <v>30</v>
      </c>
      <c r="C16" s="5">
        <v>1.9</v>
      </c>
      <c r="D16" s="6">
        <v>29.7</v>
      </c>
      <c r="E16" s="1">
        <v>80</v>
      </c>
    </row>
    <row r="17" spans="1:5" ht="15" customHeight="1" x14ac:dyDescent="0.2">
      <c r="A17" s="1" t="s">
        <v>31</v>
      </c>
      <c r="B17" s="1" t="s">
        <v>32</v>
      </c>
      <c r="C17" s="5">
        <v>1.5</v>
      </c>
      <c r="D17" s="6">
        <v>26.3</v>
      </c>
      <c r="E17" s="1">
        <v>40</v>
      </c>
    </row>
    <row r="18" spans="1:5" ht="15" customHeight="1" x14ac:dyDescent="0.2">
      <c r="A18" s="1" t="s">
        <v>33</v>
      </c>
      <c r="B18" s="1" t="s">
        <v>34</v>
      </c>
      <c r="C18" s="5">
        <v>3.6</v>
      </c>
      <c r="D18" s="6">
        <v>21.7</v>
      </c>
      <c r="E18" s="1">
        <v>60</v>
      </c>
    </row>
    <row r="19" spans="1:5" ht="15" customHeight="1" thickBot="1" x14ac:dyDescent="0.25">
      <c r="A19" s="2" t="s">
        <v>35</v>
      </c>
      <c r="B19" s="2" t="s">
        <v>36</v>
      </c>
      <c r="C19" s="7">
        <v>2.7</v>
      </c>
      <c r="D19" s="8">
        <v>15.2</v>
      </c>
      <c r="E19" s="2">
        <v>50</v>
      </c>
    </row>
  </sheetData>
  <mergeCells count="1">
    <mergeCell ref="G6:I6"/>
  </mergeCells>
  <phoneticPr fontId="0" type="noConversion"/>
  <dataValidations count="1">
    <dataValidation type="list" allowBlank="1" showInputMessage="1" showErrorMessage="1" sqref="H7">
      <formula1>$A$2:$A$19</formula1>
    </dataValidation>
  </dataValidation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tabSelected="1" workbookViewId="0">
      <selection activeCell="E9" sqref="E9:E10"/>
    </sheetView>
  </sheetViews>
  <sheetFormatPr baseColWidth="10" defaultRowHeight="12.75" x14ac:dyDescent="0.2"/>
  <cols>
    <col min="1" max="1" width="13.42578125" customWidth="1"/>
  </cols>
  <sheetData>
    <row r="1" spans="1:3" x14ac:dyDescent="0.2">
      <c r="A1" s="10" t="s">
        <v>44</v>
      </c>
      <c r="B1" s="10"/>
      <c r="C1" s="10"/>
    </row>
    <row r="2" spans="1:3" x14ac:dyDescent="0.2">
      <c r="A2" s="10" t="s">
        <v>45</v>
      </c>
      <c r="B2" s="10"/>
      <c r="C2" s="10"/>
    </row>
    <row r="4" spans="1:3" x14ac:dyDescent="0.2">
      <c r="A4" s="9" t="s">
        <v>46</v>
      </c>
      <c r="B4" s="3" t="s">
        <v>35</v>
      </c>
    </row>
    <row r="5" spans="1:3" x14ac:dyDescent="0.2">
      <c r="A5" s="9" t="s">
        <v>47</v>
      </c>
      <c r="B5" s="3" t="str">
        <f>VLOOKUP($B$4,TABLA,2,FALSE)</f>
        <v>Aspirina</v>
      </c>
    </row>
    <row r="6" spans="1:3" x14ac:dyDescent="0.2">
      <c r="A6" s="9" t="s">
        <v>49</v>
      </c>
      <c r="B6" s="3">
        <f>VLOOKUP($B$4,TABLA,3,FALSE)</f>
        <v>2.7</v>
      </c>
    </row>
    <row r="7" spans="1:3" x14ac:dyDescent="0.2">
      <c r="A7" s="9" t="s">
        <v>50</v>
      </c>
      <c r="B7" s="3">
        <f>VLOOKUP($B$4,TABLA,4,FALSE)</f>
        <v>15.2</v>
      </c>
    </row>
    <row r="8" spans="1:3" x14ac:dyDescent="0.2">
      <c r="A8" s="9" t="s">
        <v>48</v>
      </c>
      <c r="B8" s="3">
        <f>VLOOKUP($B$4,TABLA,5,FALSE)</f>
        <v>50</v>
      </c>
    </row>
  </sheetData>
  <phoneticPr fontId="0" type="noConversion"/>
  <pageMargins left="0.75" right="0.75" top="1" bottom="1" header="0" footer="0"/>
  <pageSetup paperSize="9" orientation="portrait" horizontalDpi="0" verticalDpi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'BuscarV farmacia'!$A$2:$A$19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BuscarV farmacia</vt:lpstr>
      <vt:lpstr>Consulta farmacia</vt:lpstr>
      <vt:lpstr>TABLA</vt:lpstr>
    </vt:vector>
  </TitlesOfParts>
  <Company>Jusmar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Alumno</cp:lastModifiedBy>
  <dcterms:created xsi:type="dcterms:W3CDTF">2004-09-28T10:54:20Z</dcterms:created>
  <dcterms:modified xsi:type="dcterms:W3CDTF">2017-09-18T01:38:16Z</dcterms:modified>
</cp:coreProperties>
</file>