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orakj/Disk Google/Sdílené složky/Škola_shared/3_semestr/EMB/Cv/Protokoly/cv_13/data/"/>
    </mc:Choice>
  </mc:AlternateContent>
  <xr:revisionPtr revIDLastSave="0" documentId="13_ncr:1_{49AB874A-79A9-CB47-B837-B14E737534C4}" xr6:coauthVersionLast="45" xr6:coauthVersionMax="45" xr10:uidLastSave="{00000000-0000-0000-0000-000000000000}"/>
  <bookViews>
    <workbookView xWindow="0" yWindow="0" windowWidth="28800" windowHeight="18000" xr2:uid="{A2B26420-1ED1-6C44-96BC-EA2064606AC4}"/>
  </bookViews>
  <sheets>
    <sheet name="List1" sheetId="1" r:id="rId1"/>
  </sheets>
  <definedNames>
    <definedName name="_xlchart.v1.0" hidden="1">List1!$J$55:$J$65</definedName>
    <definedName name="_xlchart.v1.1" hidden="1">List1!$K$55:$K$65</definedName>
    <definedName name="_xlchart.v1.2" hidden="1">List1!$L$55:$L$65</definedName>
    <definedName name="_xlchart.v1.3" hidden="1">List1!$M$55:$M$65</definedName>
    <definedName name="_xlchart.v1.4" hidden="1">List1!$J$55:$J$65</definedName>
    <definedName name="_xlchart.v1.5" hidden="1">List1!$K$55:$K$65</definedName>
    <definedName name="_xlchart.v1.6" hidden="1">List1!$L$55:$L$65</definedName>
    <definedName name="_xlchart.v1.7" hidden="1">List1!$M$55:$M$65</definedName>
    <definedName name="_xlchart.v2.10" hidden="1">List1!$L$55:$L$65</definedName>
    <definedName name="_xlchart.v2.11" hidden="1">List1!$M$55:$M$65</definedName>
    <definedName name="_xlchart.v2.8" hidden="1">List1!$J$55:$J$65</definedName>
    <definedName name="_xlchart.v2.9" hidden="1">List1!$K$55:$K$65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" i="1" l="1"/>
  <c r="O40" i="1"/>
  <c r="O41" i="1"/>
  <c r="O42" i="1"/>
  <c r="O43" i="1"/>
  <c r="O44" i="1"/>
  <c r="O45" i="1"/>
  <c r="O46" i="1"/>
  <c r="O47" i="1"/>
  <c r="O48" i="1"/>
  <c r="O38" i="1"/>
  <c r="M43" i="1"/>
  <c r="K42" i="1"/>
  <c r="K43" i="1"/>
  <c r="P44" i="1"/>
  <c r="K44" i="1" s="1"/>
  <c r="P42" i="1"/>
  <c r="P41" i="1" s="1"/>
  <c r="P43" i="1"/>
  <c r="R30" i="1"/>
  <c r="P32" i="1"/>
  <c r="P31" i="1"/>
  <c r="P30" i="1"/>
  <c r="I39" i="1"/>
  <c r="I40" i="1"/>
  <c r="I47" i="1"/>
  <c r="I48" i="1"/>
  <c r="H39" i="1"/>
  <c r="H40" i="1"/>
  <c r="H41" i="1"/>
  <c r="H42" i="1"/>
  <c r="H43" i="1"/>
  <c r="I41" i="1" s="1"/>
  <c r="H44" i="1"/>
  <c r="H45" i="1"/>
  <c r="H46" i="1"/>
  <c r="H47" i="1"/>
  <c r="H48" i="1"/>
  <c r="H38" i="1"/>
  <c r="P40" i="1" l="1"/>
  <c r="M41" i="1"/>
  <c r="K41" i="1"/>
  <c r="M42" i="1"/>
  <c r="M44" i="1"/>
  <c r="P45" i="1"/>
  <c r="I44" i="1"/>
  <c r="I46" i="1"/>
  <c r="I43" i="1"/>
  <c r="I45" i="1"/>
  <c r="I42" i="1"/>
  <c r="I38" i="1"/>
  <c r="P46" i="1" l="1"/>
  <c r="K45" i="1"/>
  <c r="M45" i="1"/>
  <c r="P39" i="1"/>
  <c r="M40" i="1"/>
  <c r="K40" i="1"/>
  <c r="P38" i="1" l="1"/>
  <c r="M39" i="1"/>
  <c r="K39" i="1"/>
  <c r="P47" i="1"/>
  <c r="M46" i="1"/>
  <c r="K46" i="1"/>
  <c r="P48" i="1" l="1"/>
  <c r="M47" i="1"/>
  <c r="K47" i="1"/>
  <c r="M38" i="1"/>
  <c r="K38" i="1"/>
  <c r="M48" i="1" l="1"/>
  <c r="K48" i="1"/>
</calcChain>
</file>

<file path=xl/sharedStrings.xml><?xml version="1.0" encoding="utf-8"?>
<sst xmlns="http://schemas.openxmlformats.org/spreadsheetml/2006/main" count="41" uniqueCount="21">
  <si>
    <t>$\alpha$ (\textdegree)</t>
  </si>
  <si>
    <t xml:space="preserve"> </t>
  </si>
  <si>
    <t>Převodník</t>
  </si>
  <si>
    <t>mustek u</t>
  </si>
  <si>
    <t>mustek i</t>
  </si>
  <si>
    <t>linearizovany mustek</t>
  </si>
  <si>
    <t>$U_\text{2}$ (V)</t>
  </si>
  <si>
    <t>$U_\text{BD}$ (mV)</t>
  </si>
  <si>
    <t>$U_\text{2}$ (mV)</t>
  </si>
  <si>
    <t>MASTER</t>
  </si>
  <si>
    <t>$R_\text{BD}$ (mV)</t>
  </si>
  <si>
    <t>$R_\text{2}$ (mV)</t>
  </si>
  <si>
    <t>$\Delta R$ (\tohm)</t>
  </si>
  <si>
    <t>$R_X (\tohm)</t>
  </si>
  <si>
    <t>koncové body</t>
  </si>
  <si>
    <t>0 st</t>
  </si>
  <si>
    <t>180 st</t>
  </si>
  <si>
    <t>směrnice</t>
  </si>
  <si>
    <t>rozdíl</t>
  </si>
  <si>
    <t>$\Delta U_\text{BD}$ (mV)</t>
  </si>
  <si>
    <t>Linear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</si>
</sst>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"/>
    <numFmt numFmtId="170" formatCode="0.000"/>
  </numFmts>
  <fonts count="2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4" xfId="0" applyFont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1" fillId="0" borderId="10" xfId="0" applyFont="1" applyBorder="1"/>
    <xf numFmtId="0" fontId="0" fillId="0" borderId="11" xfId="0" applyBorder="1"/>
    <xf numFmtId="0" fontId="1" fillId="0" borderId="5" xfId="0" applyFont="1" applyBorder="1"/>
    <xf numFmtId="0" fontId="0" fillId="0" borderId="12" xfId="0" applyBorder="1"/>
    <xf numFmtId="0" fontId="0" fillId="0" borderId="13" xfId="0" applyBorder="1"/>
    <xf numFmtId="169" fontId="0" fillId="0" borderId="0" xfId="0" applyNumberFormat="1"/>
    <xf numFmtId="170" fontId="0" fillId="0" borderId="0" xfId="0" applyNumberFormat="1"/>
    <xf numFmtId="2" fontId="0" fillId="0" borderId="0" xfId="0" applyNumberFormat="1" applyBorder="1"/>
    <xf numFmtId="2" fontId="0" fillId="0" borderId="9" xfId="0" applyNumberFormat="1" applyBorder="1"/>
    <xf numFmtId="2" fontId="0" fillId="0" borderId="1" xfId="0" applyNumberFormat="1" applyBorder="1"/>
    <xf numFmtId="2" fontId="0" fillId="0" borderId="11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0" fontId="0" fillId="0" borderId="2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3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885248442957"/>
          <c:y val="5.1160092637487713E-2"/>
          <c:w val="0.84733953525387284"/>
          <c:h val="0.75969027766594444"/>
        </c:manualLayout>
      </c:layout>
      <c:scatterChart>
        <c:scatterStyle val="lineMarker"/>
        <c:varyColors val="0"/>
        <c:ser>
          <c:idx val="0"/>
          <c:order val="0"/>
          <c:tx>
            <c:v>MN</c:v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List1!$J$55:$J$65</c:f>
              <c:numCache>
                <c:formatCode>General</c:formatCode>
                <c:ptCount val="11"/>
                <c:pt idx="0">
                  <c:v>180</c:v>
                </c:pt>
                <c:pt idx="1">
                  <c:v>170</c:v>
                </c:pt>
                <c:pt idx="2">
                  <c:v>150</c:v>
                </c:pt>
                <c:pt idx="3">
                  <c:v>130</c:v>
                </c:pt>
                <c:pt idx="4">
                  <c:v>110</c:v>
                </c:pt>
                <c:pt idx="5">
                  <c:v>90</c:v>
                </c:pt>
                <c:pt idx="6">
                  <c:v>70</c:v>
                </c:pt>
                <c:pt idx="7">
                  <c:v>50</c:v>
                </c:pt>
                <c:pt idx="8">
                  <c:v>30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List1!$K$55:$K$65</c:f>
              <c:numCache>
                <c:formatCode>General</c:formatCode>
                <c:ptCount val="11"/>
                <c:pt idx="0">
                  <c:v>-7.5883333333333383</c:v>
                </c:pt>
                <c:pt idx="1">
                  <c:v>11.473333333333329</c:v>
                </c:pt>
                <c:pt idx="2">
                  <c:v>13.815000000000012</c:v>
                </c:pt>
                <c:pt idx="3">
                  <c:v>9.4926666666666648</c:v>
                </c:pt>
                <c:pt idx="4">
                  <c:v>5.6943333333333328</c:v>
                </c:pt>
                <c:pt idx="5">
                  <c:v>0</c:v>
                </c:pt>
                <c:pt idx="6">
                  <c:v>-6.6213333333333324</c:v>
                </c:pt>
                <c:pt idx="7">
                  <c:v>-12.801666666666662</c:v>
                </c:pt>
                <c:pt idx="8">
                  <c:v>-23.304999999999993</c:v>
                </c:pt>
                <c:pt idx="9">
                  <c:v>-29.283333333333331</c:v>
                </c:pt>
                <c:pt idx="10">
                  <c:v>-18.651666666666642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F-AC40-B24E-DDDF2A18F340}"/>
            </c:ext>
          </c:extLst>
        </c:ser>
        <c:ser>
          <c:idx val="1"/>
          <c:order val="1"/>
          <c:tx>
            <c:v>MP</c:v>
          </c:tx>
          <c:spPr>
            <a:ln w="254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List1!$J$55:$J$65</c:f>
              <c:numCache>
                <c:formatCode>General</c:formatCode>
                <c:ptCount val="11"/>
                <c:pt idx="0">
                  <c:v>180</c:v>
                </c:pt>
                <c:pt idx="1">
                  <c:v>170</c:v>
                </c:pt>
                <c:pt idx="2">
                  <c:v>150</c:v>
                </c:pt>
                <c:pt idx="3">
                  <c:v>130</c:v>
                </c:pt>
                <c:pt idx="4">
                  <c:v>110</c:v>
                </c:pt>
                <c:pt idx="5">
                  <c:v>90</c:v>
                </c:pt>
                <c:pt idx="6">
                  <c:v>70</c:v>
                </c:pt>
                <c:pt idx="7">
                  <c:v>50</c:v>
                </c:pt>
                <c:pt idx="8">
                  <c:v>30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List1!$L$55:$L$65</c:f>
              <c:numCache>
                <c:formatCode>General</c:formatCode>
                <c:ptCount val="11"/>
                <c:pt idx="0">
                  <c:v>-13.288333333333355</c:v>
                </c:pt>
                <c:pt idx="1">
                  <c:v>5.4633333333333383</c:v>
                </c:pt>
                <c:pt idx="2">
                  <c:v>7.9349999999999881</c:v>
                </c:pt>
                <c:pt idx="3">
                  <c:v>4.9616666666666731</c:v>
                </c:pt>
                <c:pt idx="4">
                  <c:v>2.7133333333333312</c:v>
                </c:pt>
                <c:pt idx="5">
                  <c:v>0</c:v>
                </c:pt>
                <c:pt idx="6">
                  <c:v>-3.109333333333332</c:v>
                </c:pt>
                <c:pt idx="7">
                  <c:v>-4.0886666666666684</c:v>
                </c:pt>
                <c:pt idx="8">
                  <c:v>-8.4150000000000063</c:v>
                </c:pt>
                <c:pt idx="9">
                  <c:v>-7.8233333333333235</c:v>
                </c:pt>
                <c:pt idx="10">
                  <c:v>7.4883333333333439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8F-AC40-B24E-DDDF2A18F340}"/>
            </c:ext>
          </c:extLst>
        </c:ser>
        <c:ser>
          <c:idx val="2"/>
          <c:order val="2"/>
          <c:tx>
            <c:v>LM</c:v>
          </c:tx>
          <c:spPr>
            <a:ln w="254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List1!$J$55:$J$65</c:f>
              <c:numCache>
                <c:formatCode>General</c:formatCode>
                <c:ptCount val="11"/>
                <c:pt idx="0">
                  <c:v>180</c:v>
                </c:pt>
                <c:pt idx="1">
                  <c:v>170</c:v>
                </c:pt>
                <c:pt idx="2">
                  <c:v>150</c:v>
                </c:pt>
                <c:pt idx="3">
                  <c:v>130</c:v>
                </c:pt>
                <c:pt idx="4">
                  <c:v>110</c:v>
                </c:pt>
                <c:pt idx="5">
                  <c:v>90</c:v>
                </c:pt>
                <c:pt idx="6">
                  <c:v>70</c:v>
                </c:pt>
                <c:pt idx="7">
                  <c:v>50</c:v>
                </c:pt>
                <c:pt idx="8">
                  <c:v>30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List1!$M$55:$M$65</c:f>
              <c:numCache>
                <c:formatCode>General</c:formatCode>
                <c:ptCount val="11"/>
                <c:pt idx="0">
                  <c:v>10.59166666666664</c:v>
                </c:pt>
                <c:pt idx="1">
                  <c:v>25.98333333333332</c:v>
                </c:pt>
                <c:pt idx="2">
                  <c:v>22.195000000000007</c:v>
                </c:pt>
                <c:pt idx="3">
                  <c:v>13.282666666666671</c:v>
                </c:pt>
                <c:pt idx="4">
                  <c:v>6.5313333333333361</c:v>
                </c:pt>
                <c:pt idx="5">
                  <c:v>0</c:v>
                </c:pt>
                <c:pt idx="6">
                  <c:v>-6.0493333333333297</c:v>
                </c:pt>
                <c:pt idx="7">
                  <c:v>-9.103666666666669</c:v>
                </c:pt>
                <c:pt idx="8">
                  <c:v>-14.765000000000001</c:v>
                </c:pt>
                <c:pt idx="9">
                  <c:v>-14.593333333333334</c:v>
                </c:pt>
                <c:pt idx="10">
                  <c:v>0.87833333333335872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8F-AC40-B24E-DDDF2A18F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219840"/>
        <c:axId val="883221488"/>
      </c:scatterChart>
      <c:valAx>
        <c:axId val="883219840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83221488"/>
        <c:crosses val="autoZero"/>
        <c:crossBetween val="midCat"/>
        <c:majorUnit val="10"/>
      </c:valAx>
      <c:valAx>
        <c:axId val="8832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83219840"/>
        <c:crossesAt val="-40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347985226685927"/>
          <c:y val="7.4450811972272005E-2"/>
          <c:w val="0.11403670629883589"/>
          <c:h val="0.21965432490287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846667</xdr:colOff>
      <xdr:row>51</xdr:row>
      <xdr:rowOff>35830</xdr:rowOff>
    </xdr:from>
    <xdr:to>
      <xdr:col>19</xdr:col>
      <xdr:colOff>217352</xdr:colOff>
      <xdr:row>65</xdr:row>
      <xdr:rowOff>154678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B16BA6C4-FFB6-0F42-911E-90D140C95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0.03297</cdr:x>
      <cdr:y>0.59508</cdr:y>
    </cdr:from>
    <cdr:to>
      <cdr:x>0.2181</cdr:x>
      <cdr:y>0.92994</cdr:y>
    </cdr:to>
    <cdr:sp macro="" textlink="">
      <cdr:nvSpPr>
        <cdr:cNvPr id="2" name="TextovéPole 1">
          <a:extLst xmlns:a="http://schemas.openxmlformats.org/drawingml/2006/main">
            <a:ext uri="{FF2B5EF4-FFF2-40B4-BE49-F238E27FC236}">
              <a16:creationId xmlns:a16="http://schemas.microsoft.com/office/drawing/2014/main" id="{ABDA2FFF-0479-2F4C-B9CB-66E4ABFC4FDB}"/>
            </a:ext>
          </a:extLst>
        </cdr:cNvPr>
        <cdr:cNvSpPr txBox="1"/>
      </cdr:nvSpPr>
      <cdr:spPr>
        <a:xfrm xmlns:a="http://schemas.openxmlformats.org/drawingml/2006/main" rot="1800000">
          <a:off x="162821" y="16249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0.00613</cdr:x>
      <cdr:y>0.3029</cdr:y>
    </cdr:from>
    <cdr:to>
      <cdr:x>0.05722</cdr:x>
      <cdr:y>0.75905</cdr:y>
    </cdr:to>
    <cdr:sp macro="" textlink="">
      <cdr:nvSpPr>
        <cdr:cNvPr id="3" name="TextovéPole 2">
          <a:extLst xmlns:a="http://schemas.openxmlformats.org/drawingml/2006/main">
            <a:ext uri="{FF2B5EF4-FFF2-40B4-BE49-F238E27FC236}">
              <a16:creationId xmlns:a16="http://schemas.microsoft.com/office/drawing/2014/main" id="{F11B75B3-08B9-614D-9A4C-F8F3D849A9E6}"/>
            </a:ext>
          </a:extLst>
        </cdr:cNvPr>
        <cdr:cNvSpPr txBox="1"/>
      </cdr:nvSpPr>
      <cdr:spPr>
        <a:xfrm xmlns:a="http://schemas.openxmlformats.org/drawingml/2006/main" rot="16200000">
          <a:off x="-469955" y="1326631"/>
          <a:ext cx="1245577" cy="246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/>
            <a:t>Odchylka </a:t>
          </a:r>
          <a:r>
            <a:rPr lang="el-GR" sz="1100">
              <a:effectLst/>
              <a:latin typeface="+mn-lt"/>
              <a:ea typeface="+mn-ea"/>
              <a:cs typeface="+mn-cs"/>
            </a:rPr>
            <a:t>Δ</a:t>
          </a:r>
          <a:r>
            <a:rPr lang="cs-CZ" sz="1100">
              <a:effectLst/>
              <a:latin typeface="+mn-lt"/>
              <a:ea typeface="+mn-ea"/>
              <a:cs typeface="+mn-cs"/>
            </a:rPr>
            <a:t>U (mV)</a:t>
          </a:r>
          <a:endParaRPr lang="el-GR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0.3425</cdr:x>
      <cdr:y>0.88118</cdr:y>
    </cdr:from>
    <cdr:to>
      <cdr:x>0.64114</cdr:x>
      <cdr:y>0.97257</cdr:y>
    </cdr:to>
    <cdr:sp macro="" textlink="">
      <cdr:nvSpPr>
        <cdr:cNvPr id="4" name="TextovéPole 3">
          <a:extLst xmlns:a="http://schemas.openxmlformats.org/drawingml/2006/main">
            <a:ext uri="{FF2B5EF4-FFF2-40B4-BE49-F238E27FC236}">
              <a16:creationId xmlns:a16="http://schemas.microsoft.com/office/drawing/2014/main" id="{641AFC04-8D97-374B-BA87-FC033A0301FB}"/>
            </a:ext>
          </a:extLst>
        </cdr:cNvPr>
        <cdr:cNvSpPr txBox="1"/>
      </cdr:nvSpPr>
      <cdr:spPr>
        <a:xfrm xmlns:a="http://schemas.openxmlformats.org/drawingml/2006/main">
          <a:off x="1652626" y="2615538"/>
          <a:ext cx="1440962" cy="2712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/>
            <a:t>Výchylka snímače </a:t>
          </a:r>
          <a:r>
            <a:rPr lang="el-GR" sz="1100">
              <a:effectLst/>
              <a:latin typeface="+mn-lt"/>
              <a:ea typeface="+mn-ea"/>
              <a:cs typeface="+mn-cs"/>
            </a:rPr>
            <a:t>α</a:t>
          </a:r>
          <a:r>
            <a:rPr lang="cs-CZ" sz="1100" baseline="0">
              <a:effectLst/>
              <a:latin typeface="+mn-lt"/>
              <a:ea typeface="+mn-ea"/>
              <a:cs typeface="+mn-cs"/>
            </a:rPr>
            <a:t> (°)</a:t>
          </a:r>
          <a:endParaRPr lang="el-GR" sz="1100">
            <a:effectLst/>
            <a:latin typeface="+mn-lt"/>
            <a:ea typeface="+mn-ea"/>
            <a:cs typeface="+mn-cs"/>
          </a:endParaRPr>
        </a:p>
      </cdr:txBody>
    </cdr:sp>
  </cdr:relSizeAnchor>
</c:userShape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1B3C-6673-7046-89A2-475A6EA545FE}">
  <dimension ref="A1:R65"/>
  <sheetViews>
    <sheetView tabSelected="1" topLeftCell="L45" zoomScale="190" workbookViewId="0">
      <selection activeCell="Q68" sqref="Q68"/>
    </sheetView>
  </sheetViews>
  <sheetFormatPr baseColWidth="10" defaultRowHeight="16" x14ac:dyDescent="0.2"/>
  <cols>
    <col min="1" max="1" width="19.6640625" customWidth="1"/>
    <col min="2" max="2" width="14.5" customWidth="1"/>
    <col min="3" max="3" width="17.83203125" customWidth="1"/>
    <col min="4" max="4" width="18.33203125" customWidth="1"/>
    <col min="5" max="5" width="16.83203125" customWidth="1"/>
    <col min="7" max="7" width="20" customWidth="1"/>
    <col min="8" max="8" width="13.1640625" customWidth="1"/>
    <col min="9" max="9" width="17.6640625" customWidth="1"/>
    <col min="10" max="11" width="17.83203125" customWidth="1"/>
    <col min="12" max="12" width="17" customWidth="1"/>
    <col min="14" max="14" width="15.6640625" customWidth="1"/>
    <col min="16" max="16" width="12.6640625" customWidth="1"/>
  </cols>
  <sheetData>
    <row r="1" spans="1:11" x14ac:dyDescent="0.2">
      <c r="A1" t="s">
        <v>2</v>
      </c>
      <c r="D1" t="s">
        <v>3</v>
      </c>
      <c r="G1" t="s">
        <v>4</v>
      </c>
      <c r="J1" t="s">
        <v>5</v>
      </c>
    </row>
    <row r="2" spans="1:11" x14ac:dyDescent="0.2">
      <c r="A2" t="s">
        <v>0</v>
      </c>
      <c r="B2" t="s">
        <v>6</v>
      </c>
      <c r="D2" t="s">
        <v>0</v>
      </c>
      <c r="E2" t="s">
        <v>7</v>
      </c>
      <c r="G2" t="s">
        <v>0</v>
      </c>
      <c r="H2" t="s">
        <v>7</v>
      </c>
      <c r="J2" t="s">
        <v>0</v>
      </c>
      <c r="K2" t="s">
        <v>8</v>
      </c>
    </row>
    <row r="3" spans="1:11" x14ac:dyDescent="0.2">
      <c r="A3">
        <v>90</v>
      </c>
      <c r="B3">
        <v>-1.7654000000000001</v>
      </c>
      <c r="D3">
        <v>90</v>
      </c>
      <c r="E3">
        <v>0</v>
      </c>
      <c r="G3" s="1">
        <v>90</v>
      </c>
      <c r="H3">
        <v>0</v>
      </c>
      <c r="J3" s="1">
        <v>90</v>
      </c>
      <c r="K3">
        <v>3.3000000000000002E-2</v>
      </c>
    </row>
    <row r="4" spans="1:11" x14ac:dyDescent="0.2">
      <c r="A4">
        <v>70</v>
      </c>
      <c r="B4">
        <v>-1.6968000000000001</v>
      </c>
      <c r="D4">
        <v>70</v>
      </c>
      <c r="E4">
        <v>49.042999999999999</v>
      </c>
      <c r="G4" s="1">
        <v>70</v>
      </c>
      <c r="H4">
        <v>45.530999999999999</v>
      </c>
      <c r="J4" s="1">
        <v>70</v>
      </c>
      <c r="K4">
        <v>48.470999999999997</v>
      </c>
    </row>
    <row r="5" spans="1:11" x14ac:dyDescent="0.2">
      <c r="A5">
        <v>50</v>
      </c>
      <c r="B5">
        <v>-1.6325000000000001</v>
      </c>
      <c r="D5">
        <v>50</v>
      </c>
      <c r="E5">
        <v>97.644999999999996</v>
      </c>
      <c r="G5" s="1">
        <v>50</v>
      </c>
      <c r="H5">
        <v>88.932000000000002</v>
      </c>
      <c r="J5" s="1">
        <v>50</v>
      </c>
      <c r="K5">
        <v>93.947000000000003</v>
      </c>
    </row>
    <row r="6" spans="1:11" x14ac:dyDescent="0.2">
      <c r="A6">
        <v>30</v>
      </c>
      <c r="B6">
        <v>-1.5645</v>
      </c>
      <c r="D6">
        <v>30</v>
      </c>
      <c r="E6">
        <v>150.57</v>
      </c>
      <c r="G6" s="1">
        <v>30</v>
      </c>
      <c r="H6">
        <v>135.68</v>
      </c>
      <c r="J6" s="1">
        <v>30</v>
      </c>
      <c r="K6">
        <v>142.03</v>
      </c>
    </row>
    <row r="7" spans="1:11" x14ac:dyDescent="0.2">
      <c r="A7">
        <v>10</v>
      </c>
      <c r="B7">
        <v>-1.5047999999999999</v>
      </c>
      <c r="D7">
        <v>10</v>
      </c>
      <c r="E7">
        <v>198.97</v>
      </c>
      <c r="G7" s="1">
        <v>10</v>
      </c>
      <c r="H7">
        <v>177.51</v>
      </c>
      <c r="J7" s="1">
        <v>10</v>
      </c>
      <c r="K7">
        <v>184.28</v>
      </c>
    </row>
    <row r="8" spans="1:11" x14ac:dyDescent="0.2">
      <c r="A8">
        <v>0</v>
      </c>
      <c r="B8">
        <v>-1.4666999999999999</v>
      </c>
      <c r="D8">
        <v>0</v>
      </c>
      <c r="E8">
        <v>230.76</v>
      </c>
      <c r="G8" s="1">
        <v>0</v>
      </c>
      <c r="H8">
        <v>204.62</v>
      </c>
      <c r="J8" s="1">
        <v>0</v>
      </c>
      <c r="K8">
        <v>211.23</v>
      </c>
    </row>
    <row r="9" spans="1:11" x14ac:dyDescent="0.2">
      <c r="A9">
        <v>110</v>
      </c>
      <c r="B9">
        <v>-1.8357000000000001</v>
      </c>
      <c r="D9">
        <v>110</v>
      </c>
      <c r="E9">
        <v>-48.116</v>
      </c>
      <c r="G9" s="1">
        <v>110</v>
      </c>
      <c r="H9">
        <v>-45.134999999999998</v>
      </c>
      <c r="J9" s="1">
        <v>110</v>
      </c>
      <c r="K9">
        <v>-48.953000000000003</v>
      </c>
    </row>
    <row r="10" spans="1:11" x14ac:dyDescent="0.2">
      <c r="A10">
        <v>130</v>
      </c>
      <c r="B10">
        <v>-1.9051</v>
      </c>
      <c r="D10">
        <v>130</v>
      </c>
      <c r="E10">
        <v>-94.335999999999999</v>
      </c>
      <c r="G10" s="1">
        <v>130</v>
      </c>
      <c r="H10">
        <v>-89.805000000000007</v>
      </c>
      <c r="J10" s="1">
        <v>130</v>
      </c>
      <c r="K10">
        <v>-98.126000000000005</v>
      </c>
    </row>
    <row r="11" spans="1:11" x14ac:dyDescent="0.2">
      <c r="A11">
        <v>150</v>
      </c>
      <c r="B11">
        <v>-1.9767999999999999</v>
      </c>
      <c r="D11">
        <v>150</v>
      </c>
      <c r="E11">
        <v>-141.08000000000001</v>
      </c>
      <c r="G11" s="1">
        <v>150</v>
      </c>
      <c r="H11">
        <v>-135.19999999999999</v>
      </c>
      <c r="J11" s="1">
        <v>150</v>
      </c>
      <c r="K11">
        <v>-149.46</v>
      </c>
    </row>
    <row r="12" spans="1:11" x14ac:dyDescent="0.2">
      <c r="A12">
        <v>170</v>
      </c>
      <c r="B12">
        <v>-2.0415000000000001</v>
      </c>
      <c r="C12" t="s">
        <v>1</v>
      </c>
      <c r="D12">
        <v>170</v>
      </c>
      <c r="E12">
        <v>-181.16</v>
      </c>
      <c r="G12" s="1">
        <v>170</v>
      </c>
      <c r="H12">
        <v>-175.15</v>
      </c>
      <c r="J12" s="1">
        <v>170</v>
      </c>
      <c r="K12">
        <v>-195.67</v>
      </c>
    </row>
    <row r="13" spans="1:11" x14ac:dyDescent="0.2">
      <c r="A13">
        <v>180</v>
      </c>
      <c r="B13">
        <v>-2.0804999999999998</v>
      </c>
      <c r="D13">
        <v>180</v>
      </c>
      <c r="E13">
        <v>-204.52</v>
      </c>
      <c r="G13" s="1">
        <v>180</v>
      </c>
      <c r="H13">
        <v>-198.82</v>
      </c>
      <c r="J13" s="1">
        <v>180</v>
      </c>
      <c r="K13">
        <v>-222.7</v>
      </c>
    </row>
    <row r="20" spans="1:18" x14ac:dyDescent="0.2">
      <c r="A20" t="s">
        <v>9</v>
      </c>
      <c r="G20" s="9" t="s">
        <v>9</v>
      </c>
      <c r="H20" s="18"/>
      <c r="I20" s="10"/>
      <c r="J20" s="18"/>
      <c r="K20" s="11"/>
    </row>
    <row r="21" spans="1:18" ht="17" thickBot="1" x14ac:dyDescent="0.25">
      <c r="A21" s="8" t="s">
        <v>0</v>
      </c>
      <c r="B21" s="8" t="s">
        <v>6</v>
      </c>
      <c r="C21" s="8" t="s">
        <v>7</v>
      </c>
      <c r="D21" s="8" t="s">
        <v>7</v>
      </c>
      <c r="E21" s="8" t="s">
        <v>8</v>
      </c>
      <c r="G21" s="12" t="s">
        <v>0</v>
      </c>
      <c r="H21" s="19" t="s">
        <v>6</v>
      </c>
      <c r="I21" s="2" t="s">
        <v>7</v>
      </c>
      <c r="J21" s="19" t="s">
        <v>7</v>
      </c>
      <c r="K21" s="13" t="s">
        <v>8</v>
      </c>
    </row>
    <row r="22" spans="1:18" x14ac:dyDescent="0.2">
      <c r="A22" s="6">
        <v>90</v>
      </c>
      <c r="B22" s="7">
        <v>-1.7654000000000001</v>
      </c>
      <c r="C22" s="7">
        <v>0</v>
      </c>
      <c r="D22" s="7">
        <v>0</v>
      </c>
      <c r="E22" s="7">
        <v>3.3000000000000002E-2</v>
      </c>
      <c r="G22" s="17">
        <v>180</v>
      </c>
      <c r="H22" s="18">
        <v>-2.0804999999999998</v>
      </c>
      <c r="I22" s="10">
        <v>-204.52</v>
      </c>
      <c r="J22" s="18">
        <v>-198.82</v>
      </c>
      <c r="K22" s="11">
        <v>-222.7</v>
      </c>
    </row>
    <row r="23" spans="1:18" x14ac:dyDescent="0.2">
      <c r="A23" s="5">
        <v>70</v>
      </c>
      <c r="B23" s="4">
        <v>-1.6968000000000001</v>
      </c>
      <c r="C23" s="4">
        <v>49.042999999999999</v>
      </c>
      <c r="D23" s="4">
        <v>45.530999999999999</v>
      </c>
      <c r="E23" s="4">
        <v>48.470999999999997</v>
      </c>
      <c r="G23" s="14">
        <v>170</v>
      </c>
      <c r="H23" s="19">
        <v>-2.0415000000000001</v>
      </c>
      <c r="I23" s="2">
        <v>-181.16</v>
      </c>
      <c r="J23" s="19">
        <v>-175.15</v>
      </c>
      <c r="K23" s="13">
        <v>-195.67</v>
      </c>
    </row>
    <row r="24" spans="1:18" x14ac:dyDescent="0.2">
      <c r="A24" s="5">
        <v>50</v>
      </c>
      <c r="B24" s="4">
        <v>-1.6325000000000001</v>
      </c>
      <c r="C24" s="4">
        <v>97.644999999999996</v>
      </c>
      <c r="D24" s="4">
        <v>88.932000000000002</v>
      </c>
      <c r="E24" s="4">
        <v>93.947000000000003</v>
      </c>
      <c r="G24" s="14">
        <v>150</v>
      </c>
      <c r="H24" s="19">
        <v>-1.9767999999999999</v>
      </c>
      <c r="I24" s="2">
        <v>-141.08000000000001</v>
      </c>
      <c r="J24" s="19">
        <v>-135.19999999999999</v>
      </c>
      <c r="K24" s="13">
        <v>-149.46</v>
      </c>
    </row>
    <row r="25" spans="1:18" x14ac:dyDescent="0.2">
      <c r="A25" s="5">
        <v>30</v>
      </c>
      <c r="B25" s="4">
        <v>-1.5645</v>
      </c>
      <c r="C25" s="4">
        <v>150.57</v>
      </c>
      <c r="D25" s="4">
        <v>135.68</v>
      </c>
      <c r="E25" s="4">
        <v>142.03</v>
      </c>
      <c r="G25" s="14">
        <v>130</v>
      </c>
      <c r="H25" s="19">
        <v>-1.9051</v>
      </c>
      <c r="I25" s="2">
        <v>-94.335999999999999</v>
      </c>
      <c r="J25" s="19">
        <v>-89.805000000000007</v>
      </c>
      <c r="K25" s="13">
        <v>-98.126000000000005</v>
      </c>
    </row>
    <row r="26" spans="1:18" x14ac:dyDescent="0.2">
      <c r="A26" s="5">
        <v>10</v>
      </c>
      <c r="B26" s="4">
        <v>-1.5047999999999999</v>
      </c>
      <c r="C26" s="4">
        <v>198.97</v>
      </c>
      <c r="D26" s="4">
        <v>177.51</v>
      </c>
      <c r="E26" s="4">
        <v>184.28</v>
      </c>
      <c r="G26" s="14">
        <v>110</v>
      </c>
      <c r="H26" s="19">
        <v>-1.8357000000000001</v>
      </c>
      <c r="I26" s="2">
        <v>-48.116</v>
      </c>
      <c r="J26" s="19">
        <v>-45.134999999999998</v>
      </c>
      <c r="K26" s="13">
        <v>-48.953000000000003</v>
      </c>
    </row>
    <row r="27" spans="1:18" x14ac:dyDescent="0.2">
      <c r="A27" s="5">
        <v>0</v>
      </c>
      <c r="B27" s="4">
        <v>-1.4666999999999999</v>
      </c>
      <c r="C27" s="4">
        <v>230.76</v>
      </c>
      <c r="D27" s="4">
        <v>204.62</v>
      </c>
      <c r="E27" s="4">
        <v>211.23</v>
      </c>
      <c r="G27" s="14">
        <v>90</v>
      </c>
      <c r="H27" s="19">
        <v>-1.7654000000000001</v>
      </c>
      <c r="I27" s="2">
        <v>0</v>
      </c>
      <c r="J27" s="19">
        <v>0</v>
      </c>
      <c r="K27" s="13">
        <v>3.3000000000000002E-2</v>
      </c>
    </row>
    <row r="28" spans="1:18" x14ac:dyDescent="0.2">
      <c r="A28" s="5">
        <v>110</v>
      </c>
      <c r="B28" s="4">
        <v>-1.8357000000000001</v>
      </c>
      <c r="C28" s="4">
        <v>-48.116</v>
      </c>
      <c r="D28" s="4">
        <v>-45.134999999999998</v>
      </c>
      <c r="E28" s="4">
        <v>-48.953000000000003</v>
      </c>
      <c r="G28" s="14">
        <v>70</v>
      </c>
      <c r="H28" s="19">
        <v>-1.6968000000000001</v>
      </c>
      <c r="I28" s="2">
        <v>49.042999999999999</v>
      </c>
      <c r="J28" s="19">
        <v>45.530999999999999</v>
      </c>
      <c r="K28" s="13">
        <v>48.470999999999997</v>
      </c>
    </row>
    <row r="29" spans="1:18" x14ac:dyDescent="0.2">
      <c r="A29" s="5">
        <v>130</v>
      </c>
      <c r="B29" s="4">
        <v>-1.9051</v>
      </c>
      <c r="C29" s="4">
        <v>-94.335999999999999</v>
      </c>
      <c r="D29" s="4">
        <v>-89.805000000000007</v>
      </c>
      <c r="E29" s="4">
        <v>-98.126000000000005</v>
      </c>
      <c r="G29" s="14">
        <v>50</v>
      </c>
      <c r="H29" s="19">
        <v>-1.6325000000000001</v>
      </c>
      <c r="I29" s="2">
        <v>97.644999999999996</v>
      </c>
      <c r="J29" s="19">
        <v>88.932000000000002</v>
      </c>
      <c r="K29" s="13">
        <v>93.947000000000003</v>
      </c>
      <c r="P29" t="s">
        <v>14</v>
      </c>
      <c r="R29" t="s">
        <v>17</v>
      </c>
    </row>
    <row r="30" spans="1:18" x14ac:dyDescent="0.2">
      <c r="A30" s="5">
        <v>150</v>
      </c>
      <c r="B30" s="4">
        <v>-1.9767999999999999</v>
      </c>
      <c r="C30" s="4">
        <v>-141.08000000000001</v>
      </c>
      <c r="D30" s="4">
        <v>-135.19999999999999</v>
      </c>
      <c r="E30" s="4">
        <v>-149.46</v>
      </c>
      <c r="G30" s="14">
        <v>30</v>
      </c>
      <c r="H30" s="19">
        <v>-1.5645</v>
      </c>
      <c r="I30" s="2">
        <v>150.57</v>
      </c>
      <c r="J30" s="19">
        <v>135.68</v>
      </c>
      <c r="K30" s="13">
        <v>142.03</v>
      </c>
      <c r="O30" t="s">
        <v>15</v>
      </c>
      <c r="P30" s="21">
        <f>(J48+L48+N48)/3</f>
        <v>215.53666666666666</v>
      </c>
      <c r="R30">
        <f>(P30+(-P31))/10</f>
        <v>42.421666666666667</v>
      </c>
    </row>
    <row r="31" spans="1:18" x14ac:dyDescent="0.2">
      <c r="A31" s="5">
        <v>170</v>
      </c>
      <c r="B31" s="4">
        <v>-2.0415000000000001</v>
      </c>
      <c r="C31" s="4">
        <v>-181.16</v>
      </c>
      <c r="D31" s="4">
        <v>-175.15</v>
      </c>
      <c r="E31" s="4">
        <v>-195.67</v>
      </c>
      <c r="G31" s="14">
        <v>10</v>
      </c>
      <c r="H31" s="19">
        <v>-1.5047999999999999</v>
      </c>
      <c r="I31" s="2">
        <v>198.97</v>
      </c>
      <c r="J31" s="19">
        <v>177.51</v>
      </c>
      <c r="K31" s="13">
        <v>184.28</v>
      </c>
      <c r="O31" t="s">
        <v>16</v>
      </c>
      <c r="P31" s="21">
        <f>(J38+L38+N38)/3</f>
        <v>-208.67999999999998</v>
      </c>
    </row>
    <row r="32" spans="1:18" x14ac:dyDescent="0.2">
      <c r="A32" s="5">
        <v>180</v>
      </c>
      <c r="B32" s="4">
        <v>-2.0804999999999998</v>
      </c>
      <c r="C32" s="4">
        <v>-204.52</v>
      </c>
      <c r="D32" s="4">
        <v>-198.82</v>
      </c>
      <c r="E32" s="4">
        <v>-222.7</v>
      </c>
      <c r="G32" s="15">
        <v>0</v>
      </c>
      <c r="H32" s="7">
        <v>-1.4666999999999999</v>
      </c>
      <c r="I32" s="3">
        <v>230.76</v>
      </c>
      <c r="J32" s="7">
        <v>204.62</v>
      </c>
      <c r="K32" s="16">
        <v>211.23</v>
      </c>
      <c r="O32" t="s">
        <v>18</v>
      </c>
      <c r="P32" s="21">
        <f>P30-P31</f>
        <v>424.21666666666664</v>
      </c>
    </row>
    <row r="36" spans="7:17" x14ac:dyDescent="0.2">
      <c r="G36" s="2" t="s">
        <v>9</v>
      </c>
      <c r="H36" s="2"/>
      <c r="I36" s="2"/>
      <c r="J36" s="2"/>
      <c r="K36" s="2"/>
      <c r="L36" s="2"/>
    </row>
    <row r="37" spans="7:17" x14ac:dyDescent="0.2">
      <c r="G37" s="4" t="s">
        <v>0</v>
      </c>
      <c r="H37" s="30" t="s">
        <v>13</v>
      </c>
      <c r="I37" s="31" t="s">
        <v>12</v>
      </c>
      <c r="J37" s="29" t="s">
        <v>10</v>
      </c>
      <c r="K37" s="4" t="s">
        <v>19</v>
      </c>
      <c r="L37" s="29" t="s">
        <v>10</v>
      </c>
      <c r="M37" s="4" t="s">
        <v>19</v>
      </c>
      <c r="N37" s="29" t="s">
        <v>11</v>
      </c>
      <c r="O37" s="4" t="s">
        <v>19</v>
      </c>
      <c r="P37" s="28" t="s">
        <v>20</v>
      </c>
    </row>
    <row r="38" spans="7:17" x14ac:dyDescent="0.2">
      <c r="G38" s="32">
        <v>180</v>
      </c>
      <c r="H38" s="2">
        <f>-10000*(H22/10)</f>
        <v>2080.5</v>
      </c>
      <c r="I38" s="13">
        <f>H$43-H38</f>
        <v>-315.09999999999991</v>
      </c>
      <c r="J38" s="26">
        <v>-204.52</v>
      </c>
      <c r="K38" s="23">
        <f>P38-J38</f>
        <v>-7.5883333333333383</v>
      </c>
      <c r="L38" s="22">
        <v>-198.82</v>
      </c>
      <c r="M38" s="22">
        <f>P38-L38</f>
        <v>-13.288333333333355</v>
      </c>
      <c r="N38" s="26">
        <v>-222.7</v>
      </c>
      <c r="O38" s="23">
        <f>P38-N38</f>
        <v>10.59166666666664</v>
      </c>
      <c r="P38" s="23">
        <f t="shared" ref="P38:P41" si="0">P39-$R$30</f>
        <v>-212.10833333333335</v>
      </c>
      <c r="Q38" s="20"/>
    </row>
    <row r="39" spans="7:17" x14ac:dyDescent="0.2">
      <c r="G39" s="32">
        <v>170</v>
      </c>
      <c r="H39" s="2">
        <f t="shared" ref="H39:H48" si="1">-10000*(H23/10)</f>
        <v>2041.5</v>
      </c>
      <c r="I39" s="13">
        <f t="shared" ref="I39:I48" si="2">H$43-H39</f>
        <v>-276.09999999999991</v>
      </c>
      <c r="J39" s="26">
        <v>-181.16</v>
      </c>
      <c r="K39" s="23">
        <f>P39-J39</f>
        <v>11.473333333333329</v>
      </c>
      <c r="L39" s="22">
        <v>-175.15</v>
      </c>
      <c r="M39" s="22">
        <f>P39-L39</f>
        <v>5.4633333333333383</v>
      </c>
      <c r="N39" s="26">
        <v>-195.67</v>
      </c>
      <c r="O39" s="23">
        <f t="shared" ref="O39:O48" si="3">P39-N39</f>
        <v>25.98333333333332</v>
      </c>
      <c r="P39" s="23">
        <f t="shared" si="0"/>
        <v>-169.68666666666667</v>
      </c>
    </row>
    <row r="40" spans="7:17" x14ac:dyDescent="0.2">
      <c r="G40" s="32">
        <v>150</v>
      </c>
      <c r="H40" s="2">
        <f t="shared" si="1"/>
        <v>1976.8</v>
      </c>
      <c r="I40" s="13">
        <f t="shared" si="2"/>
        <v>-211.39999999999986</v>
      </c>
      <c r="J40" s="26">
        <v>-141.08000000000001</v>
      </c>
      <c r="K40" s="23">
        <f>P40-J40</f>
        <v>13.815000000000012</v>
      </c>
      <c r="L40" s="22">
        <v>-135.19999999999999</v>
      </c>
      <c r="M40" s="22">
        <f>P40-L40</f>
        <v>7.9349999999999881</v>
      </c>
      <c r="N40" s="26">
        <v>-149.46</v>
      </c>
      <c r="O40" s="23">
        <f t="shared" si="3"/>
        <v>22.195000000000007</v>
      </c>
      <c r="P40" s="23">
        <f t="shared" si="0"/>
        <v>-127.265</v>
      </c>
    </row>
    <row r="41" spans="7:17" x14ac:dyDescent="0.2">
      <c r="G41" s="32">
        <v>130</v>
      </c>
      <c r="H41" s="2">
        <f t="shared" si="1"/>
        <v>1905.1000000000001</v>
      </c>
      <c r="I41" s="13">
        <f t="shared" si="2"/>
        <v>-139.70000000000005</v>
      </c>
      <c r="J41" s="26">
        <v>-94.335999999999999</v>
      </c>
      <c r="K41" s="23">
        <f>P41-J41</f>
        <v>9.4926666666666648</v>
      </c>
      <c r="L41" s="22">
        <v>-89.805000000000007</v>
      </c>
      <c r="M41" s="22">
        <f>P41-L41</f>
        <v>4.9616666666666731</v>
      </c>
      <c r="N41" s="26">
        <v>-98.126000000000005</v>
      </c>
      <c r="O41" s="23">
        <f t="shared" si="3"/>
        <v>13.282666666666671</v>
      </c>
      <c r="P41" s="23">
        <f t="shared" si="0"/>
        <v>-84.843333333333334</v>
      </c>
    </row>
    <row r="42" spans="7:17" x14ac:dyDescent="0.2">
      <c r="G42" s="32">
        <v>110</v>
      </c>
      <c r="H42" s="2">
        <f t="shared" si="1"/>
        <v>1835.7</v>
      </c>
      <c r="I42" s="13">
        <f t="shared" si="2"/>
        <v>-70.299999999999955</v>
      </c>
      <c r="J42" s="26">
        <v>-48.116</v>
      </c>
      <c r="K42" s="23">
        <f>P42-J42</f>
        <v>5.6943333333333328</v>
      </c>
      <c r="L42" s="22">
        <v>-45.134999999999998</v>
      </c>
      <c r="M42" s="22">
        <f>P42-L42</f>
        <v>2.7133333333333312</v>
      </c>
      <c r="N42" s="26">
        <v>-48.953000000000003</v>
      </c>
      <c r="O42" s="23">
        <f t="shared" si="3"/>
        <v>6.5313333333333361</v>
      </c>
      <c r="P42" s="23">
        <f>P43-$R$30</f>
        <v>-42.421666666666667</v>
      </c>
    </row>
    <row r="43" spans="7:17" x14ac:dyDescent="0.2">
      <c r="G43" s="32">
        <v>90</v>
      </c>
      <c r="H43" s="2">
        <f t="shared" si="1"/>
        <v>1765.4</v>
      </c>
      <c r="I43" s="13">
        <f t="shared" si="2"/>
        <v>0</v>
      </c>
      <c r="J43" s="26">
        <v>0</v>
      </c>
      <c r="K43" s="23">
        <f>P43-J43</f>
        <v>0</v>
      </c>
      <c r="L43" s="22">
        <v>0</v>
      </c>
      <c r="M43" s="22">
        <f>P43-L43</f>
        <v>0</v>
      </c>
      <c r="N43" s="26">
        <v>0</v>
      </c>
      <c r="O43" s="23">
        <f t="shared" si="3"/>
        <v>0</v>
      </c>
      <c r="P43" s="23">
        <f>0</f>
        <v>0</v>
      </c>
    </row>
    <row r="44" spans="7:17" x14ac:dyDescent="0.2">
      <c r="G44" s="32">
        <v>70</v>
      </c>
      <c r="H44" s="2">
        <f t="shared" si="1"/>
        <v>1696.8</v>
      </c>
      <c r="I44" s="13">
        <f t="shared" si="2"/>
        <v>68.600000000000136</v>
      </c>
      <c r="J44" s="26">
        <v>49.042999999999999</v>
      </c>
      <c r="K44" s="23">
        <f>P44-J44</f>
        <v>-6.6213333333333324</v>
      </c>
      <c r="L44" s="22">
        <v>45.530999999999999</v>
      </c>
      <c r="M44" s="22">
        <f>P44-L44</f>
        <v>-3.109333333333332</v>
      </c>
      <c r="N44" s="26">
        <v>48.470999999999997</v>
      </c>
      <c r="O44" s="23">
        <f t="shared" si="3"/>
        <v>-6.0493333333333297</v>
      </c>
      <c r="P44" s="23">
        <f>P43+R$30</f>
        <v>42.421666666666667</v>
      </c>
    </row>
    <row r="45" spans="7:17" x14ac:dyDescent="0.2">
      <c r="G45" s="32">
        <v>50</v>
      </c>
      <c r="H45" s="2">
        <f t="shared" si="1"/>
        <v>1632.5</v>
      </c>
      <c r="I45" s="13">
        <f t="shared" si="2"/>
        <v>132.90000000000009</v>
      </c>
      <c r="J45" s="26">
        <v>97.644999999999996</v>
      </c>
      <c r="K45" s="23">
        <f>P45-J45</f>
        <v>-12.801666666666662</v>
      </c>
      <c r="L45" s="22">
        <v>88.932000000000002</v>
      </c>
      <c r="M45" s="22">
        <f>P45-L45</f>
        <v>-4.0886666666666684</v>
      </c>
      <c r="N45" s="26">
        <v>93.947000000000003</v>
      </c>
      <c r="O45" s="23">
        <f t="shared" si="3"/>
        <v>-9.103666666666669</v>
      </c>
      <c r="P45" s="23">
        <f>P44+R$30</f>
        <v>84.843333333333334</v>
      </c>
    </row>
    <row r="46" spans="7:17" x14ac:dyDescent="0.2">
      <c r="G46" s="32">
        <v>30</v>
      </c>
      <c r="H46" s="2">
        <f t="shared" si="1"/>
        <v>1564.5</v>
      </c>
      <c r="I46" s="13">
        <f t="shared" si="2"/>
        <v>200.90000000000009</v>
      </c>
      <c r="J46" s="26">
        <v>150.57</v>
      </c>
      <c r="K46" s="23">
        <f>P46-J46</f>
        <v>-23.304999999999993</v>
      </c>
      <c r="L46" s="22">
        <v>135.68</v>
      </c>
      <c r="M46" s="22">
        <f>P46-L46</f>
        <v>-8.4150000000000063</v>
      </c>
      <c r="N46" s="26">
        <v>142.03</v>
      </c>
      <c r="O46" s="23">
        <f t="shared" si="3"/>
        <v>-14.765000000000001</v>
      </c>
      <c r="P46" s="23">
        <f>P45+R$30</f>
        <v>127.265</v>
      </c>
    </row>
    <row r="47" spans="7:17" x14ac:dyDescent="0.2">
      <c r="G47" s="32">
        <v>10</v>
      </c>
      <c r="H47" s="2">
        <f t="shared" si="1"/>
        <v>1504.8</v>
      </c>
      <c r="I47" s="13">
        <f t="shared" si="2"/>
        <v>260.60000000000014</v>
      </c>
      <c r="J47" s="26">
        <v>198.97</v>
      </c>
      <c r="K47" s="23">
        <f>P47-J47</f>
        <v>-29.283333333333331</v>
      </c>
      <c r="L47" s="22">
        <v>177.51</v>
      </c>
      <c r="M47" s="22">
        <f>P47-L47</f>
        <v>-7.8233333333333235</v>
      </c>
      <c r="N47" s="26">
        <v>184.28</v>
      </c>
      <c r="O47" s="23">
        <f t="shared" si="3"/>
        <v>-14.593333333333334</v>
      </c>
      <c r="P47" s="23">
        <f>P46+R$30</f>
        <v>169.68666666666667</v>
      </c>
    </row>
    <row r="48" spans="7:17" x14ac:dyDescent="0.2">
      <c r="G48" s="6">
        <v>0</v>
      </c>
      <c r="H48" s="3">
        <f t="shared" si="1"/>
        <v>1466.7</v>
      </c>
      <c r="I48" s="16">
        <f t="shared" si="2"/>
        <v>298.70000000000005</v>
      </c>
      <c r="J48" s="27">
        <v>230.76</v>
      </c>
      <c r="K48" s="25">
        <f>P48-J48</f>
        <v>-18.651666666666642</v>
      </c>
      <c r="L48" s="24">
        <v>204.62</v>
      </c>
      <c r="M48" s="24">
        <f>P48-L48</f>
        <v>7.4883333333333439</v>
      </c>
      <c r="N48" s="27">
        <v>211.23</v>
      </c>
      <c r="O48" s="25">
        <f t="shared" si="3"/>
        <v>0.87833333333335872</v>
      </c>
      <c r="P48" s="25">
        <f>P47+R$30</f>
        <v>212.10833333333335</v>
      </c>
    </row>
    <row r="49" spans="10:15" x14ac:dyDescent="0.2">
      <c r="O49" s="20"/>
    </row>
    <row r="50" spans="10:15" x14ac:dyDescent="0.2">
      <c r="O50" s="20"/>
    </row>
    <row r="55" spans="10:15" x14ac:dyDescent="0.2">
      <c r="J55" s="32">
        <v>180</v>
      </c>
      <c r="K55">
        <v>-7.5883333333333383</v>
      </c>
      <c r="L55">
        <v>-13.288333333333355</v>
      </c>
      <c r="M55">
        <v>10.59166666666664</v>
      </c>
    </row>
    <row r="56" spans="10:15" x14ac:dyDescent="0.2">
      <c r="J56" s="32">
        <v>170</v>
      </c>
      <c r="K56">
        <v>11.473333333333329</v>
      </c>
      <c r="L56">
        <v>5.4633333333333383</v>
      </c>
      <c r="M56">
        <v>25.98333333333332</v>
      </c>
    </row>
    <row r="57" spans="10:15" x14ac:dyDescent="0.2">
      <c r="J57" s="32">
        <v>150</v>
      </c>
      <c r="K57">
        <v>13.815000000000012</v>
      </c>
      <c r="L57">
        <v>7.9349999999999881</v>
      </c>
      <c r="M57">
        <v>22.195000000000007</v>
      </c>
    </row>
    <row r="58" spans="10:15" x14ac:dyDescent="0.2">
      <c r="J58" s="32">
        <v>130</v>
      </c>
      <c r="K58">
        <v>9.4926666666666648</v>
      </c>
      <c r="L58">
        <v>4.9616666666666731</v>
      </c>
      <c r="M58">
        <v>13.282666666666671</v>
      </c>
    </row>
    <row r="59" spans="10:15" x14ac:dyDescent="0.2">
      <c r="J59" s="32">
        <v>110</v>
      </c>
      <c r="K59">
        <v>5.6943333333333328</v>
      </c>
      <c r="L59">
        <v>2.7133333333333312</v>
      </c>
      <c r="M59">
        <v>6.5313333333333361</v>
      </c>
    </row>
    <row r="60" spans="10:15" x14ac:dyDescent="0.2">
      <c r="J60" s="32">
        <v>90</v>
      </c>
      <c r="K60">
        <v>0</v>
      </c>
      <c r="L60">
        <v>0</v>
      </c>
      <c r="M60">
        <v>0</v>
      </c>
    </row>
    <row r="61" spans="10:15" x14ac:dyDescent="0.2">
      <c r="J61" s="32">
        <v>70</v>
      </c>
      <c r="K61">
        <v>-6.6213333333333324</v>
      </c>
      <c r="L61">
        <v>-3.109333333333332</v>
      </c>
      <c r="M61">
        <v>-6.0493333333333297</v>
      </c>
    </row>
    <row r="62" spans="10:15" x14ac:dyDescent="0.2">
      <c r="J62" s="32">
        <v>50</v>
      </c>
      <c r="K62">
        <v>-12.801666666666662</v>
      </c>
      <c r="L62">
        <v>-4.0886666666666684</v>
      </c>
      <c r="M62">
        <v>-9.103666666666669</v>
      </c>
    </row>
    <row r="63" spans="10:15" x14ac:dyDescent="0.2">
      <c r="J63" s="32">
        <v>30</v>
      </c>
      <c r="K63">
        <v>-23.304999999999993</v>
      </c>
      <c r="L63">
        <v>-8.4150000000000063</v>
      </c>
      <c r="M63">
        <v>-14.765000000000001</v>
      </c>
    </row>
    <row r="64" spans="10:15" x14ac:dyDescent="0.2">
      <c r="J64" s="32">
        <v>10</v>
      </c>
      <c r="K64">
        <v>-29.283333333333331</v>
      </c>
      <c r="L64">
        <v>-7.8233333333333235</v>
      </c>
      <c r="M64">
        <v>-14.593333333333334</v>
      </c>
    </row>
    <row r="65" spans="10:13" x14ac:dyDescent="0.2">
      <c r="J65" s="6">
        <v>0</v>
      </c>
      <c r="K65">
        <v>-18.651666666666642</v>
      </c>
      <c r="L65">
        <v>7.4883333333333439</v>
      </c>
      <c r="M65">
        <v>0.87833333333335872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Dvorak, Jakub</dc:creator>
  <cp:lastModifiedBy>Dvorak, Jakub</cp:lastModifiedBy>
  <dcterms:created xsi:type="dcterms:W3CDTF">2020-11-27T22:19:41Z</dcterms:created>
  <dcterms:modified xsi:type="dcterms:W3CDTF">2020-11-29T14:33:44Z</dcterms:modified>
</cp:coreProperties>
</file>