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vorakj/Disk Google/Sdílené složky/Škola_shared/3_semestr/EMB/Cv/Protokoly/cv_3/"/>
    </mc:Choice>
  </mc:AlternateContent>
  <xr:revisionPtr revIDLastSave="0" documentId="13_ncr:1_{CE749C6C-6BD1-EE44-88A5-FA237FB97C2E}" xr6:coauthVersionLast="45" xr6:coauthVersionMax="45" xr10:uidLastSave="{00000000-0000-0000-0000-000000000000}"/>
  <bookViews>
    <workbookView xWindow="13620" yWindow="460" windowWidth="19200" windowHeight="21140" xr2:uid="{28F7E1CE-CF82-1140-9AF4-E99DC683FAF2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9" i="1" l="1"/>
  <c r="J48" i="1"/>
  <c r="K48" i="1"/>
  <c r="L48" i="1"/>
  <c r="I48" i="1"/>
  <c r="J47" i="1"/>
  <c r="K47" i="1"/>
  <c r="L47" i="1"/>
  <c r="I47" i="1"/>
  <c r="J46" i="1"/>
  <c r="K46" i="1"/>
  <c r="L46" i="1"/>
  <c r="I46" i="1"/>
  <c r="J39" i="1"/>
  <c r="J40" i="1" s="1"/>
  <c r="K39" i="1"/>
  <c r="K40" i="1" s="1"/>
  <c r="L39" i="1"/>
  <c r="L40" i="1"/>
  <c r="I40" i="1"/>
  <c r="J35" i="1"/>
  <c r="K35" i="1"/>
  <c r="L35" i="1"/>
  <c r="I35" i="1"/>
  <c r="J34" i="1"/>
  <c r="K34" i="1"/>
  <c r="L34" i="1"/>
  <c r="I34" i="1"/>
  <c r="J33" i="1"/>
  <c r="K33" i="1"/>
  <c r="L33" i="1"/>
  <c r="I33" i="1"/>
  <c r="J28" i="1"/>
  <c r="K28" i="1"/>
  <c r="L28" i="1"/>
  <c r="I28" i="1"/>
  <c r="J27" i="1"/>
  <c r="K27" i="1"/>
  <c r="L27" i="1"/>
  <c r="I27" i="1"/>
  <c r="J26" i="1"/>
  <c r="K26" i="1"/>
  <c r="L26" i="1"/>
  <c r="I26" i="1"/>
</calcChain>
</file>

<file path=xl/sharedStrings.xml><?xml version="1.0" encoding="utf-8"?>
<sst xmlns="http://schemas.openxmlformats.org/spreadsheetml/2006/main" count="35" uniqueCount="14">
  <si>
    <t>HP</t>
  </si>
  <si>
    <t xml:space="preserve"> </t>
  </si>
  <si>
    <t>90 °</t>
  </si>
  <si>
    <t>45 °</t>
  </si>
  <si>
    <t>0 °</t>
  </si>
  <si>
    <t>MY64</t>
  </si>
  <si>
    <t>S45</t>
  </si>
  <si>
    <t>Hodnoty Umax</t>
  </si>
  <si>
    <t>Hodnoty Uef změřené</t>
  </si>
  <si>
    <t>Hodnoty Uef spočítané podle Umax</t>
  </si>
  <si>
    <t>Troneer</t>
  </si>
  <si>
    <t>Abs</t>
  </si>
  <si>
    <t>Rel</t>
  </si>
  <si>
    <t>Hodnoty Usar spočítané podle Umax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</si>
</sst>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9" fontId="0" fillId="0" borderId="0" xfId="0" applyNumberFormat="1" applyBorder="1"/>
    <xf numFmtId="169" fontId="0" fillId="0" borderId="2" xfId="0" applyNumberFormat="1" applyBorder="1"/>
    <xf numFmtId="169" fontId="0" fillId="0" borderId="4" xfId="0" applyNumberFormat="1" applyBorder="1"/>
    <xf numFmtId="169" fontId="0" fillId="0" borderId="5" xfId="0" applyNumberForma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D0F67-BAC2-2F48-AFE5-12752BA67F0B}">
  <dimension ref="G17:L48"/>
  <sheetViews>
    <sheetView tabSelected="1" topLeftCell="F15" zoomScale="130" zoomScaleNormal="130" workbookViewId="0">
      <selection activeCell="I39" sqref="I39"/>
    </sheetView>
  </sheetViews>
  <sheetFormatPr baseColWidth="10" defaultRowHeight="16" x14ac:dyDescent="0.2"/>
  <cols>
    <col min="7" max="7" width="20.33203125" customWidth="1"/>
    <col min="8" max="8" width="4.6640625" customWidth="1"/>
    <col min="9" max="9" width="8.83203125" customWidth="1"/>
    <col min="10" max="10" width="7.6640625" customWidth="1"/>
    <col min="11" max="11" width="8.83203125" customWidth="1"/>
    <col min="12" max="12" width="8.1640625" customWidth="1"/>
  </cols>
  <sheetData>
    <row r="17" spans="7:12" x14ac:dyDescent="0.2">
      <c r="H17" s="11" t="s">
        <v>8</v>
      </c>
      <c r="I17" s="12"/>
      <c r="J17" s="12"/>
      <c r="K17" s="12"/>
      <c r="L17" s="13"/>
    </row>
    <row r="18" spans="7:12" x14ac:dyDescent="0.2">
      <c r="H18" s="1"/>
      <c r="I18" s="2" t="s">
        <v>5</v>
      </c>
      <c r="J18" s="2" t="s">
        <v>0</v>
      </c>
      <c r="K18" s="2" t="s">
        <v>6</v>
      </c>
      <c r="L18" s="3" t="s">
        <v>10</v>
      </c>
    </row>
    <row r="19" spans="7:12" x14ac:dyDescent="0.2">
      <c r="H19" s="1" t="s">
        <v>4</v>
      </c>
      <c r="I19" s="2">
        <v>50.6</v>
      </c>
      <c r="J19" s="2">
        <v>50.430999999999997</v>
      </c>
      <c r="K19" s="2">
        <v>49.5</v>
      </c>
      <c r="L19" s="3">
        <v>50</v>
      </c>
    </row>
    <row r="20" spans="7:12" x14ac:dyDescent="0.2">
      <c r="H20" s="1" t="s">
        <v>3</v>
      </c>
      <c r="I20" s="2">
        <v>48.2</v>
      </c>
      <c r="J20" s="2">
        <v>49.55</v>
      </c>
      <c r="K20" s="2">
        <v>46.3</v>
      </c>
      <c r="L20" s="3">
        <v>47.8</v>
      </c>
    </row>
    <row r="21" spans="7:12" x14ac:dyDescent="0.2">
      <c r="H21" s="4" t="s">
        <v>2</v>
      </c>
      <c r="I21" s="5">
        <v>32.5</v>
      </c>
      <c r="J21" s="5">
        <v>39.53</v>
      </c>
      <c r="K21" s="5">
        <v>30.63</v>
      </c>
      <c r="L21" s="6">
        <v>30</v>
      </c>
    </row>
    <row r="24" spans="7:12" x14ac:dyDescent="0.2">
      <c r="H24" s="11" t="s">
        <v>7</v>
      </c>
      <c r="I24" s="12"/>
      <c r="J24" s="12"/>
      <c r="K24" s="12"/>
      <c r="L24" s="13"/>
    </row>
    <row r="25" spans="7:12" x14ac:dyDescent="0.2">
      <c r="H25" s="1"/>
      <c r="I25" s="2" t="s">
        <v>5</v>
      </c>
      <c r="J25" s="2" t="s">
        <v>0</v>
      </c>
      <c r="K25" s="2" t="s">
        <v>6</v>
      </c>
      <c r="L25" s="3" t="s">
        <v>10</v>
      </c>
    </row>
    <row r="26" spans="7:12" x14ac:dyDescent="0.2">
      <c r="H26" s="1" t="s">
        <v>4</v>
      </c>
      <c r="I26" s="7">
        <f>SQRT(2)*I19</f>
        <v>71.55920625607861</v>
      </c>
      <c r="J26" s="7">
        <f>SQRT(2)*J19</f>
        <v>71.320204164037563</v>
      </c>
      <c r="K26" s="7">
        <f>SQRT(2)*K19</f>
        <v>70.003571337468216</v>
      </c>
      <c r="L26" s="8">
        <f>SQRT(2)*L19</f>
        <v>70.710678118654755</v>
      </c>
    </row>
    <row r="27" spans="7:12" x14ac:dyDescent="0.2">
      <c r="H27" s="1" t="s">
        <v>3</v>
      </c>
      <c r="I27" s="7">
        <f>SQRT((2*PI())/(2+3*PI()))*I20</f>
        <v>35.744817843932893</v>
      </c>
      <c r="J27" s="7">
        <f>SQRT((2*PI())/(2+3*PI()))*J20</f>
        <v>36.745969381055488</v>
      </c>
      <c r="K27" s="7">
        <f>SQRT((2*PI())/(2+3*PI()))*K20</f>
        <v>34.335789754649227</v>
      </c>
      <c r="L27" s="8">
        <f>SQRT((2*PI())/(2+3*PI()))*L20</f>
        <v>35.448180351452116</v>
      </c>
    </row>
    <row r="28" spans="7:12" x14ac:dyDescent="0.2">
      <c r="H28" s="4" t="s">
        <v>2</v>
      </c>
      <c r="I28" s="9">
        <f>2*I21</f>
        <v>65</v>
      </c>
      <c r="J28" s="9">
        <f>2*J21</f>
        <v>79.06</v>
      </c>
      <c r="K28" s="9">
        <f>2*K21</f>
        <v>61.26</v>
      </c>
      <c r="L28" s="10">
        <f>2*L21</f>
        <v>60</v>
      </c>
    </row>
    <row r="29" spans="7:12" x14ac:dyDescent="0.2">
      <c r="G29" t="s">
        <v>1</v>
      </c>
    </row>
    <row r="31" spans="7:12" x14ac:dyDescent="0.2">
      <c r="H31" s="11" t="s">
        <v>9</v>
      </c>
      <c r="I31" s="12"/>
      <c r="J31" s="12"/>
      <c r="K31" s="12"/>
      <c r="L31" s="13"/>
    </row>
    <row r="32" spans="7:12" x14ac:dyDescent="0.2">
      <c r="H32" s="1"/>
      <c r="I32" s="2" t="s">
        <v>5</v>
      </c>
      <c r="J32" s="2" t="s">
        <v>0</v>
      </c>
      <c r="K32" s="2" t="s">
        <v>6</v>
      </c>
      <c r="L32" s="3" t="s">
        <v>10</v>
      </c>
    </row>
    <row r="33" spans="8:12" x14ac:dyDescent="0.2">
      <c r="H33" s="1" t="s">
        <v>4</v>
      </c>
      <c r="I33" s="2">
        <f>I26/SQRT(2)</f>
        <v>50.599999999999994</v>
      </c>
      <c r="J33" s="2">
        <f t="shared" ref="J33:L33" si="0">J26/SQRT(2)</f>
        <v>50.430999999999997</v>
      </c>
      <c r="K33" s="2">
        <f t="shared" si="0"/>
        <v>49.500000000000007</v>
      </c>
      <c r="L33" s="3">
        <f t="shared" si="0"/>
        <v>50</v>
      </c>
    </row>
    <row r="34" spans="8:12" x14ac:dyDescent="0.2">
      <c r="H34" s="1" t="s">
        <v>3</v>
      </c>
      <c r="I34" s="2">
        <f>I26*SQRT((2+3*PI())/(2*PI()))*0.5</f>
        <v>48.246906119405885</v>
      </c>
      <c r="J34" s="2">
        <f t="shared" ref="J34:L34" si="1">J26*SQRT((2+3*PI())/(2*PI()))*0.5</f>
        <v>48.085765266951746</v>
      </c>
      <c r="K34" s="2">
        <f t="shared" si="1"/>
        <v>47.198060334201422</v>
      </c>
      <c r="L34" s="3">
        <f t="shared" si="1"/>
        <v>47.674808418385268</v>
      </c>
    </row>
    <row r="35" spans="8:12" x14ac:dyDescent="0.2">
      <c r="H35" s="4" t="s">
        <v>2</v>
      </c>
      <c r="I35" s="5">
        <f>I26/2</f>
        <v>35.779603128039305</v>
      </c>
      <c r="J35" s="5">
        <f t="shared" ref="J35:L35" si="2">J26/2</f>
        <v>35.660102082018781</v>
      </c>
      <c r="K35" s="5">
        <f t="shared" si="2"/>
        <v>35.001785668734108</v>
      </c>
      <c r="L35" s="6">
        <f t="shared" si="2"/>
        <v>35.355339059327378</v>
      </c>
    </row>
    <row r="39" spans="8:12" x14ac:dyDescent="0.2">
      <c r="H39" t="s">
        <v>11</v>
      </c>
      <c r="I39">
        <f>ABS(I21-I35)</f>
        <v>3.2796031280393052</v>
      </c>
      <c r="J39">
        <f t="shared" ref="J39:L39" si="3">ABS(J21-J35)</f>
        <v>3.8698979179812198</v>
      </c>
      <c r="K39">
        <f t="shared" si="3"/>
        <v>4.371785668734109</v>
      </c>
      <c r="L39">
        <f t="shared" si="3"/>
        <v>5.3553390593273775</v>
      </c>
    </row>
    <row r="40" spans="8:12" x14ac:dyDescent="0.2">
      <c r="H40" t="s">
        <v>12</v>
      </c>
      <c r="I40">
        <f>I39/I21</f>
        <v>0.10091086547813247</v>
      </c>
      <c r="J40">
        <f t="shared" ref="J40:L40" si="4">J39/J21</f>
        <v>9.7897746470559571E-2</v>
      </c>
      <c r="K40">
        <f t="shared" si="4"/>
        <v>0.14272888242684001</v>
      </c>
      <c r="L40">
        <f t="shared" si="4"/>
        <v>0.17851130197757925</v>
      </c>
    </row>
    <row r="44" spans="8:12" x14ac:dyDescent="0.2">
      <c r="H44" s="11" t="s">
        <v>13</v>
      </c>
      <c r="I44" s="12"/>
      <c r="J44" s="12"/>
      <c r="K44" s="12"/>
      <c r="L44" s="13"/>
    </row>
    <row r="45" spans="8:12" x14ac:dyDescent="0.2">
      <c r="H45" s="1"/>
      <c r="I45" s="2" t="s">
        <v>5</v>
      </c>
      <c r="J45" s="2" t="s">
        <v>0</v>
      </c>
      <c r="K45" s="2" t="s">
        <v>6</v>
      </c>
      <c r="L45" s="3" t="s">
        <v>10</v>
      </c>
    </row>
    <row r="46" spans="8:12" x14ac:dyDescent="0.2">
      <c r="H46" s="1" t="s">
        <v>4</v>
      </c>
      <c r="I46" s="2">
        <f>2*I26/PI()</f>
        <v>45.556005597549571</v>
      </c>
      <c r="J46" s="2">
        <f t="shared" ref="J46:L46" si="5">2*J26/PI()</f>
        <v>45.403852140119021</v>
      </c>
      <c r="K46" s="2">
        <f t="shared" si="5"/>
        <v>44.56565764977676</v>
      </c>
      <c r="L46" s="3">
        <f t="shared" si="5"/>
        <v>45.015815807855304</v>
      </c>
    </row>
    <row r="47" spans="8:12" x14ac:dyDescent="0.2">
      <c r="H47" s="1" t="s">
        <v>3</v>
      </c>
      <c r="I47" s="2">
        <f>((2+SQRT(2))/(2))*(I20/PI())</f>
        <v>26.19134812375184</v>
      </c>
      <c r="J47" s="2">
        <f t="shared" ref="J47:L47" si="6">((2+SQRT(2))/(2))*(J20/PI())</f>
        <v>26.924923226802978</v>
      </c>
      <c r="K47" s="2">
        <f t="shared" si="6"/>
        <v>25.158909089828008</v>
      </c>
      <c r="L47" s="3">
        <f t="shared" si="6"/>
        <v>25.97399253766261</v>
      </c>
    </row>
    <row r="48" spans="8:12" x14ac:dyDescent="0.2">
      <c r="H48" s="4" t="s">
        <v>2</v>
      </c>
      <c r="I48" s="5">
        <f>I28/PI()</f>
        <v>20.690142601946395</v>
      </c>
      <c r="J48" s="5">
        <f t="shared" ref="J48:L48" si="7">J28/PI()</f>
        <v>25.165579601690492</v>
      </c>
      <c r="K48" s="5">
        <f t="shared" si="7"/>
        <v>19.499663627619018</v>
      </c>
      <c r="L48" s="6">
        <f t="shared" si="7"/>
        <v>19.098593171027442</v>
      </c>
    </row>
  </sheetData>
  <mergeCells count="4">
    <mergeCell ref="H24:L24"/>
    <mergeCell ref="H17:L17"/>
    <mergeCell ref="H31:L31"/>
    <mergeCell ref="H44:L44"/>
  </mergeCells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Dvorak, Jakub</dc:creator>
  <cp:lastModifiedBy>Dvorak, Jakub</cp:lastModifiedBy>
  <dcterms:created xsi:type="dcterms:W3CDTF">2020-10-06T19:08:48Z</dcterms:created>
  <dcterms:modified xsi:type="dcterms:W3CDTF">2020-10-06T23:32:00Z</dcterms:modified>
</cp:coreProperties>
</file>