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B28" i="1" l="1"/>
  <c r="C27" i="1"/>
  <c r="F25" i="1" s="1"/>
  <c r="B27" i="1"/>
  <c r="E26" i="1" s="1"/>
  <c r="C61" i="1"/>
  <c r="C33" i="1" s="1"/>
  <c r="A61" i="1"/>
  <c r="B33" i="1" s="1"/>
  <c r="E28" i="1" l="1"/>
  <c r="F24" i="1"/>
  <c r="E24" i="1"/>
  <c r="E25" i="1"/>
  <c r="F26" i="1"/>
  <c r="U3" i="1"/>
  <c r="U2" i="1"/>
  <c r="U4" i="1" l="1"/>
</calcChain>
</file>

<file path=xl/sharedStrings.xml><?xml version="1.0" encoding="utf-8"?>
<sst xmlns="http://schemas.openxmlformats.org/spreadsheetml/2006/main" count="108" uniqueCount="63">
  <si>
    <t>distribution to all fast machines</t>
  </si>
  <si>
    <t>Filesize</t>
  </si>
  <si>
    <t>1GB</t>
  </si>
  <si>
    <t>2GB</t>
  </si>
  <si>
    <t>4GB</t>
  </si>
  <si>
    <t>Seed</t>
  </si>
  <si>
    <t>8GB</t>
  </si>
  <si>
    <t>chainc</t>
  </si>
  <si>
    <t>Duration - all</t>
  </si>
  <si>
    <t>Duration - trf</t>
  </si>
  <si>
    <t>speedcalc</t>
  </si>
  <si>
    <t>min</t>
  </si>
  <si>
    <t>sec</t>
  </si>
  <si>
    <t>seconly</t>
  </si>
  <si>
    <t>labpc01</t>
  </si>
  <si>
    <t>labpc02</t>
  </si>
  <si>
    <t>labpc15</t>
  </si>
  <si>
    <t>all</t>
  </si>
  <si>
    <t>transferonly</t>
  </si>
  <si>
    <t>distribution to 10 machines</t>
  </si>
  <si>
    <t>Duration trf</t>
  </si>
  <si>
    <t>distribution to all fast machines 4gb - diff seeds</t>
  </si>
  <si>
    <t>Duration - transfer</t>
  </si>
  <si>
    <t>distr transfer speeds</t>
  </si>
  <si>
    <t>max</t>
  </si>
  <si>
    <t>8g</t>
  </si>
  <si>
    <t>4g</t>
  </si>
  <si>
    <t>2g</t>
  </si>
  <si>
    <t>1g</t>
  </si>
  <si>
    <t>avg</t>
  </si>
  <si>
    <t>all machines</t>
  </si>
  <si>
    <t>(transf közepén mérve)</t>
  </si>
  <si>
    <t>42.17</t>
  </si>
  <si>
    <t>42.87</t>
  </si>
  <si>
    <t>28.22</t>
  </si>
  <si>
    <t>16.29</t>
  </si>
  <si>
    <t>mérési pontatlanságok miatt 1-2g-t érdemes kihagyni valszeg…</t>
  </si>
  <si>
    <t>leglassabb</t>
  </si>
  <si>
    <t>leggyorsabb</t>
  </si>
  <si>
    <t>diff</t>
  </si>
  <si>
    <t>all - diff</t>
  </si>
  <si>
    <t>transfer - diff</t>
  </si>
  <si>
    <t>~10% max eltérés</t>
  </si>
  <si>
    <t>pc15</t>
  </si>
  <si>
    <t>PC03</t>
  </si>
  <si>
    <t>PC09</t>
  </si>
  <si>
    <t>PC17</t>
  </si>
  <si>
    <t>PC23</t>
  </si>
  <si>
    <t>PC39</t>
  </si>
  <si>
    <t>PC01</t>
  </si>
  <si>
    <t>PC15</t>
  </si>
  <si>
    <t>PC28</t>
  </si>
  <si>
    <t>Átlag</t>
  </si>
  <si>
    <t>10 gép</t>
  </si>
  <si>
    <t>25 gép</t>
  </si>
  <si>
    <t>PC05</t>
  </si>
  <si>
    <t>PC07</t>
  </si>
  <si>
    <t>PC11</t>
  </si>
  <si>
    <t>PC19</t>
  </si>
  <si>
    <t>PC20</t>
  </si>
  <si>
    <t>PC21</t>
  </si>
  <si>
    <t>PC27</t>
  </si>
  <si>
    <t>PC38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</si>
</sst>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 \a\s\d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94799425777657E-2"/>
          <c:y val="3.068051462460638E-2"/>
          <c:w val="0.68621217520581446"/>
          <c:h val="0.83473816184111804"/>
        </c:manualLayout>
      </c:layout>
      <c:barChart>
        <c:barDir val="col"/>
        <c:grouping val="clustered"/>
        <c:varyColors val="0"/>
        <c:ser>
          <c:idx val="0"/>
          <c:order val="0"/>
          <c:tx>
            <c:v>Chaincast</c:v>
          </c:tx>
          <c:invertIfNegative val="0"/>
          <c:cat>
            <c:numRef>
              <c:f>Munka1!$K$5:$N$5</c:f>
              <c:numCache>
                <c:formatCode>General</c:formatCode>
                <c:ptCount val="4"/>
                <c:pt idx="0" formatCode="0;\ \a\s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Munka1!$K$6:$N$6</c:f>
              <c:numCache>
                <c:formatCode>General</c:formatCode>
                <c:ptCount val="4"/>
                <c:pt idx="0">
                  <c:v>103</c:v>
                </c:pt>
                <c:pt idx="1">
                  <c:v>108</c:v>
                </c:pt>
                <c:pt idx="2">
                  <c:v>146</c:v>
                </c:pt>
                <c:pt idx="3">
                  <c:v>222</c:v>
                </c:pt>
              </c:numCache>
            </c:numRef>
          </c:val>
        </c:ser>
        <c:ser>
          <c:idx val="2"/>
          <c:order val="1"/>
          <c:tx>
            <c:v>Torrent - csak adatátvitel</c:v>
          </c:tx>
          <c:invertIfNegative val="0"/>
          <c:cat>
            <c:numRef>
              <c:f>Munka1!$K$5:$N$5</c:f>
              <c:numCache>
                <c:formatCode>General</c:formatCode>
                <c:ptCount val="4"/>
                <c:pt idx="0" formatCode="0;\ \a\s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Munka1!$K$7:$N$7</c:f>
              <c:numCache>
                <c:formatCode>General</c:formatCode>
                <c:ptCount val="4"/>
                <c:pt idx="0">
                  <c:v>81</c:v>
                </c:pt>
                <c:pt idx="1">
                  <c:v>333</c:v>
                </c:pt>
                <c:pt idx="2">
                  <c:v>297</c:v>
                </c:pt>
                <c:pt idx="3">
                  <c:v>361</c:v>
                </c:pt>
              </c:numCache>
            </c:numRef>
          </c:val>
        </c:ser>
        <c:ser>
          <c:idx val="1"/>
          <c:order val="2"/>
          <c:tx>
            <c:v>Torrent - teljes idő</c:v>
          </c:tx>
          <c:invertIfNegative val="0"/>
          <c:cat>
            <c:numRef>
              <c:f>Munka1!$K$5:$N$5</c:f>
              <c:numCache>
                <c:formatCode>General</c:formatCode>
                <c:ptCount val="4"/>
                <c:pt idx="0" formatCode="0;\ \a\s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Munka1!$K$8:$N$8</c:f>
              <c:numCache>
                <c:formatCode>General</c:formatCode>
                <c:ptCount val="4"/>
                <c:pt idx="0">
                  <c:v>86</c:v>
                </c:pt>
                <c:pt idx="1">
                  <c:v>340</c:v>
                </c:pt>
                <c:pt idx="2">
                  <c:v>310</c:v>
                </c:pt>
                <c:pt idx="3">
                  <c:v>442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329728"/>
        <c:axId val="98331648"/>
      </c:barChart>
      <c:catAx>
        <c:axId val="983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hu-HU" sz="1100" baseline="0"/>
                  <a:t>Terített fájl mérete (GiB)</a:t>
                </a:r>
              </a:p>
            </c:rich>
          </c:tx>
          <c:layout>
            <c:manualLayout>
              <c:xMode val="edge"/>
              <c:yMode val="edge"/>
              <c:x val="0.32636626873253749"/>
              <c:y val="0.91722648261177187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98331648"/>
        <c:crosses val="autoZero"/>
        <c:auto val="1"/>
        <c:lblAlgn val="ctr"/>
        <c:lblOffset val="100"/>
        <c:noMultiLvlLbl val="0"/>
      </c:catAx>
      <c:valAx>
        <c:axId val="98331648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kern="0" baseline="0"/>
                </a:pPr>
                <a:r>
                  <a:rPr lang="hu-HU" sz="1200" kern="0" baseline="0"/>
                  <a:t>Művelet ideje (s)</a:t>
                </a:r>
              </a:p>
            </c:rich>
          </c:tx>
          <c:layout>
            <c:manualLayout>
              <c:xMode val="edge"/>
              <c:yMode val="edge"/>
              <c:x val="1.153687530545467E-2"/>
              <c:y val="0.38117561712653419"/>
            </c:manualLayout>
          </c:layout>
          <c:overlay val="0"/>
        </c:title>
        <c:numFmt formatCode="#,##0;\-#,##0" sourceLinked="0"/>
        <c:majorTickMark val="out"/>
        <c:minorTickMark val="none"/>
        <c:tickLblPos val="nextTo"/>
        <c:crossAx val="983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Legkésőbb végző gépek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7224753587134737"/>
          <c:y val="0.2397561294054224"/>
          <c:w val="0.51884180768306498"/>
          <c:h val="0.65850711213189861"/>
        </c:manualLayout>
      </c:layout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Munka1!$G$39:$G$43</c:f>
              <c:strCache>
                <c:ptCount val="5"/>
                <c:pt idx="0">
                  <c:v>PC03</c:v>
                </c:pt>
                <c:pt idx="1">
                  <c:v>PC09</c:v>
                </c:pt>
                <c:pt idx="2">
                  <c:v>PC17</c:v>
                </c:pt>
                <c:pt idx="3">
                  <c:v>PC23</c:v>
                </c:pt>
                <c:pt idx="4">
                  <c:v>PC39</c:v>
                </c:pt>
              </c:strCache>
            </c:strRef>
          </c:cat>
          <c:val>
            <c:numRef>
              <c:f>Munka1!$H$39:$H$43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Leghamarabb végző gépek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561752250708259"/>
          <c:y val="0.24096865910880078"/>
          <c:w val="0.51181122194759499"/>
          <c:h val="0.65612973669608177"/>
        </c:manualLayout>
      </c:layout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Munka1!$G$60:$G$68</c:f>
              <c:strCache>
                <c:ptCount val="9"/>
                <c:pt idx="0">
                  <c:v>PC05</c:v>
                </c:pt>
                <c:pt idx="1">
                  <c:v>PC07</c:v>
                </c:pt>
                <c:pt idx="2">
                  <c:v>PC11</c:v>
                </c:pt>
                <c:pt idx="3">
                  <c:v>PC19</c:v>
                </c:pt>
                <c:pt idx="4">
                  <c:v>PC20</c:v>
                </c:pt>
                <c:pt idx="5">
                  <c:v>PC21</c:v>
                </c:pt>
                <c:pt idx="6">
                  <c:v>PC27</c:v>
                </c:pt>
                <c:pt idx="7">
                  <c:v>PC38</c:v>
                </c:pt>
                <c:pt idx="8">
                  <c:v>PC39</c:v>
                </c:pt>
              </c:strCache>
            </c:strRef>
          </c:cat>
          <c:val>
            <c:numRef>
              <c:f>Munka1!$H$60:$H$68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Csak adatátvitel</c:v>
          </c:tx>
          <c:invertIfNegative val="0"/>
          <c:cat>
            <c:strRef>
              <c:f>Munka1!$A$24:$A$27</c:f>
              <c:strCache>
                <c:ptCount val="4"/>
                <c:pt idx="0">
                  <c:v>PC01</c:v>
                </c:pt>
                <c:pt idx="1">
                  <c:v>PC15</c:v>
                </c:pt>
                <c:pt idx="2">
                  <c:v>PC28</c:v>
                </c:pt>
                <c:pt idx="3">
                  <c:v>Átlag</c:v>
                </c:pt>
              </c:strCache>
            </c:strRef>
          </c:cat>
          <c:val>
            <c:numRef>
              <c:f>Munka1!$B$24:$B$27</c:f>
              <c:numCache>
                <c:formatCode>General</c:formatCode>
                <c:ptCount val="4"/>
                <c:pt idx="0">
                  <c:v>310</c:v>
                </c:pt>
                <c:pt idx="1">
                  <c:v>289</c:v>
                </c:pt>
                <c:pt idx="2">
                  <c:v>315</c:v>
                </c:pt>
                <c:pt idx="3" formatCode="0.0">
                  <c:v>304.66666666666669</c:v>
                </c:pt>
              </c:numCache>
            </c:numRef>
          </c:val>
        </c:ser>
        <c:ser>
          <c:idx val="1"/>
          <c:order val="1"/>
          <c:tx>
            <c:v>Teljes terítési folymat</c:v>
          </c:tx>
          <c:invertIfNegative val="0"/>
          <c:dPt>
            <c:idx val="3"/>
            <c:invertIfNegative val="0"/>
            <c:bubble3D val="0"/>
            <c:spPr>
              <a:ln w="12700"/>
            </c:spPr>
          </c:dPt>
          <c:cat>
            <c:strRef>
              <c:f>Munka1!$A$24:$A$27</c:f>
              <c:strCache>
                <c:ptCount val="4"/>
                <c:pt idx="0">
                  <c:v>PC01</c:v>
                </c:pt>
                <c:pt idx="1">
                  <c:v>PC15</c:v>
                </c:pt>
                <c:pt idx="2">
                  <c:v>PC28</c:v>
                </c:pt>
                <c:pt idx="3">
                  <c:v>Átlag</c:v>
                </c:pt>
              </c:strCache>
            </c:strRef>
          </c:cat>
          <c:val>
            <c:numRef>
              <c:f>Munka1!$C$24:$C$27</c:f>
              <c:numCache>
                <c:formatCode>General</c:formatCode>
                <c:ptCount val="4"/>
                <c:pt idx="0">
                  <c:v>297</c:v>
                </c:pt>
                <c:pt idx="1">
                  <c:v>276</c:v>
                </c:pt>
                <c:pt idx="2">
                  <c:v>303</c:v>
                </c:pt>
                <c:pt idx="3" formatCode="0.0">
                  <c:v>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46112"/>
        <c:axId val="103952384"/>
      </c:barChart>
      <c:catAx>
        <c:axId val="1039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hu-HU" sz="1200" baseline="0"/>
                  <a:t>Választott Seed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952384"/>
        <c:crosses val="autoZero"/>
        <c:auto val="1"/>
        <c:lblAlgn val="ctr"/>
        <c:lblOffset val="100"/>
        <c:noMultiLvlLbl val="0"/>
      </c:catAx>
      <c:valAx>
        <c:axId val="103952384"/>
        <c:scaling>
          <c:orientation val="minMax"/>
          <c:max val="7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hu-HU" sz="1200" b="1" i="0" u="none" strike="noStrike" kern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 b="1" i="0" u="none" strike="noStrike" kern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Művelet ideje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4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138109</xdr:rowOff>
    </xdr:from>
    <xdr:to>
      <xdr:col>26</xdr:col>
      <xdr:colOff>542926</xdr:colOff>
      <xdr:row>30</xdr:row>
      <xdr:rowOff>161925</xdr:rowOff>
    </xdr:to>
    <xdr:graphicFrame macro="">
      <xdr:nvGraphicFramePr>
        <xdr:cNvPr id="4" name="Diagram 3" title="wt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41414</xdr:colOff>
      <xdr:row>38</xdr:row>
      <xdr:rowOff>182218</xdr:rowOff>
    </xdr:from>
    <xdr:to>
      <xdr:col>19</xdr:col>
      <xdr:colOff>1</xdr:colOff>
      <xdr:row>53</xdr:row>
      <xdr:rowOff>173934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8284</xdr:colOff>
      <xdr:row>38</xdr:row>
      <xdr:rowOff>182217</xdr:rowOff>
    </xdr:from>
    <xdr:to>
      <xdr:col>25</xdr:col>
      <xdr:colOff>3312</xdr:colOff>
      <xdr:row>53</xdr:row>
      <xdr:rowOff>173934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191642</xdr:colOff>
      <xdr:row>64</xdr:row>
      <xdr:rowOff>97708</xdr:rowOff>
    </xdr:from>
    <xdr:to>
      <xdr:col>27</xdr:col>
      <xdr:colOff>273326</xdr:colOff>
      <xdr:row>85</xdr:row>
      <xdr:rowOff>24848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topLeftCell="M39" zoomScale="205" zoomScaleNormal="205" workbookViewId="0">
      <selection activeCell="T57" sqref="T57"/>
    </sheetView>
  </sheetViews>
  <sheetFormatPr defaultRowHeight="15" x14ac:dyDescent="0.25"/>
  <cols>
    <col min="1" max="1" width="23.28515625" customWidth="1"/>
    <col min="2" max="2" width="15.5703125" customWidth="1"/>
    <col min="3" max="3" width="17.5703125" bestFit="1" customWidth="1"/>
    <col min="5" max="5" width="10.7109375" bestFit="1" customWidth="1"/>
    <col min="6" max="6" width="12" bestFit="1" customWidth="1"/>
    <col min="10" max="10" width="11.85546875" bestFit="1" customWidth="1"/>
  </cols>
  <sheetData>
    <row r="1" spans="1:21" x14ac:dyDescent="0.25">
      <c r="A1" t="s">
        <v>0</v>
      </c>
      <c r="S1" t="s">
        <v>11</v>
      </c>
      <c r="T1" t="s">
        <v>12</v>
      </c>
      <c r="U1" t="s">
        <v>13</v>
      </c>
    </row>
    <row r="2" spans="1:21" x14ac:dyDescent="0.25">
      <c r="R2" t="s">
        <v>10</v>
      </c>
      <c r="S2">
        <v>8</v>
      </c>
      <c r="T2">
        <v>28</v>
      </c>
      <c r="U2">
        <f>S2*60+T2</f>
        <v>508</v>
      </c>
    </row>
    <row r="3" spans="1:21" x14ac:dyDescent="0.25">
      <c r="S3">
        <v>13</v>
      </c>
      <c r="T3">
        <v>43</v>
      </c>
      <c r="U3">
        <f>S3*60+T3</f>
        <v>823</v>
      </c>
    </row>
    <row r="4" spans="1:21" x14ac:dyDescent="0.25">
      <c r="A4" t="s">
        <v>1</v>
      </c>
      <c r="B4" t="s">
        <v>8</v>
      </c>
      <c r="C4" t="s">
        <v>9</v>
      </c>
      <c r="D4" t="s">
        <v>5</v>
      </c>
      <c r="U4">
        <f>ABS(U3-U2)</f>
        <v>315</v>
      </c>
    </row>
    <row r="5" spans="1:21" x14ac:dyDescent="0.25">
      <c r="A5" t="s">
        <v>2</v>
      </c>
      <c r="B5">
        <v>86</v>
      </c>
      <c r="C5">
        <v>81</v>
      </c>
      <c r="D5" t="s">
        <v>14</v>
      </c>
      <c r="K5" s="1">
        <v>1</v>
      </c>
      <c r="L5">
        <v>2</v>
      </c>
      <c r="M5">
        <v>4</v>
      </c>
      <c r="N5">
        <v>8</v>
      </c>
    </row>
    <row r="6" spans="1:21" x14ac:dyDescent="0.25">
      <c r="A6" t="s">
        <v>3</v>
      </c>
      <c r="B6">
        <v>340</v>
      </c>
      <c r="C6">
        <v>333</v>
      </c>
      <c r="D6" t="s">
        <v>14</v>
      </c>
      <c r="J6" t="s">
        <v>7</v>
      </c>
      <c r="K6">
        <v>103</v>
      </c>
      <c r="L6">
        <v>108</v>
      </c>
      <c r="M6">
        <v>146</v>
      </c>
      <c r="N6">
        <v>222</v>
      </c>
    </row>
    <row r="7" spans="1:21" x14ac:dyDescent="0.25">
      <c r="A7" t="s">
        <v>4</v>
      </c>
      <c r="B7">
        <v>310</v>
      </c>
      <c r="C7">
        <v>297</v>
      </c>
      <c r="D7" t="s">
        <v>14</v>
      </c>
      <c r="J7" t="s">
        <v>18</v>
      </c>
      <c r="K7">
        <v>81</v>
      </c>
      <c r="L7">
        <v>333</v>
      </c>
      <c r="M7">
        <v>297</v>
      </c>
      <c r="N7">
        <v>361</v>
      </c>
    </row>
    <row r="8" spans="1:21" x14ac:dyDescent="0.25">
      <c r="A8" t="s">
        <v>6</v>
      </c>
      <c r="B8">
        <v>442</v>
      </c>
      <c r="C8">
        <v>361</v>
      </c>
      <c r="D8" t="s">
        <v>16</v>
      </c>
      <c r="J8" t="s">
        <v>17</v>
      </c>
      <c r="K8">
        <v>86</v>
      </c>
      <c r="L8">
        <v>340</v>
      </c>
      <c r="M8">
        <v>310</v>
      </c>
      <c r="N8">
        <v>442</v>
      </c>
    </row>
    <row r="11" spans="1:21" x14ac:dyDescent="0.25">
      <c r="A11" t="s">
        <v>19</v>
      </c>
      <c r="G11" t="s">
        <v>43</v>
      </c>
      <c r="H11">
        <v>359</v>
      </c>
      <c r="I11">
        <v>245</v>
      </c>
    </row>
    <row r="13" spans="1:21" x14ac:dyDescent="0.25">
      <c r="A13" t="s">
        <v>1</v>
      </c>
      <c r="B13" t="s">
        <v>8</v>
      </c>
      <c r="C13" t="s">
        <v>20</v>
      </c>
      <c r="D13" t="s">
        <v>5</v>
      </c>
    </row>
    <row r="14" spans="1:21" x14ac:dyDescent="0.25">
      <c r="A14" t="s">
        <v>2</v>
      </c>
      <c r="B14">
        <v>85</v>
      </c>
      <c r="C14">
        <v>80</v>
      </c>
      <c r="D14" t="s">
        <v>15</v>
      </c>
    </row>
    <row r="15" spans="1:21" x14ac:dyDescent="0.25">
      <c r="A15" t="s">
        <v>3</v>
      </c>
      <c r="B15">
        <v>178</v>
      </c>
      <c r="C15">
        <v>167</v>
      </c>
      <c r="D15" t="s">
        <v>15</v>
      </c>
    </row>
    <row r="16" spans="1:21" x14ac:dyDescent="0.25">
      <c r="A16" t="s">
        <v>4</v>
      </c>
      <c r="B16">
        <v>293</v>
      </c>
      <c r="C16">
        <v>270</v>
      </c>
      <c r="D16" t="s">
        <v>15</v>
      </c>
    </row>
    <row r="17" spans="1:6" x14ac:dyDescent="0.25">
      <c r="A17" t="s">
        <v>6</v>
      </c>
      <c r="B17">
        <v>563</v>
      </c>
      <c r="C17">
        <v>516</v>
      </c>
      <c r="D17" t="s">
        <v>15</v>
      </c>
    </row>
    <row r="21" spans="1:6" x14ac:dyDescent="0.25">
      <c r="A21" t="s">
        <v>21</v>
      </c>
    </row>
    <row r="23" spans="1:6" x14ac:dyDescent="0.25">
      <c r="A23" t="s">
        <v>5</v>
      </c>
      <c r="B23" t="s">
        <v>8</v>
      </c>
      <c r="C23" t="s">
        <v>22</v>
      </c>
      <c r="E23" t="s">
        <v>40</v>
      </c>
      <c r="F23" t="s">
        <v>41</v>
      </c>
    </row>
    <row r="24" spans="1:6" x14ac:dyDescent="0.25">
      <c r="A24" t="s">
        <v>49</v>
      </c>
      <c r="B24">
        <v>310</v>
      </c>
      <c r="C24">
        <v>297</v>
      </c>
      <c r="E24" s="3">
        <f>B$27-B24</f>
        <v>-5.3333333333333144</v>
      </c>
      <c r="F24" s="3">
        <f>C$27-C24</f>
        <v>-5</v>
      </c>
    </row>
    <row r="25" spans="1:6" x14ac:dyDescent="0.25">
      <c r="A25" t="s">
        <v>50</v>
      </c>
      <c r="B25">
        <v>289</v>
      </c>
      <c r="C25">
        <v>276</v>
      </c>
      <c r="E25" s="3">
        <f>B$27-B25</f>
        <v>15.666666666666686</v>
      </c>
      <c r="F25" s="3">
        <f>C$27-C25</f>
        <v>16</v>
      </c>
    </row>
    <row r="26" spans="1:6" x14ac:dyDescent="0.25">
      <c r="A26" t="s">
        <v>51</v>
      </c>
      <c r="B26">
        <v>315</v>
      </c>
      <c r="C26">
        <v>303</v>
      </c>
      <c r="E26" s="3">
        <f t="shared" ref="E26" si="0">B$27-B26</f>
        <v>-10.333333333333314</v>
      </c>
      <c r="F26" s="3">
        <f t="shared" ref="F26" si="1">C$27-C26</f>
        <v>-11</v>
      </c>
    </row>
    <row r="27" spans="1:6" x14ac:dyDescent="0.25">
      <c r="A27" t="s">
        <v>52</v>
      </c>
      <c r="B27" s="4">
        <f>AVERAGE(B24:B26)</f>
        <v>304.66666666666669</v>
      </c>
      <c r="C27" s="4">
        <f>AVERAGE(C24:C26)</f>
        <v>292</v>
      </c>
    </row>
    <row r="28" spans="1:6" x14ac:dyDescent="0.25">
      <c r="A28" t="s">
        <v>39</v>
      </c>
      <c r="B28" t="str">
        <f>A28</f>
        <v>diff</v>
      </c>
      <c r="E28">
        <f>16/C27</f>
        <v>5.4794520547945202E-2</v>
      </c>
      <c r="F28" t="s">
        <v>42</v>
      </c>
    </row>
    <row r="30" spans="1:6" x14ac:dyDescent="0.25">
      <c r="A30" t="s">
        <v>23</v>
      </c>
      <c r="C30" t="s">
        <v>30</v>
      </c>
    </row>
    <row r="31" spans="1:6" x14ac:dyDescent="0.25">
      <c r="B31" t="s">
        <v>25</v>
      </c>
      <c r="C31" t="s">
        <v>26</v>
      </c>
      <c r="D31" t="s">
        <v>27</v>
      </c>
      <c r="E31" t="s">
        <v>28</v>
      </c>
    </row>
    <row r="32" spans="1:6" x14ac:dyDescent="0.25">
      <c r="A32" s="2" t="s">
        <v>24</v>
      </c>
      <c r="B32" s="2" t="s">
        <v>33</v>
      </c>
      <c r="C32" s="2" t="s">
        <v>32</v>
      </c>
      <c r="D32" t="s">
        <v>34</v>
      </c>
      <c r="E32" t="s">
        <v>35</v>
      </c>
      <c r="F32" t="s">
        <v>36</v>
      </c>
    </row>
    <row r="33" spans="1:18" x14ac:dyDescent="0.25">
      <c r="A33" s="2" t="s">
        <v>29</v>
      </c>
      <c r="B33" s="2">
        <f>A61</f>
        <v>38.592499999999994</v>
      </c>
      <c r="C33" s="2">
        <f>C61</f>
        <v>27.562083333333334</v>
      </c>
    </row>
    <row r="34" spans="1:18" x14ac:dyDescent="0.25">
      <c r="A34" t="s">
        <v>31</v>
      </c>
    </row>
    <row r="36" spans="1:18" x14ac:dyDescent="0.25">
      <c r="A36">
        <v>40.29</v>
      </c>
      <c r="C36">
        <v>36.67</v>
      </c>
    </row>
    <row r="37" spans="1:18" x14ac:dyDescent="0.25">
      <c r="A37">
        <v>35.57</v>
      </c>
      <c r="C37">
        <v>20.88</v>
      </c>
      <c r="F37" t="s">
        <v>37</v>
      </c>
      <c r="G37">
        <v>9</v>
      </c>
      <c r="H37">
        <v>3</v>
      </c>
      <c r="I37">
        <v>23</v>
      </c>
      <c r="J37">
        <v>9</v>
      </c>
      <c r="K37">
        <v>17</v>
      </c>
      <c r="L37">
        <v>23</v>
      </c>
      <c r="M37">
        <v>9</v>
      </c>
      <c r="N37">
        <v>39</v>
      </c>
      <c r="O37">
        <v>23</v>
      </c>
      <c r="P37">
        <v>23</v>
      </c>
      <c r="Q37">
        <v>9</v>
      </c>
      <c r="R37">
        <v>32</v>
      </c>
    </row>
    <row r="38" spans="1:18" x14ac:dyDescent="0.25">
      <c r="A38">
        <v>39.89</v>
      </c>
      <c r="C38">
        <v>18.079999999999998</v>
      </c>
    </row>
    <row r="39" spans="1:18" x14ac:dyDescent="0.25">
      <c r="A39">
        <v>39.119999999999997</v>
      </c>
      <c r="C39">
        <v>36.18</v>
      </c>
      <c r="G39" t="s">
        <v>44</v>
      </c>
      <c r="H39">
        <v>1</v>
      </c>
    </row>
    <row r="40" spans="1:18" x14ac:dyDescent="0.25">
      <c r="A40">
        <v>40.520000000000003</v>
      </c>
      <c r="C40">
        <v>19.09</v>
      </c>
      <c r="G40" t="s">
        <v>45</v>
      </c>
      <c r="H40">
        <v>4</v>
      </c>
    </row>
    <row r="41" spans="1:18" x14ac:dyDescent="0.25">
      <c r="A41">
        <v>38.31</v>
      </c>
      <c r="C41">
        <v>36.85</v>
      </c>
      <c r="G41" t="s">
        <v>46</v>
      </c>
      <c r="H41">
        <v>1</v>
      </c>
    </row>
    <row r="42" spans="1:18" x14ac:dyDescent="0.25">
      <c r="A42">
        <v>42.74</v>
      </c>
      <c r="C42">
        <v>38.29</v>
      </c>
      <c r="G42" t="s">
        <v>47</v>
      </c>
      <c r="H42">
        <v>4</v>
      </c>
    </row>
    <row r="43" spans="1:18" x14ac:dyDescent="0.25">
      <c r="A43">
        <v>38.64</v>
      </c>
      <c r="C43">
        <v>29.74</v>
      </c>
      <c r="G43" t="s">
        <v>48</v>
      </c>
      <c r="H43">
        <v>1</v>
      </c>
    </row>
    <row r="44" spans="1:18" x14ac:dyDescent="0.25">
      <c r="A44">
        <v>28.7</v>
      </c>
      <c r="C44">
        <v>10.56</v>
      </c>
    </row>
    <row r="45" spans="1:18" x14ac:dyDescent="0.25">
      <c r="A45">
        <v>38.909999999999997</v>
      </c>
      <c r="C45">
        <v>35.17</v>
      </c>
    </row>
    <row r="46" spans="1:18" x14ac:dyDescent="0.25">
      <c r="A46">
        <v>38.74</v>
      </c>
      <c r="C46">
        <v>19.52</v>
      </c>
    </row>
    <row r="47" spans="1:18" x14ac:dyDescent="0.25">
      <c r="A47">
        <v>38.94</v>
      </c>
      <c r="C47">
        <v>35.67</v>
      </c>
    </row>
    <row r="48" spans="1:18" x14ac:dyDescent="0.25">
      <c r="A48">
        <v>40.86</v>
      </c>
      <c r="C48">
        <v>19.88</v>
      </c>
    </row>
    <row r="49" spans="1:18" x14ac:dyDescent="0.25">
      <c r="A49">
        <v>39.270000000000003</v>
      </c>
      <c r="C49">
        <v>34.85</v>
      </c>
    </row>
    <row r="50" spans="1:18" x14ac:dyDescent="0.25">
      <c r="A50">
        <v>38.03</v>
      </c>
      <c r="C50">
        <v>18.27</v>
      </c>
    </row>
    <row r="51" spans="1:18" x14ac:dyDescent="0.25">
      <c r="A51">
        <v>38.28</v>
      </c>
      <c r="C51">
        <v>37.01</v>
      </c>
    </row>
    <row r="52" spans="1:18" x14ac:dyDescent="0.25">
      <c r="A52">
        <v>38.54</v>
      </c>
      <c r="C52">
        <v>38.909999999999997</v>
      </c>
    </row>
    <row r="53" spans="1:18" x14ac:dyDescent="0.25">
      <c r="A53">
        <v>42.87</v>
      </c>
      <c r="C53">
        <v>19.45</v>
      </c>
    </row>
    <row r="54" spans="1:18" x14ac:dyDescent="0.25">
      <c r="A54">
        <v>31.51</v>
      </c>
      <c r="C54">
        <v>7.94</v>
      </c>
    </row>
    <row r="55" spans="1:18" x14ac:dyDescent="0.25">
      <c r="A55">
        <v>39.19</v>
      </c>
      <c r="C55">
        <v>41.31</v>
      </c>
    </row>
    <row r="56" spans="1:18" x14ac:dyDescent="0.25">
      <c r="A56">
        <v>42.4</v>
      </c>
      <c r="C56">
        <v>19.28</v>
      </c>
    </row>
    <row r="57" spans="1:18" x14ac:dyDescent="0.25">
      <c r="A57">
        <v>36.130000000000003</v>
      </c>
      <c r="C57">
        <v>18.37</v>
      </c>
    </row>
    <row r="58" spans="1:18" x14ac:dyDescent="0.25">
      <c r="A58">
        <v>39.72</v>
      </c>
      <c r="C58">
        <v>35.700000000000003</v>
      </c>
      <c r="F58" t="s">
        <v>38</v>
      </c>
      <c r="G58">
        <v>39</v>
      </c>
      <c r="H58">
        <v>7</v>
      </c>
      <c r="I58">
        <v>38</v>
      </c>
      <c r="J58">
        <v>20</v>
      </c>
      <c r="K58">
        <v>5</v>
      </c>
      <c r="L58">
        <v>11</v>
      </c>
      <c r="M58">
        <v>21</v>
      </c>
      <c r="N58">
        <v>26</v>
      </c>
      <c r="O58">
        <v>19</v>
      </c>
      <c r="P58">
        <v>20</v>
      </c>
      <c r="Q58">
        <v>5</v>
      </c>
      <c r="R58">
        <v>21</v>
      </c>
    </row>
    <row r="59" spans="1:18" x14ac:dyDescent="0.25">
      <c r="A59">
        <v>39.049999999999997</v>
      </c>
      <c r="C59">
        <v>33.82</v>
      </c>
    </row>
    <row r="60" spans="1:18" x14ac:dyDescent="0.25">
      <c r="G60" t="s">
        <v>55</v>
      </c>
      <c r="H60">
        <v>2</v>
      </c>
    </row>
    <row r="61" spans="1:18" x14ac:dyDescent="0.25">
      <c r="A61">
        <f>AVERAGE(A36:A59)</f>
        <v>38.592499999999994</v>
      </c>
      <c r="C61">
        <f t="shared" ref="C61" si="2">AVERAGE(C36:C59)</f>
        <v>27.562083333333334</v>
      </c>
      <c r="G61" t="s">
        <v>56</v>
      </c>
      <c r="H61">
        <v>1</v>
      </c>
    </row>
    <row r="62" spans="1:18" x14ac:dyDescent="0.25">
      <c r="G62" t="s">
        <v>57</v>
      </c>
      <c r="H62">
        <v>1</v>
      </c>
    </row>
    <row r="63" spans="1:18" x14ac:dyDescent="0.25">
      <c r="G63" t="s">
        <v>58</v>
      </c>
      <c r="H63">
        <v>1</v>
      </c>
    </row>
    <row r="64" spans="1:18" x14ac:dyDescent="0.25">
      <c r="G64" t="s">
        <v>59</v>
      </c>
      <c r="H64">
        <v>2</v>
      </c>
    </row>
    <row r="65" spans="1:11" x14ac:dyDescent="0.25">
      <c r="G65" t="s">
        <v>60</v>
      </c>
      <c r="H65">
        <v>2</v>
      </c>
    </row>
    <row r="66" spans="1:11" x14ac:dyDescent="0.25">
      <c r="G66" t="s">
        <v>61</v>
      </c>
      <c r="H66">
        <v>1</v>
      </c>
    </row>
    <row r="67" spans="1:11" x14ac:dyDescent="0.25">
      <c r="G67" t="s">
        <v>62</v>
      </c>
      <c r="H67">
        <v>1</v>
      </c>
    </row>
    <row r="68" spans="1:11" x14ac:dyDescent="0.25">
      <c r="G68" t="s">
        <v>48</v>
      </c>
      <c r="H68">
        <v>1</v>
      </c>
    </row>
    <row r="76" spans="1:11" x14ac:dyDescent="0.25">
      <c r="A76" t="s">
        <v>0</v>
      </c>
    </row>
    <row r="78" spans="1:11" x14ac:dyDescent="0.25">
      <c r="H78" s="6" t="s">
        <v>8</v>
      </c>
      <c r="I78" s="6"/>
      <c r="J78" s="6" t="s">
        <v>9</v>
      </c>
      <c r="K78" s="6"/>
    </row>
    <row r="79" spans="1:11" x14ac:dyDescent="0.25">
      <c r="H79" s="5" t="s">
        <v>53</v>
      </c>
      <c r="I79" s="5" t="s">
        <v>54</v>
      </c>
      <c r="J79" s="5" t="s">
        <v>53</v>
      </c>
      <c r="K79" s="5" t="s">
        <v>54</v>
      </c>
    </row>
    <row r="80" spans="1:11" x14ac:dyDescent="0.25">
      <c r="A80" t="s">
        <v>1</v>
      </c>
      <c r="B80" t="s">
        <v>8</v>
      </c>
      <c r="C80" t="s">
        <v>9</v>
      </c>
      <c r="D80" t="s">
        <v>5</v>
      </c>
      <c r="G80" t="s">
        <v>2</v>
      </c>
      <c r="H80">
        <v>85</v>
      </c>
      <c r="I80">
        <v>86</v>
      </c>
      <c r="J80">
        <v>80</v>
      </c>
      <c r="K80">
        <v>81</v>
      </c>
    </row>
    <row r="81" spans="1:11" x14ac:dyDescent="0.25">
      <c r="B81">
        <v>86</v>
      </c>
      <c r="C81">
        <v>81</v>
      </c>
      <c r="D81" t="s">
        <v>14</v>
      </c>
      <c r="G81" t="s">
        <v>3</v>
      </c>
      <c r="H81">
        <v>178</v>
      </c>
      <c r="I81">
        <v>340</v>
      </c>
      <c r="J81">
        <v>167</v>
      </c>
      <c r="K81">
        <v>333</v>
      </c>
    </row>
    <row r="82" spans="1:11" x14ac:dyDescent="0.25">
      <c r="B82">
        <v>340</v>
      </c>
      <c r="C82">
        <v>333</v>
      </c>
      <c r="D82" t="s">
        <v>14</v>
      </c>
      <c r="G82" t="s">
        <v>4</v>
      </c>
      <c r="H82">
        <v>293</v>
      </c>
      <c r="I82">
        <v>310</v>
      </c>
      <c r="J82">
        <v>270</v>
      </c>
      <c r="K82">
        <v>297</v>
      </c>
    </row>
    <row r="83" spans="1:11" x14ac:dyDescent="0.25">
      <c r="B83">
        <v>310</v>
      </c>
      <c r="C83">
        <v>297</v>
      </c>
      <c r="D83" t="s">
        <v>14</v>
      </c>
      <c r="G83" t="s">
        <v>6</v>
      </c>
      <c r="H83">
        <v>563</v>
      </c>
      <c r="I83">
        <v>442</v>
      </c>
      <c r="J83">
        <v>516</v>
      </c>
      <c r="K83">
        <v>361</v>
      </c>
    </row>
    <row r="84" spans="1:11" x14ac:dyDescent="0.25">
      <c r="B84">
        <v>442</v>
      </c>
      <c r="C84">
        <v>361</v>
      </c>
      <c r="D84" t="s">
        <v>16</v>
      </c>
    </row>
    <row r="87" spans="1:11" x14ac:dyDescent="0.25">
      <c r="A87" t="s">
        <v>19</v>
      </c>
    </row>
    <row r="89" spans="1:11" x14ac:dyDescent="0.25">
      <c r="A89" t="s">
        <v>1</v>
      </c>
      <c r="B89" t="s">
        <v>8</v>
      </c>
      <c r="C89" t="s">
        <v>20</v>
      </c>
      <c r="D89" t="s">
        <v>5</v>
      </c>
    </row>
    <row r="90" spans="1:11" x14ac:dyDescent="0.25">
      <c r="A90" t="s">
        <v>2</v>
      </c>
      <c r="B90">
        <v>85</v>
      </c>
      <c r="C90">
        <v>80</v>
      </c>
      <c r="D90" t="s">
        <v>15</v>
      </c>
    </row>
    <row r="91" spans="1:11" x14ac:dyDescent="0.25">
      <c r="A91" t="s">
        <v>3</v>
      </c>
      <c r="B91">
        <v>178</v>
      </c>
      <c r="C91">
        <v>167</v>
      </c>
      <c r="D91" t="s">
        <v>15</v>
      </c>
    </row>
    <row r="92" spans="1:11" x14ac:dyDescent="0.25">
      <c r="A92" t="s">
        <v>4</v>
      </c>
      <c r="B92">
        <v>293</v>
      </c>
      <c r="C92">
        <v>270</v>
      </c>
      <c r="D92" t="s">
        <v>15</v>
      </c>
    </row>
    <row r="93" spans="1:11" x14ac:dyDescent="0.25">
      <c r="A93" t="s">
        <v>6</v>
      </c>
      <c r="B93">
        <v>563</v>
      </c>
      <c r="C93">
        <v>516</v>
      </c>
      <c r="D93" t="s">
        <v>15</v>
      </c>
    </row>
  </sheetData>
  <mergeCells count="2">
    <mergeCell ref="H78:I78"/>
    <mergeCell ref="J78:K7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Propump</dc:creator>
  <cp:lastModifiedBy>Propump</cp:lastModifiedBy>
  <dcterms:created xsi:type="dcterms:W3CDTF">2015-12-05T23:25:22Z</dcterms:created>
  <dcterms:modified xsi:type="dcterms:W3CDTF">2015-12-07T18:24:12Z</dcterms:modified>
</cp:coreProperties>
</file>