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a - storage\"/>
    </mc:Choice>
  </mc:AlternateContent>
  <xr:revisionPtr revIDLastSave="0" documentId="13_ncr:1_{420E6779-C3EF-4B80-AB9C-A3C23F3C4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ept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concept!$H$35:$I$39,concept!$K$35:$M$39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concept!$Z$8:$AD$8</definedName>
    <definedName name="solver_lhs10" localSheetId="0" hidden="1">concept!$M$35:$M$39</definedName>
    <definedName name="solver_lhs11" localSheetId="0" hidden="1">concept!$M$35:$M$39</definedName>
    <definedName name="solver_lhs2" localSheetId="0" hidden="1">concept!$Z$10:$AD$11</definedName>
    <definedName name="solver_lhs3" localSheetId="0" hidden="1">concept!$K$35:$L$39</definedName>
    <definedName name="solver_lhs4" localSheetId="0" hidden="1">concept!$K$35:$L$39</definedName>
    <definedName name="solver_lhs5" localSheetId="0" hidden="1">concept!$M$42:$M$46</definedName>
    <definedName name="solver_lhs6" localSheetId="0" hidden="1">concept!$H$35:$I$39</definedName>
    <definedName name="solver_lhs7" localSheetId="0" hidden="1">concept!$O$29</definedName>
    <definedName name="solver_lhs8" localSheetId="0" hidden="1">concept!$M$42:$M$46</definedName>
    <definedName name="solver_lhs9" localSheetId="0" hidden="1">concept!$M$42:$M$46</definedName>
    <definedName name="solver_neg" localSheetId="0" hidden="1">0</definedName>
    <definedName name="solver_num" localSheetId="0" hidden="1">11</definedName>
    <definedName name="solver_nwt" localSheetId="0" hidden="1">1</definedName>
    <definedName name="solver_opt" localSheetId="0" hidden="1">concept!$O$12</definedName>
    <definedName name="solver_rel1" localSheetId="0" hidden="1">2</definedName>
    <definedName name="solver_rel10" localSheetId="0" hidden="1">3</definedName>
    <definedName name="solver_rel11" localSheetId="0" hidden="1">1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3</definedName>
    <definedName name="solver_rel9" localSheetId="0" hidden="1">1</definedName>
    <definedName name="solver_rhs1" localSheetId="0" hidden="1">0</definedName>
    <definedName name="solver_rhs10" localSheetId="0" hidden="1">concept!$M$31</definedName>
    <definedName name="solver_rhs11" localSheetId="0" hidden="1">concept!$M$32</definedName>
    <definedName name="solver_rhs2" localSheetId="0" hidden="1">0</definedName>
    <definedName name="solver_rhs3" localSheetId="0" hidden="1">concept!$K$49:$L$53</definedName>
    <definedName name="solver_rhs4" localSheetId="0" hidden="1">concept!$K$42:$L$46</definedName>
    <definedName name="solver_rhs5" localSheetId="0" hidden="1">concept!$M$30</definedName>
    <definedName name="solver_rhs6" localSheetId="0" hidden="1">0</definedName>
    <definedName name="solver_rhs7" localSheetId="0" hidden="1">concept!$M$46</definedName>
    <definedName name="solver_rhs8" localSheetId="0" hidden="1">concept!$O$26</definedName>
    <definedName name="solver_rhs9" localSheetId="0" hidden="1">concept!$O$27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2" l="1"/>
  <c r="K49" i="2" a="1"/>
  <c r="K49" i="2" s="1"/>
  <c r="K42" i="2" a="1"/>
  <c r="K42" i="2" s="1"/>
  <c r="O29" i="2"/>
  <c r="O28" i="2"/>
  <c r="M42" i="2" s="1" a="1"/>
  <c r="M42" i="2" s="1"/>
  <c r="O27" i="2"/>
  <c r="Q12" i="2" a="1"/>
  <c r="Q12" i="2" s="1"/>
  <c r="O12" i="2" a="1"/>
  <c r="O12" i="2" s="1"/>
  <c r="Z10" i="2" a="1"/>
  <c r="Z10" i="2" s="1"/>
  <c r="Q10" i="2" a="1"/>
  <c r="Q10" i="2" s="1"/>
  <c r="Q8" i="2" a="1"/>
  <c r="Q8" i="2" s="1"/>
  <c r="Z8" i="2" l="1" a="1"/>
  <c r="Z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<sst xmlns="http://schemas.openxmlformats.org/spreadsheetml/2006/main" count="95" uniqueCount="59">
  <si>
    <t>name</t>
  </si>
  <si>
    <t>f.1</t>
  </si>
  <si>
    <t>u</t>
  </si>
  <si>
    <t>Y</t>
  </si>
  <si>
    <t>year</t>
  </si>
  <si>
    <t>slices</t>
  </si>
  <si>
    <t>h.1</t>
  </si>
  <si>
    <t>h.2</t>
  </si>
  <si>
    <t>h.3</t>
  </si>
  <si>
    <t>h.4</t>
  </si>
  <si>
    <t>h.5</t>
  </si>
  <si>
    <t>flows</t>
  </si>
  <si>
    <t>f.1a</t>
  </si>
  <si>
    <t>f.1b</t>
  </si>
  <si>
    <t>t.1</t>
  </si>
  <si>
    <t>t.2</t>
  </si>
  <si>
    <t>t.3</t>
  </si>
  <si>
    <t>techs</t>
  </si>
  <si>
    <t>Storage</t>
  </si>
  <si>
    <t>d.1</t>
  </si>
  <si>
    <t>dispatch</t>
  </si>
  <si>
    <t>EE by Coal</t>
  </si>
  <si>
    <t>EE by PV</t>
  </si>
  <si>
    <t>Final demand</t>
  </si>
  <si>
    <t>I_ff</t>
  </si>
  <si>
    <t>Q_agg</t>
  </si>
  <si>
    <t>Qagg-U-Y_h==0</t>
  </si>
  <si>
    <t>hour</t>
  </si>
  <si>
    <t>EE</t>
  </si>
  <si>
    <t>d</t>
  </si>
  <si>
    <t>U=u*X_h'</t>
  </si>
  <si>
    <t>X_h'-d*Q_h' == 0</t>
  </si>
  <si>
    <t>Coal</t>
  </si>
  <si>
    <t>PV</t>
  </si>
  <si>
    <t>Min(sum(X*diag(c_om))</t>
  </si>
  <si>
    <t>Y_h=Y dp'</t>
  </si>
  <si>
    <t>LF max</t>
  </si>
  <si>
    <t>dp</t>
  </si>
  <si>
    <t>Thh</t>
  </si>
  <si>
    <t>LF min</t>
  </si>
  <si>
    <t>Costs</t>
  </si>
  <si>
    <t>c_om</t>
  </si>
  <si>
    <t>State of charge</t>
  </si>
  <si>
    <t>soc min</t>
  </si>
  <si>
    <t>SOC min</t>
  </si>
  <si>
    <t>soc max</t>
  </si>
  <si>
    <t>SOC max</t>
  </si>
  <si>
    <t>soc start</t>
  </si>
  <si>
    <t>SOC start</t>
  </si>
  <si>
    <t>soc end</t>
  </si>
  <si>
    <t>SOC end</t>
  </si>
  <si>
    <t>C_start</t>
  </si>
  <si>
    <t>max charge rate</t>
  </si>
  <si>
    <t>max discharge rate</t>
  </si>
  <si>
    <t>Q_h</t>
  </si>
  <si>
    <t>X_h</t>
  </si>
  <si>
    <t>X max</t>
  </si>
  <si>
    <t>SOC</t>
  </si>
  <si>
    <t>X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</si>
</sst>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70" fontId="0" fillId="0" borderId="4" xfId="0" applyNumberFormat="1" applyBorder="1"/>
    <xf numFmtId="170" fontId="0" fillId="0" borderId="5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170" fontId="0" fillId="0" borderId="8" xfId="0" applyNumberFormat="1" applyBorder="1"/>
    <xf numFmtId="170" fontId="0" fillId="0" borderId="9" xfId="0" applyNumberFormat="1" applyBorder="1"/>
    <xf numFmtId="0" fontId="1" fillId="0" borderId="0" xfId="0" applyFont="1" applyAlignment="1">
      <alignment horizontal="right"/>
    </xf>
    <xf numFmtId="0" fontId="1" fillId="5" borderId="0" xfId="0" applyFont="1" applyFill="1"/>
    <xf numFmtId="170" fontId="3" fillId="2" borderId="0" xfId="0" applyNumberFormat="1" applyFont="1" applyFill="1"/>
    <xf numFmtId="0" fontId="1" fillId="0" borderId="0" xfId="0" applyFont="1" applyAlignment="1">
      <alignment horizontal="left"/>
    </xf>
    <xf numFmtId="170" fontId="3" fillId="6" borderId="0" xfId="0" applyNumberFormat="1" applyFont="1" applyFill="1"/>
    <xf numFmtId="0" fontId="0" fillId="0" borderId="10" xfId="0" applyBorder="1"/>
    <xf numFmtId="170" fontId="3" fillId="2" borderId="10" xfId="0" applyNumberFormat="1" applyFont="1" applyFill="1" applyBorder="1"/>
    <xf numFmtId="17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4279-9889-4F28-85CF-7324F1EDB7D6}">
  <sheetPr>
    <tabColor theme="8" tint="0.59999389629810485"/>
  </sheetPr>
  <dimension ref="A1:AD53"/>
  <sheetViews>
    <sheetView showGridLines="0" tabSelected="1" zoomScale="115" zoomScaleNormal="115" workbookViewId="0">
      <pane xSplit="7" ySplit="6" topLeftCell="H15" activePane="bottomRight" state="frozen"/>
      <selection pane="topRight"/>
      <selection pane="bottomLeft"/>
      <selection pane="bottomRight" activeCell="V27" sqref="V27"/>
    </sheetView>
  </sheetViews>
  <sheetFormatPr defaultRowHeight="15" x14ac:dyDescent="0.25"/>
  <cols>
    <col min="1" max="1" width="5.42578125" bestFit="1" customWidth="1"/>
    <col min="2" max="2" width="6" bestFit="1" customWidth="1"/>
    <col min="3" max="3" width="6.28515625" bestFit="1" customWidth="1"/>
    <col min="4" max="4" width="6.140625" bestFit="1" customWidth="1"/>
    <col min="5" max="5" width="9" bestFit="1" customWidth="1"/>
    <col min="6" max="6" width="7.7109375" bestFit="1" customWidth="1"/>
    <col min="7" max="7" width="3.42578125" customWidth="1"/>
    <col min="8" max="8" width="9.85546875" bestFit="1" customWidth="1"/>
    <col min="9" max="9" width="8.42578125" bestFit="1" customWidth="1"/>
    <col min="10" max="10" width="2.85546875" customWidth="1"/>
    <col min="11" max="11" width="6.42578125" bestFit="1" customWidth="1"/>
    <col min="12" max="12" width="6.140625" bestFit="1" customWidth="1"/>
    <col min="13" max="13" width="7.7109375" bestFit="1" customWidth="1"/>
    <col min="14" max="14" width="9.140625" style="2"/>
    <col min="17" max="21" width="4.7109375" customWidth="1"/>
    <col min="22" max="22" width="3" customWidth="1"/>
    <col min="23" max="23" width="4.28515625" bestFit="1" customWidth="1"/>
    <col min="24" max="24" width="4.42578125" bestFit="1" customWidth="1"/>
    <col min="26" max="30" width="5.140625" customWidth="1"/>
  </cols>
  <sheetData>
    <row r="1" spans="1:30" x14ac:dyDescent="0.25">
      <c r="A1" s="3" t="s">
        <v>4</v>
      </c>
      <c r="B1" s="3"/>
      <c r="C1" s="3"/>
      <c r="D1" s="3"/>
      <c r="E1" s="3"/>
      <c r="F1" s="3"/>
    </row>
    <row r="2" spans="1:30" x14ac:dyDescent="0.25">
      <c r="A2" s="3"/>
      <c r="B2" s="3" t="s">
        <v>5</v>
      </c>
      <c r="C2" s="3"/>
      <c r="D2" s="3"/>
      <c r="E2" s="3"/>
      <c r="F2" s="3"/>
      <c r="Q2" t="s">
        <v>6</v>
      </c>
      <c r="R2" t="s">
        <v>7</v>
      </c>
      <c r="S2" t="s">
        <v>8</v>
      </c>
      <c r="T2" t="s">
        <v>9</v>
      </c>
      <c r="U2" t="s">
        <v>10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</row>
    <row r="3" spans="1:30" x14ac:dyDescent="0.25">
      <c r="A3" s="3"/>
      <c r="B3" s="3"/>
      <c r="C3" s="3" t="s">
        <v>11</v>
      </c>
      <c r="D3" s="3"/>
      <c r="E3" s="3"/>
      <c r="F3" s="3"/>
      <c r="H3" t="s">
        <v>12</v>
      </c>
      <c r="I3" t="s">
        <v>13</v>
      </c>
      <c r="K3" t="s">
        <v>14</v>
      </c>
      <c r="L3" t="s">
        <v>15</v>
      </c>
      <c r="M3" t="s">
        <v>16</v>
      </c>
      <c r="W3" t="s">
        <v>12</v>
      </c>
      <c r="X3" t="s">
        <v>13</v>
      </c>
    </row>
    <row r="4" spans="1:30" x14ac:dyDescent="0.25">
      <c r="A4" s="3"/>
      <c r="B4" s="3"/>
      <c r="C4" s="3"/>
      <c r="D4" s="3" t="s">
        <v>17</v>
      </c>
      <c r="E4" s="3"/>
      <c r="F4" s="3"/>
      <c r="M4" t="s">
        <v>18</v>
      </c>
      <c r="O4" t="s">
        <v>19</v>
      </c>
    </row>
    <row r="5" spans="1:30" x14ac:dyDescent="0.25">
      <c r="A5" s="3"/>
      <c r="B5" s="3"/>
      <c r="C5" s="3"/>
      <c r="D5" s="3"/>
      <c r="E5" s="3" t="s">
        <v>20</v>
      </c>
      <c r="F5" s="3"/>
    </row>
    <row r="6" spans="1:30" x14ac:dyDescent="0.25">
      <c r="A6" s="3"/>
      <c r="B6" s="3"/>
      <c r="C6" s="3"/>
      <c r="D6" s="3"/>
      <c r="E6" s="3"/>
      <c r="F6" s="3" t="s">
        <v>0</v>
      </c>
      <c r="H6" t="s">
        <v>21</v>
      </c>
      <c r="I6" t="s">
        <v>22</v>
      </c>
      <c r="O6" t="s">
        <v>23</v>
      </c>
    </row>
    <row r="7" spans="1:30" x14ac:dyDescent="0.25">
      <c r="A7" s="3"/>
      <c r="B7" s="3"/>
      <c r="C7" s="3"/>
      <c r="D7" s="3"/>
      <c r="E7" s="3"/>
      <c r="F7" s="3"/>
      <c r="H7" s="1" t="s">
        <v>24</v>
      </c>
      <c r="K7" s="1" t="s">
        <v>2</v>
      </c>
      <c r="O7" s="1" t="s">
        <v>3</v>
      </c>
      <c r="Q7" s="1" t="s">
        <v>25</v>
      </c>
      <c r="Z7" s="1" t="s">
        <v>26</v>
      </c>
    </row>
    <row r="8" spans="1:30" x14ac:dyDescent="0.25">
      <c r="C8" t="s">
        <v>1</v>
      </c>
      <c r="E8" t="s">
        <v>27</v>
      </c>
      <c r="F8" t="s">
        <v>28</v>
      </c>
      <c r="H8" s="4">
        <v>1</v>
      </c>
      <c r="I8" s="4">
        <v>1</v>
      </c>
      <c r="K8" s="5">
        <v>0</v>
      </c>
      <c r="L8" s="5">
        <v>0</v>
      </c>
      <c r="M8" s="5">
        <v>-1</v>
      </c>
      <c r="O8" s="5">
        <v>10</v>
      </c>
      <c r="Q8" s="6" cm="1">
        <f t="array" ref="Q8:U8">MMULT(H8:I8,TRANSPOSE(H35:I39))</f>
        <v>3</v>
      </c>
      <c r="R8" s="6">
        <v>5</v>
      </c>
      <c r="S8" s="6">
        <v>3</v>
      </c>
      <c r="T8" s="6">
        <v>1</v>
      </c>
      <c r="U8" s="6">
        <v>0</v>
      </c>
      <c r="Z8" s="7" cm="1">
        <f t="array" ref="Z8:AD8">_xlfn.ANCHORARRAY(Q8)-_xlfn.ANCHORARRAY(Q10)-_xlfn.ANCHORARRAY(Q12)</f>
        <v>0</v>
      </c>
      <c r="AA8" s="8">
        <v>0</v>
      </c>
      <c r="AB8" s="8">
        <v>0</v>
      </c>
      <c r="AC8" s="8">
        <v>0</v>
      </c>
      <c r="AD8" s="9">
        <v>0</v>
      </c>
    </row>
    <row r="9" spans="1:30" x14ac:dyDescent="0.25">
      <c r="H9" s="1" t="s">
        <v>29</v>
      </c>
      <c r="Q9" s="1" t="s">
        <v>30</v>
      </c>
      <c r="Z9" s="1" t="s">
        <v>31</v>
      </c>
    </row>
    <row r="10" spans="1:30" x14ac:dyDescent="0.25">
      <c r="C10" t="s">
        <v>14</v>
      </c>
      <c r="E10" t="s">
        <v>27</v>
      </c>
      <c r="F10" t="s">
        <v>32</v>
      </c>
      <c r="H10" s="5">
        <v>1</v>
      </c>
      <c r="I10" s="5">
        <v>0</v>
      </c>
      <c r="Q10" s="6" cm="1">
        <f t="array" ref="Q10:U10">MMULT(K8:M8,TRANSPOSE(K35:M39))</f>
        <v>2</v>
      </c>
      <c r="R10" s="6">
        <v>3</v>
      </c>
      <c r="S10" s="6">
        <v>0</v>
      </c>
      <c r="T10" s="6">
        <v>-1</v>
      </c>
      <c r="U10" s="6">
        <v>-2</v>
      </c>
      <c r="Z10" s="10" cm="1">
        <f t="array" ref="Z10:AD11">TRANSPOSE(K35:L39)-MMULT(H10:I11,TRANSPOSE(H35:I39))</f>
        <v>0</v>
      </c>
      <c r="AA10" s="11">
        <v>0</v>
      </c>
      <c r="AB10" s="11">
        <v>0</v>
      </c>
      <c r="AC10" s="11">
        <v>0</v>
      </c>
      <c r="AD10" s="12">
        <v>0</v>
      </c>
    </row>
    <row r="11" spans="1:30" x14ac:dyDescent="0.25">
      <c r="C11" t="s">
        <v>15</v>
      </c>
      <c r="E11" t="s">
        <v>27</v>
      </c>
      <c r="F11" t="s">
        <v>33</v>
      </c>
      <c r="H11" s="5">
        <v>0</v>
      </c>
      <c r="I11" s="5">
        <v>1</v>
      </c>
      <c r="O11" s="16" t="s">
        <v>34</v>
      </c>
      <c r="Q11" s="1" t="s">
        <v>35</v>
      </c>
      <c r="Z11" s="13">
        <v>0</v>
      </c>
      <c r="AA11" s="14">
        <v>0</v>
      </c>
      <c r="AB11" s="14">
        <v>0</v>
      </c>
      <c r="AC11" s="14">
        <v>0</v>
      </c>
      <c r="AD11" s="15">
        <v>0</v>
      </c>
    </row>
    <row r="12" spans="1:30" x14ac:dyDescent="0.25">
      <c r="N12" s="16"/>
      <c r="O12" s="17" cm="1">
        <f t="array" ref="O12">SUM(MMULT(K35:M39,K25:M25*_xlfn.MUNIT(3)))</f>
        <v>12</v>
      </c>
      <c r="Q12" s="6" cm="1">
        <f t="array" ref="Q12:U12">O8*TRANSPOSE(O19:O23)</f>
        <v>1</v>
      </c>
      <c r="R12" s="6">
        <v>2</v>
      </c>
      <c r="S12" s="6">
        <v>3</v>
      </c>
      <c r="T12" s="6">
        <v>2</v>
      </c>
      <c r="U12" s="6">
        <v>2</v>
      </c>
    </row>
    <row r="13" spans="1:30" x14ac:dyDescent="0.25">
      <c r="B13" t="s">
        <v>6</v>
      </c>
      <c r="F13" t="s">
        <v>36</v>
      </c>
      <c r="K13" s="5">
        <v>1</v>
      </c>
      <c r="L13" s="5">
        <v>1</v>
      </c>
    </row>
    <row r="14" spans="1:30" x14ac:dyDescent="0.25">
      <c r="B14" t="s">
        <v>7</v>
      </c>
      <c r="K14" s="5">
        <v>1</v>
      </c>
      <c r="L14" s="5">
        <v>1</v>
      </c>
    </row>
    <row r="15" spans="1:30" x14ac:dyDescent="0.25">
      <c r="B15" t="s">
        <v>8</v>
      </c>
      <c r="K15" s="5">
        <v>1</v>
      </c>
      <c r="L15" s="5">
        <v>1</v>
      </c>
    </row>
    <row r="16" spans="1:30" x14ac:dyDescent="0.25">
      <c r="B16" t="s">
        <v>9</v>
      </c>
      <c r="K16" s="5">
        <v>1</v>
      </c>
      <c r="L16" s="5">
        <v>1</v>
      </c>
    </row>
    <row r="17" spans="2:21" x14ac:dyDescent="0.25">
      <c r="B17" t="s">
        <v>10</v>
      </c>
      <c r="K17" s="5">
        <v>1</v>
      </c>
      <c r="L17" s="5">
        <v>1</v>
      </c>
    </row>
    <row r="18" spans="2:21" x14ac:dyDescent="0.25">
      <c r="O18" s="1" t="s">
        <v>37</v>
      </c>
      <c r="Q18" s="1" t="s">
        <v>38</v>
      </c>
    </row>
    <row r="19" spans="2:21" x14ac:dyDescent="0.25">
      <c r="B19" t="s">
        <v>6</v>
      </c>
      <c r="F19" t="s">
        <v>39</v>
      </c>
      <c r="K19" s="5">
        <v>0</v>
      </c>
      <c r="L19" s="5">
        <v>0</v>
      </c>
      <c r="O19" s="5">
        <v>0.1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</row>
    <row r="20" spans="2:21" x14ac:dyDescent="0.25">
      <c r="B20" t="s">
        <v>7</v>
      </c>
      <c r="K20" s="5">
        <v>0</v>
      </c>
      <c r="L20" s="5">
        <v>0</v>
      </c>
      <c r="O20" s="5">
        <v>0.2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</row>
    <row r="21" spans="2:21" x14ac:dyDescent="0.25">
      <c r="B21" t="s">
        <v>8</v>
      </c>
      <c r="K21" s="5">
        <v>0</v>
      </c>
      <c r="L21" s="5">
        <v>0</v>
      </c>
      <c r="O21" s="5">
        <v>0.3</v>
      </c>
      <c r="Q21" s="4">
        <v>1</v>
      </c>
      <c r="R21" s="4">
        <v>1</v>
      </c>
      <c r="S21" s="4">
        <v>1</v>
      </c>
      <c r="T21" s="4">
        <v>0</v>
      </c>
      <c r="U21" s="4">
        <v>0</v>
      </c>
    </row>
    <row r="22" spans="2:21" x14ac:dyDescent="0.25">
      <c r="B22" t="s">
        <v>9</v>
      </c>
      <c r="K22" s="5">
        <v>0</v>
      </c>
      <c r="L22" s="5">
        <v>0</v>
      </c>
      <c r="O22" s="5">
        <v>0.2</v>
      </c>
      <c r="Q22" s="4">
        <v>1</v>
      </c>
      <c r="R22" s="4">
        <v>1</v>
      </c>
      <c r="S22" s="4">
        <v>1</v>
      </c>
      <c r="T22" s="4">
        <v>1</v>
      </c>
      <c r="U22" s="4">
        <v>0</v>
      </c>
    </row>
    <row r="23" spans="2:21" x14ac:dyDescent="0.25">
      <c r="B23" t="s">
        <v>10</v>
      </c>
      <c r="K23" s="5">
        <v>0</v>
      </c>
      <c r="L23" s="5">
        <v>0</v>
      </c>
      <c r="O23" s="5">
        <v>0.2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5" spans="2:21" x14ac:dyDescent="0.25">
      <c r="F25" t="s">
        <v>40</v>
      </c>
      <c r="J25" s="16" t="s">
        <v>41</v>
      </c>
      <c r="K25" s="5">
        <v>3</v>
      </c>
      <c r="L25" s="5">
        <v>1</v>
      </c>
      <c r="M25" s="5">
        <v>0</v>
      </c>
    </row>
    <row r="26" spans="2:21" x14ac:dyDescent="0.25">
      <c r="F26" t="s">
        <v>42</v>
      </c>
      <c r="J26" s="16" t="s">
        <v>43</v>
      </c>
      <c r="M26" s="5">
        <v>0.1</v>
      </c>
      <c r="O26" s="18">
        <f>M26*M30</f>
        <v>1</v>
      </c>
      <c r="P26" s="19" t="s">
        <v>44</v>
      </c>
    </row>
    <row r="27" spans="2:21" x14ac:dyDescent="0.25">
      <c r="J27" s="16" t="s">
        <v>45</v>
      </c>
      <c r="M27" s="5">
        <v>0.9</v>
      </c>
      <c r="O27" s="18">
        <f>M27*M30</f>
        <v>9</v>
      </c>
      <c r="P27" s="19" t="s">
        <v>46</v>
      </c>
    </row>
    <row r="28" spans="2:21" x14ac:dyDescent="0.25">
      <c r="J28" s="16" t="s">
        <v>47</v>
      </c>
      <c r="M28" s="5">
        <v>0.4</v>
      </c>
      <c r="O28" s="18">
        <f>M30*M28</f>
        <v>4</v>
      </c>
      <c r="P28" s="19" t="s">
        <v>48</v>
      </c>
    </row>
    <row r="29" spans="2:21" x14ac:dyDescent="0.25">
      <c r="J29" s="16" t="s">
        <v>49</v>
      </c>
      <c r="M29" s="5">
        <v>0.6</v>
      </c>
      <c r="O29" s="18">
        <f>M30*M29</f>
        <v>6</v>
      </c>
      <c r="P29" s="19" t="s">
        <v>50</v>
      </c>
    </row>
    <row r="30" spans="2:21" x14ac:dyDescent="0.25">
      <c r="J30" s="16" t="s">
        <v>51</v>
      </c>
      <c r="K30" s="5">
        <v>10</v>
      </c>
      <c r="L30" s="5">
        <v>10</v>
      </c>
      <c r="M30" s="5">
        <v>10</v>
      </c>
    </row>
    <row r="31" spans="2:21" x14ac:dyDescent="0.25">
      <c r="J31" s="16" t="s">
        <v>52</v>
      </c>
      <c r="M31" s="5">
        <v>-3</v>
      </c>
    </row>
    <row r="32" spans="2:21" x14ac:dyDescent="0.25">
      <c r="J32" s="16" t="s">
        <v>53</v>
      </c>
      <c r="M32" s="5">
        <v>3</v>
      </c>
    </row>
    <row r="34" spans="1:30" s="2" customFormat="1" x14ac:dyDescent="0.25">
      <c r="A34"/>
      <c r="B34"/>
      <c r="C34"/>
      <c r="D34"/>
      <c r="E34"/>
      <c r="F34"/>
      <c r="G34"/>
      <c r="H34" s="1" t="s">
        <v>54</v>
      </c>
      <c r="I34"/>
      <c r="J34"/>
      <c r="K34" s="1" t="s">
        <v>55</v>
      </c>
      <c r="L34"/>
      <c r="M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s="2" customFormat="1" x14ac:dyDescent="0.25">
      <c r="A35"/>
      <c r="B35" t="s">
        <v>6</v>
      </c>
      <c r="C35"/>
      <c r="D35"/>
      <c r="E35"/>
      <c r="F35"/>
      <c r="G35"/>
      <c r="H35" s="20">
        <v>0</v>
      </c>
      <c r="I35" s="20">
        <v>3</v>
      </c>
      <c r="J35"/>
      <c r="K35" s="20">
        <v>0</v>
      </c>
      <c r="L35" s="20">
        <v>3</v>
      </c>
      <c r="M35" s="20">
        <v>-2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s="2" customFormat="1" x14ac:dyDescent="0.25">
      <c r="A36"/>
      <c r="B36" t="s">
        <v>7</v>
      </c>
      <c r="C36"/>
      <c r="D36"/>
      <c r="E36"/>
      <c r="F36"/>
      <c r="G36"/>
      <c r="H36" s="20">
        <v>0</v>
      </c>
      <c r="I36" s="20">
        <v>5</v>
      </c>
      <c r="J36"/>
      <c r="K36" s="20">
        <v>0</v>
      </c>
      <c r="L36" s="20">
        <v>5</v>
      </c>
      <c r="M36" s="20">
        <v>-3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s="2" customFormat="1" x14ac:dyDescent="0.25">
      <c r="A37"/>
      <c r="B37" t="s">
        <v>8</v>
      </c>
      <c r="C37"/>
      <c r="D37"/>
      <c r="E37"/>
      <c r="F37"/>
      <c r="G37"/>
      <c r="H37" s="20">
        <v>0</v>
      </c>
      <c r="I37" s="20">
        <v>3</v>
      </c>
      <c r="J37"/>
      <c r="K37" s="20">
        <v>0</v>
      </c>
      <c r="L37" s="20">
        <v>3</v>
      </c>
      <c r="M37" s="20">
        <v>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s="2" customFormat="1" x14ac:dyDescent="0.25">
      <c r="A38"/>
      <c r="B38" t="s">
        <v>9</v>
      </c>
      <c r="C38"/>
      <c r="D38"/>
      <c r="E38"/>
      <c r="F38"/>
      <c r="G38"/>
      <c r="H38" s="20">
        <v>0</v>
      </c>
      <c r="I38" s="20">
        <v>1</v>
      </c>
      <c r="J38"/>
      <c r="K38" s="20">
        <v>0</v>
      </c>
      <c r="L38" s="20">
        <v>1</v>
      </c>
      <c r="M38" s="20">
        <v>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s="2" customFormat="1" x14ac:dyDescent="0.25">
      <c r="A39"/>
      <c r="B39" t="s">
        <v>10</v>
      </c>
      <c r="C39"/>
      <c r="D39"/>
      <c r="E39"/>
      <c r="F39"/>
      <c r="G39"/>
      <c r="H39" s="20">
        <v>0</v>
      </c>
      <c r="I39" s="20">
        <v>0</v>
      </c>
      <c r="J39"/>
      <c r="K39" s="20">
        <v>0</v>
      </c>
      <c r="L39" s="20">
        <v>0</v>
      </c>
      <c r="M39" s="20">
        <v>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s="2" customFormat="1" x14ac:dyDescent="0.25">
      <c r="A40"/>
      <c r="B40"/>
      <c r="C40"/>
      <c r="D40"/>
      <c r="E40"/>
      <c r="F40"/>
      <c r="G40"/>
      <c r="H40" s="1"/>
      <c r="I40"/>
      <c r="J40"/>
      <c r="K40"/>
      <c r="L40"/>
      <c r="M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s="2" customFormat="1" x14ac:dyDescent="0.25">
      <c r="A41"/>
      <c r="B41"/>
      <c r="C41"/>
      <c r="D41"/>
      <c r="E41"/>
      <c r="F41"/>
      <c r="G41"/>
      <c r="H41"/>
      <c r="I41"/>
      <c r="J41"/>
      <c r="K41" s="1" t="s">
        <v>56</v>
      </c>
      <c r="L41" s="21"/>
      <c r="M41" s="1" t="s">
        <v>57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s="2" customFormat="1" x14ac:dyDescent="0.25">
      <c r="A42"/>
      <c r="B42" t="s">
        <v>6</v>
      </c>
      <c r="C42"/>
      <c r="D42"/>
      <c r="E42"/>
      <c r="F42"/>
      <c r="G42"/>
      <c r="H42"/>
      <c r="I42"/>
      <c r="J42"/>
      <c r="K42" s="18" cm="1">
        <f t="array" ref="K42:L46">K30:L30*K13:L17</f>
        <v>10</v>
      </c>
      <c r="L42" s="22">
        <v>10</v>
      </c>
      <c r="M42" s="18" cm="1">
        <f t="array" ref="M42:M46">O28-MMULT(Q19:U23,M35:M39)</f>
        <v>6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s="2" customFormat="1" x14ac:dyDescent="0.25">
      <c r="A43"/>
      <c r="B43" t="s">
        <v>7</v>
      </c>
      <c r="C43"/>
      <c r="D43"/>
      <c r="E43"/>
      <c r="F43"/>
      <c r="G43"/>
      <c r="H43"/>
      <c r="I43"/>
      <c r="J43"/>
      <c r="K43" s="18">
        <v>10</v>
      </c>
      <c r="L43" s="22">
        <v>10</v>
      </c>
      <c r="M43" s="18">
        <v>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s="2" customFormat="1" x14ac:dyDescent="0.25">
      <c r="A44"/>
      <c r="B44" t="s">
        <v>8</v>
      </c>
      <c r="C44"/>
      <c r="D44"/>
      <c r="E44"/>
      <c r="F44"/>
      <c r="G44"/>
      <c r="H44"/>
      <c r="I44"/>
      <c r="J44"/>
      <c r="K44" s="18">
        <v>10</v>
      </c>
      <c r="L44" s="22">
        <v>10</v>
      </c>
      <c r="M44" s="18">
        <v>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s="2" customFormat="1" x14ac:dyDescent="0.25">
      <c r="A45"/>
      <c r="B45" t="s">
        <v>9</v>
      </c>
      <c r="C45"/>
      <c r="D45"/>
      <c r="E45"/>
      <c r="F45"/>
      <c r="G45"/>
      <c r="H45"/>
      <c r="I45"/>
      <c r="J45"/>
      <c r="K45" s="18">
        <v>10</v>
      </c>
      <c r="L45" s="22">
        <v>10</v>
      </c>
      <c r="M45" s="18">
        <v>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s="2" customFormat="1" x14ac:dyDescent="0.25">
      <c r="A46"/>
      <c r="B46" t="s">
        <v>10</v>
      </c>
      <c r="C46"/>
      <c r="D46"/>
      <c r="E46"/>
      <c r="F46"/>
      <c r="G46"/>
      <c r="H46"/>
      <c r="I46"/>
      <c r="J46"/>
      <c r="K46" s="18">
        <v>10</v>
      </c>
      <c r="L46" s="22">
        <v>10</v>
      </c>
      <c r="M46" s="18">
        <v>6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s="2" customFormat="1" x14ac:dyDescent="0.25">
      <c r="A47"/>
      <c r="B47"/>
      <c r="C47"/>
      <c r="D47"/>
      <c r="E47"/>
      <c r="F47"/>
      <c r="G47"/>
      <c r="H47"/>
      <c r="I47"/>
      <c r="J47"/>
      <c r="K47"/>
      <c r="L47" s="21"/>
      <c r="M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s="2" customFormat="1" x14ac:dyDescent="0.25">
      <c r="A48"/>
      <c r="B48"/>
      <c r="C48"/>
      <c r="D48"/>
      <c r="E48"/>
      <c r="F48"/>
      <c r="G48"/>
      <c r="H48"/>
      <c r="I48"/>
      <c r="J48"/>
      <c r="K48" s="1" t="s">
        <v>58</v>
      </c>
      <c r="L48"/>
      <c r="M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2:12" x14ac:dyDescent="0.25">
      <c r="B49" t="s">
        <v>6</v>
      </c>
      <c r="K49" s="23" cm="1">
        <f t="array" ref="K49:L53">K30:L30*K19:L23</f>
        <v>0</v>
      </c>
      <c r="L49" s="23">
        <v>0</v>
      </c>
    </row>
    <row r="50" spans="2:12" x14ac:dyDescent="0.25">
      <c r="B50" t="s">
        <v>7</v>
      </c>
      <c r="K50" s="23">
        <v>0</v>
      </c>
      <c r="L50" s="23">
        <v>0</v>
      </c>
    </row>
    <row r="51" spans="2:12" x14ac:dyDescent="0.25">
      <c r="B51" t="s">
        <v>8</v>
      </c>
      <c r="K51" s="23">
        <v>0</v>
      </c>
      <c r="L51" s="23">
        <v>0</v>
      </c>
    </row>
    <row r="52" spans="2:12" x14ac:dyDescent="0.25">
      <c r="B52" t="s">
        <v>9</v>
      </c>
      <c r="K52" s="23">
        <v>0</v>
      </c>
      <c r="L52" s="23">
        <v>0</v>
      </c>
    </row>
    <row r="53" spans="2:12" x14ac:dyDescent="0.25">
      <c r="B53" t="s">
        <v>10</v>
      </c>
      <c r="K53" s="23">
        <v>0</v>
      </c>
      <c r="L53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2024-05-09T11:08:48Z</dcterms:modified>
</cp:coreProperties>
</file>