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ummary" sheetId="1" state="visible" r:id="rId2"/>
    <sheet name="NOAA_Annual_Mean_MoleFractions_202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<sst xmlns="http://schemas.openxmlformats.org/spreadsheetml/2006/main" count="122" uniqueCount="41">
  <si>
    <t xml:space="preserve">Year</t>
  </si>
  <si>
    <r>
      <rPr>
        <b val="true"/>
        <sz val="10"/>
        <rFont val="Arial"/>
        <family val="2"/>
      </rPr>
      <t xml:space="preserve">CO</t>
    </r>
    <r>
      <rPr>
        <b val="true"/>
        <vertAlign val="subscript"/>
        <sz val="10"/>
        <rFont val="Arial"/>
        <family val="2"/>
      </rPr>
      <t xml:space="preserve">2</t>
    </r>
    <r>
      <rPr>
        <b val="true"/>
        <sz val="10"/>
        <rFont val="Arial"/>
        <family val="2"/>
      </rPr>
      <t xml:space="preserve"> (Exp.)</t>
    </r>
  </si>
  <si>
    <r>
      <rPr>
        <b val="true"/>
        <sz val="10"/>
        <rFont val="Arial"/>
        <family val="2"/>
      </rPr>
      <t xml:space="preserve">CO</t>
    </r>
    <r>
      <rPr>
        <b val="true"/>
        <vertAlign val="subscript"/>
        <sz val="10"/>
        <rFont val="Arial"/>
        <family val="2"/>
      </rPr>
      <t xml:space="preserve">2</t>
    </r>
    <r>
      <rPr>
        <b val="true"/>
        <sz val="10"/>
        <rFont val="Arial"/>
        <family val="2"/>
      </rPr>
      <t xml:space="preserve"> (Linear)</t>
    </r>
  </si>
  <si>
    <r>
      <rPr>
        <b val="true"/>
        <sz val="10"/>
        <rFont val="Arial"/>
        <family val="2"/>
      </rPr>
      <t xml:space="preserve">CH</t>
    </r>
    <r>
      <rPr>
        <b val="true"/>
        <vertAlign val="subscript"/>
        <sz val="10"/>
        <rFont val="Arial"/>
        <family val="2"/>
      </rPr>
      <t xml:space="preserve">4</t>
    </r>
    <r>
      <rPr>
        <b val="true"/>
        <sz val="10"/>
        <rFont val="Arial"/>
        <family val="2"/>
      </rPr>
      <t xml:space="preserve"> (Exp.)</t>
    </r>
  </si>
  <si>
    <r>
      <rPr>
        <b val="true"/>
        <sz val="10"/>
        <rFont val="Arial"/>
        <family val="2"/>
      </rPr>
      <t xml:space="preserve">CH</t>
    </r>
    <r>
      <rPr>
        <b val="true"/>
        <vertAlign val="subscript"/>
        <sz val="10"/>
        <rFont val="Arial"/>
        <family val="2"/>
      </rPr>
      <t xml:space="preserve">4</t>
    </r>
    <r>
      <rPr>
        <b val="true"/>
        <sz val="10"/>
        <rFont val="Arial"/>
        <family val="2"/>
      </rPr>
      <t xml:space="preserve"> (Linear)</t>
    </r>
  </si>
  <si>
    <r>
      <rPr>
        <b val="true"/>
        <sz val="10"/>
        <rFont val="Arial"/>
        <family val="2"/>
      </rPr>
      <t xml:space="preserve">N</t>
    </r>
    <r>
      <rPr>
        <b val="true"/>
        <vertAlign val="subscript"/>
        <sz val="10"/>
        <rFont val="Arial"/>
        <family val="2"/>
      </rPr>
      <t xml:space="preserve">2</t>
    </r>
    <r>
      <rPr>
        <b val="true"/>
        <sz val="10"/>
        <rFont val="Arial"/>
        <family val="2"/>
      </rPr>
      <t xml:space="preserve">O (Exp.)</t>
    </r>
  </si>
  <si>
    <r>
      <rPr>
        <b val="true"/>
        <sz val="10"/>
        <rFont val="Arial"/>
        <family val="2"/>
      </rPr>
      <t xml:space="preserve">N</t>
    </r>
    <r>
      <rPr>
        <b val="true"/>
        <vertAlign val="subscript"/>
        <sz val="10"/>
        <rFont val="Arial"/>
        <family val="2"/>
      </rPr>
      <t xml:space="preserve">2</t>
    </r>
    <r>
      <rPr>
        <b val="true"/>
        <sz val="10"/>
        <rFont val="Arial"/>
        <family val="2"/>
      </rPr>
      <t xml:space="preserve">O (Linear)</t>
    </r>
  </si>
  <si>
    <t xml:space="preserve">a</t>
  </si>
  <si>
    <t xml:space="preserve">b</t>
  </si>
  <si>
    <r>
      <rPr>
        <b val="true"/>
        <sz val="10"/>
        <rFont val="Arial"/>
        <family val="2"/>
      </rPr>
      <t xml:space="preserve">R</t>
    </r>
    <r>
      <rPr>
        <b val="true"/>
        <vertAlign val="superscript"/>
        <sz val="10"/>
        <rFont val="Arial"/>
        <family val="2"/>
      </rPr>
      <t xml:space="preserve">2</t>
    </r>
  </si>
  <si>
    <t xml:space="preserve">Years for doubling:</t>
  </si>
  <si>
    <t xml:space="preserve">Annual mean global surface dry-air mole fractions derived from NOAA/GML measurements and historical records</t>
  </si>
  <si>
    <t xml:space="preserve">Used to derive radiative forcing and the AGGI through 2022</t>
  </si>
  <si>
    <t xml:space="preserve">CO2</t>
  </si>
  <si>
    <t xml:space="preserve">CH4</t>
  </si>
  <si>
    <t xml:space="preserve">N2O</t>
  </si>
  <si>
    <t xml:space="preserve">HCFC-22</t>
  </si>
  <si>
    <t xml:space="preserve">CFC-113</t>
  </si>
  <si>
    <t xml:space="preserve">CFC-11</t>
  </si>
  <si>
    <t xml:space="preserve">HCFC-141b</t>
  </si>
  <si>
    <t xml:space="preserve">CCl4</t>
  </si>
  <si>
    <t xml:space="preserve">CFC-12</t>
  </si>
  <si>
    <t xml:space="preserve">HCFC-142b</t>
  </si>
  <si>
    <t xml:space="preserve">CH3CCl3</t>
  </si>
  <si>
    <t xml:space="preserve">H-1211</t>
  </si>
  <si>
    <t xml:space="preserve">H-1301</t>
  </si>
  <si>
    <t xml:space="preserve">H-2402</t>
  </si>
  <si>
    <t xml:space="preserve">HFC-134a</t>
  </si>
  <si>
    <t xml:space="preserve">HFC-152a</t>
  </si>
  <si>
    <t xml:space="preserve">HFC-143a</t>
  </si>
  <si>
    <t xml:space="preserve">HFC-125</t>
  </si>
  <si>
    <t xml:space="preserve">HFC-23</t>
  </si>
  <si>
    <t xml:space="preserve">SF6</t>
  </si>
  <si>
    <t xml:space="preserve">ppm</t>
  </si>
  <si>
    <t xml:space="preserve">ppb</t>
  </si>
  <si>
    <t xml:space="preserve">ppt</t>
  </si>
  <si>
    <t xml:space="preserve">nd</t>
  </si>
  <si>
    <t xml:space="preserve">all results are based on most recent NOAA scales except for HFC-23</t>
  </si>
  <si>
    <t xml:space="preserve">units on given mole fraction are indicated in row below chemical name, where ppm = parts per million, ppb = parts per billion, and ppt = parts per trillion</t>
  </si>
  <si>
    <t xml:space="preserve">HFC-23 results after 2011 are estimates based on measurements at only a few sites</t>
  </si>
  <si>
    <t xml:space="preserve">* nd indicates "not determined"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</si>
</sst>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b val="true"/>
      <vertAlign val="subscript"/>
      <sz val="10"/>
      <name val="Arial"/>
      <family val="2"/>
    </font>
    <font>
      <b val="true"/>
      <vertAlign val="superscript"/>
      <sz val="10"/>
      <name val="Arial"/>
      <family val="2"/>
    </font>
    <font>
      <sz val="13"/>
      <name val="Arial"/>
      <family val="2"/>
    </font>
    <font>
      <sz val="10"/>
      <color rgb="FF00458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rgb="FFFF420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 2" xfId="21" builtinId="53" customBuiltin="true"/>
    <cellStyle name="Text" xfId="22" builtinId="53" customBuiltin="true"/>
    <cellStyle name="Note" xfId="23" builtinId="53" customBuiltin="true"/>
    <cellStyle name="Footnote" xfId="24" builtinId="53" customBuiltin="true"/>
    <cellStyle name="Hyperlink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NOAA atmospheric Methane concentration (2023)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0459128406"/>
          <c:y val="0.176122055991705"/>
          <c:w val="0.811015748687609"/>
          <c:h val="0.579469708191379"/>
        </c:manualLayout>
      </c:layout>
      <c:scatterChart>
        <c:scatterStyle val="line"/>
        <c:varyColors val="0"/>
        <c:ser>
          <c:idx val="0"/>
          <c:order val="0"/>
          <c:tx>
            <c:strRef>
              <c:f>NOAA_Annual_Mean_MoleFractions_2023!$C$3:$C$3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160"/>
            <c:backward val="0"/>
            <c:dispRSqr val="1"/>
            <c:dispEq val="1"/>
          </c:trendline>
          <c:xVal>
            <c:numRef>
              <c:f>NOAA_Annual_Mean_MoleFractions_2023!$A$5:$A$49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NOAA_Annual_Mean_MoleFractions_2023!$C$5:$C$49</c:f>
              <c:numCache>
                <c:formatCode>General</c:formatCode>
                <c:ptCount val="45"/>
                <c:pt idx="0">
                  <c:v>1577.6</c:v>
                </c:pt>
                <c:pt idx="1">
                  <c:v>1594.7</c:v>
                </c:pt>
                <c:pt idx="2">
                  <c:v>1611.9</c:v>
                </c:pt>
                <c:pt idx="3">
                  <c:v>1629.2</c:v>
                </c:pt>
                <c:pt idx="4">
                  <c:v>1636.9</c:v>
                </c:pt>
                <c:pt idx="5">
                  <c:v>1644.7</c:v>
                </c:pt>
                <c:pt idx="6">
                  <c:v>1657.2</c:v>
                </c:pt>
                <c:pt idx="7">
                  <c:v>1670.1</c:v>
                </c:pt>
                <c:pt idx="8">
                  <c:v>1682.7</c:v>
                </c:pt>
                <c:pt idx="9">
                  <c:v>1693.2</c:v>
                </c:pt>
                <c:pt idx="10">
                  <c:v>1704.5</c:v>
                </c:pt>
                <c:pt idx="11">
                  <c:v>1714.4</c:v>
                </c:pt>
                <c:pt idx="12">
                  <c:v>1724.9</c:v>
                </c:pt>
                <c:pt idx="13">
                  <c:v>1735.5</c:v>
                </c:pt>
                <c:pt idx="14">
                  <c:v>1736.5</c:v>
                </c:pt>
                <c:pt idx="15">
                  <c:v>1742</c:v>
                </c:pt>
                <c:pt idx="16">
                  <c:v>1748.8</c:v>
                </c:pt>
                <c:pt idx="17">
                  <c:v>1751.5</c:v>
                </c:pt>
                <c:pt idx="18">
                  <c:v>1754.5</c:v>
                </c:pt>
                <c:pt idx="19">
                  <c:v>1765.5</c:v>
                </c:pt>
                <c:pt idx="20">
                  <c:v>1772.4</c:v>
                </c:pt>
                <c:pt idx="21">
                  <c:v>1773.4</c:v>
                </c:pt>
                <c:pt idx="22">
                  <c:v>1771.2</c:v>
                </c:pt>
                <c:pt idx="23">
                  <c:v>1772.7</c:v>
                </c:pt>
                <c:pt idx="24">
                  <c:v>1777.3</c:v>
                </c:pt>
                <c:pt idx="25">
                  <c:v>1777</c:v>
                </c:pt>
                <c:pt idx="26">
                  <c:v>1774.1</c:v>
                </c:pt>
                <c:pt idx="27">
                  <c:v>1775</c:v>
                </c:pt>
                <c:pt idx="28">
                  <c:v>1781.4</c:v>
                </c:pt>
                <c:pt idx="29">
                  <c:v>1787.1</c:v>
                </c:pt>
                <c:pt idx="30">
                  <c:v>1793.6</c:v>
                </c:pt>
                <c:pt idx="31">
                  <c:v>1798.9</c:v>
                </c:pt>
                <c:pt idx="32">
                  <c:v>1803.1</c:v>
                </c:pt>
                <c:pt idx="33">
                  <c:v>1808.1</c:v>
                </c:pt>
                <c:pt idx="34">
                  <c:v>1813.4</c:v>
                </c:pt>
                <c:pt idx="35">
                  <c:v>1822.6</c:v>
                </c:pt>
                <c:pt idx="36">
                  <c:v>1834.3</c:v>
                </c:pt>
                <c:pt idx="37">
                  <c:v>1843.2</c:v>
                </c:pt>
                <c:pt idx="38">
                  <c:v>1849.6</c:v>
                </c:pt>
                <c:pt idx="39">
                  <c:v>1857.3</c:v>
                </c:pt>
                <c:pt idx="40">
                  <c:v>1866.6</c:v>
                </c:pt>
                <c:pt idx="41">
                  <c:v>1879</c:v>
                </c:pt>
                <c:pt idx="42">
                  <c:v>1895.2</c:v>
                </c:pt>
                <c:pt idx="43">
                  <c:v>1911.8</c:v>
                </c:pt>
                <c:pt idx="44">
                  <c:v>1922.5</c:v>
                </c:pt>
              </c:numCache>
            </c:numRef>
          </c:yVal>
          <c:smooth val="0"/>
        </c:ser>
        <c:axId val="80129353"/>
        <c:axId val="65181805"/>
      </c:scatterChart>
      <c:valAx>
        <c:axId val="80129353"/>
        <c:scaling>
          <c:orientation val="minMax"/>
          <c:max val="2180"/>
          <c:min val="197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6457795183735"/>
              <c:y val="0.8409124574137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181805"/>
        <c:crosses val="autoZero"/>
        <c:crossBetween val="midCat"/>
        <c:majorUnit val="20"/>
        <c:minorUnit val="10"/>
      </c:valAx>
      <c:valAx>
        <c:axId val="65181805"/>
        <c:scaling>
          <c:orientation val="minMax"/>
          <c:max val="3500"/>
          <c:min val="15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Dry-air mole fraction (ppbv)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29353"/>
        <c:crosses val="autoZero"/>
        <c:crossBetween val="midCat"/>
        <c:minorUnit val="250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"/>
          <c:y val="0.902977336690861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NOAA atmospheric Carbon Dioxide concentration (2023)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3155570369136"/>
          <c:y val="0.17241890090357"/>
          <c:w val="0.82251479043413"/>
          <c:h val="0.596059842986224"/>
        </c:manualLayout>
      </c:layout>
      <c:scatterChart>
        <c:scatterStyle val="line"/>
        <c:varyColors val="0"/>
        <c:ser>
          <c:idx val="0"/>
          <c:order val="0"/>
          <c:tx>
            <c:strRef>
              <c:f>NOAA_Annual_Mean_MoleFractions_2023!$B$3:$B$3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100"/>
            <c:backward val="0"/>
            <c:dispRSqr val="1"/>
            <c:dispEq val="1"/>
          </c:trendline>
          <c:xVal>
            <c:numRef>
              <c:f>NOAA_Annual_Mean_MoleFractions_2023!$A$5:$A$49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NOAA_Annual_Mean_MoleFractions_2023!$B$5:$B$49</c:f>
              <c:numCache>
                <c:formatCode>General</c:formatCode>
                <c:ptCount val="45"/>
                <c:pt idx="0">
                  <c:v>336.9</c:v>
                </c:pt>
                <c:pt idx="1">
                  <c:v>338.9</c:v>
                </c:pt>
                <c:pt idx="2">
                  <c:v>340.1</c:v>
                </c:pt>
                <c:pt idx="3">
                  <c:v>340.9</c:v>
                </c:pt>
                <c:pt idx="4">
                  <c:v>342.5</c:v>
                </c:pt>
                <c:pt idx="5">
                  <c:v>344.1</c:v>
                </c:pt>
                <c:pt idx="6">
                  <c:v>345.5</c:v>
                </c:pt>
                <c:pt idx="7">
                  <c:v>347</c:v>
                </c:pt>
                <c:pt idx="8">
                  <c:v>348.7</c:v>
                </c:pt>
                <c:pt idx="9">
                  <c:v>351.2</c:v>
                </c:pt>
                <c:pt idx="10">
                  <c:v>352.8</c:v>
                </c:pt>
                <c:pt idx="11">
                  <c:v>354</c:v>
                </c:pt>
                <c:pt idx="12">
                  <c:v>355.4</c:v>
                </c:pt>
                <c:pt idx="13">
                  <c:v>356.1</c:v>
                </c:pt>
                <c:pt idx="14">
                  <c:v>356.8</c:v>
                </c:pt>
                <c:pt idx="15">
                  <c:v>358.3</c:v>
                </c:pt>
                <c:pt idx="16">
                  <c:v>360.2</c:v>
                </c:pt>
                <c:pt idx="17">
                  <c:v>362</c:v>
                </c:pt>
                <c:pt idx="18">
                  <c:v>363</c:v>
                </c:pt>
                <c:pt idx="19">
                  <c:v>365.7</c:v>
                </c:pt>
                <c:pt idx="20">
                  <c:v>367.8</c:v>
                </c:pt>
                <c:pt idx="21">
                  <c:v>369</c:v>
                </c:pt>
                <c:pt idx="22">
                  <c:v>370.6</c:v>
                </c:pt>
                <c:pt idx="23">
                  <c:v>372.6</c:v>
                </c:pt>
                <c:pt idx="24">
                  <c:v>375.1</c:v>
                </c:pt>
                <c:pt idx="25">
                  <c:v>377</c:v>
                </c:pt>
                <c:pt idx="26">
                  <c:v>379</c:v>
                </c:pt>
                <c:pt idx="27">
                  <c:v>381.1</c:v>
                </c:pt>
                <c:pt idx="28">
                  <c:v>382.9</c:v>
                </c:pt>
                <c:pt idx="29">
                  <c:v>385</c:v>
                </c:pt>
                <c:pt idx="30">
                  <c:v>386.5</c:v>
                </c:pt>
                <c:pt idx="31">
                  <c:v>388.7</c:v>
                </c:pt>
                <c:pt idx="32">
                  <c:v>390.6</c:v>
                </c:pt>
                <c:pt idx="33">
                  <c:v>392.7</c:v>
                </c:pt>
                <c:pt idx="34">
                  <c:v>395.4</c:v>
                </c:pt>
                <c:pt idx="35">
                  <c:v>397.3</c:v>
                </c:pt>
                <c:pt idx="36">
                  <c:v>399.6</c:v>
                </c:pt>
                <c:pt idx="37">
                  <c:v>403.1</c:v>
                </c:pt>
                <c:pt idx="38">
                  <c:v>405.2</c:v>
                </c:pt>
                <c:pt idx="39">
                  <c:v>407.6</c:v>
                </c:pt>
                <c:pt idx="40">
                  <c:v>410.1</c:v>
                </c:pt>
                <c:pt idx="41">
                  <c:v>412.5</c:v>
                </c:pt>
                <c:pt idx="42">
                  <c:v>414.7</c:v>
                </c:pt>
                <c:pt idx="43">
                  <c:v>417</c:v>
                </c:pt>
                <c:pt idx="44">
                  <c:v>419.3</c:v>
                </c:pt>
              </c:numCache>
            </c:numRef>
          </c:yVal>
          <c:smooth val="0"/>
        </c:ser>
        <c:axId val="33864925"/>
        <c:axId val="98722041"/>
      </c:scatterChart>
      <c:valAx>
        <c:axId val="33864925"/>
        <c:scaling>
          <c:orientation val="minMax"/>
          <c:max val="2120"/>
          <c:min val="197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6457795183735"/>
              <c:y val="0.8409124574137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722041"/>
        <c:crosses val="autoZero"/>
        <c:crossBetween val="midCat"/>
        <c:majorUnit val="20"/>
        <c:minorUnit val="10"/>
      </c:valAx>
      <c:valAx>
        <c:axId val="98722041"/>
        <c:scaling>
          <c:orientation val="minMax"/>
          <c:max val="700"/>
          <c:min val="3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Dry -air mole fraction (ppmv)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864925"/>
        <c:crosses val="autoZero"/>
        <c:crossBetween val="midCat"/>
        <c:minorUnit val="2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NOAA atmospheric Nitrous Oxide concentration (2023)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0459128406"/>
          <c:y val="0.180417715893942"/>
          <c:w val="0.811015748687609"/>
          <c:h val="0.575322174492668"/>
        </c:manualLayout>
      </c:layout>
      <c:scatterChart>
        <c:scatterStyle val="line"/>
        <c:varyColors val="0"/>
        <c:ser>
          <c:idx val="0"/>
          <c:order val="0"/>
          <c:tx>
            <c:strRef>
              <c:f>NOAA_Annual_Mean_MoleFractions_2023!$D$3:$D$3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rgbClr val="ff420e"/>
            </a:solidFill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7200">
                <a:solidFill>
                  <a:srgbClr val="ff420e"/>
                </a:solidFill>
                <a:round/>
              </a:ln>
            </c:spPr>
            <c:trendlineType val="exp"/>
            <c:forward val="240"/>
            <c:backward val="0"/>
            <c:dispRSqr val="1"/>
            <c:dispEq val="1"/>
          </c:trendline>
          <c:xVal>
            <c:numRef>
              <c:f>NOAA_Annual_Mean_MoleFractions_2023!$A$5:$A$49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NOAA_Annual_Mean_MoleFractions_2023!$D$5:$D$49</c:f>
              <c:numCache>
                <c:formatCode>General</c:formatCode>
                <c:ptCount val="45"/>
                <c:pt idx="0">
                  <c:v>300.9</c:v>
                </c:pt>
                <c:pt idx="1">
                  <c:v>301.1</c:v>
                </c:pt>
                <c:pt idx="2">
                  <c:v>302</c:v>
                </c:pt>
                <c:pt idx="3">
                  <c:v>303.2</c:v>
                </c:pt>
                <c:pt idx="4">
                  <c:v>303.7</c:v>
                </c:pt>
                <c:pt idx="5">
                  <c:v>304.7</c:v>
                </c:pt>
                <c:pt idx="6">
                  <c:v>305.3</c:v>
                </c:pt>
                <c:pt idx="7">
                  <c:v>306.4</c:v>
                </c:pt>
                <c:pt idx="8">
                  <c:v>306.1</c:v>
                </c:pt>
                <c:pt idx="9">
                  <c:v>306.7</c:v>
                </c:pt>
                <c:pt idx="10">
                  <c:v>307.9</c:v>
                </c:pt>
                <c:pt idx="11">
                  <c:v>308.7</c:v>
                </c:pt>
                <c:pt idx="12">
                  <c:v>309.3</c:v>
                </c:pt>
                <c:pt idx="13">
                  <c:v>309.9</c:v>
                </c:pt>
                <c:pt idx="14">
                  <c:v>310.2</c:v>
                </c:pt>
                <c:pt idx="15">
                  <c:v>310.9</c:v>
                </c:pt>
                <c:pt idx="16">
                  <c:v>311.1</c:v>
                </c:pt>
                <c:pt idx="17">
                  <c:v>311.9</c:v>
                </c:pt>
                <c:pt idx="18">
                  <c:v>312.9</c:v>
                </c:pt>
                <c:pt idx="19">
                  <c:v>313.5</c:v>
                </c:pt>
                <c:pt idx="20">
                  <c:v>314.4</c:v>
                </c:pt>
                <c:pt idx="21">
                  <c:v>315.6</c:v>
                </c:pt>
                <c:pt idx="22">
                  <c:v>316.3</c:v>
                </c:pt>
                <c:pt idx="23">
                  <c:v>317</c:v>
                </c:pt>
                <c:pt idx="24">
                  <c:v>317.6</c:v>
                </c:pt>
                <c:pt idx="25">
                  <c:v>318.2</c:v>
                </c:pt>
                <c:pt idx="26">
                  <c:v>319</c:v>
                </c:pt>
                <c:pt idx="27">
                  <c:v>319.9</c:v>
                </c:pt>
                <c:pt idx="28">
                  <c:v>320.6</c:v>
                </c:pt>
                <c:pt idx="29">
                  <c:v>321.5</c:v>
                </c:pt>
                <c:pt idx="30">
                  <c:v>322.2</c:v>
                </c:pt>
                <c:pt idx="31">
                  <c:v>323</c:v>
                </c:pt>
                <c:pt idx="32">
                  <c:v>324.2</c:v>
                </c:pt>
                <c:pt idx="33">
                  <c:v>325</c:v>
                </c:pt>
                <c:pt idx="34">
                  <c:v>325.9</c:v>
                </c:pt>
                <c:pt idx="35">
                  <c:v>327.1</c:v>
                </c:pt>
                <c:pt idx="36">
                  <c:v>328.1</c:v>
                </c:pt>
                <c:pt idx="37">
                  <c:v>328.9</c:v>
                </c:pt>
                <c:pt idx="38">
                  <c:v>329.7</c:v>
                </c:pt>
                <c:pt idx="39">
                  <c:v>330.9</c:v>
                </c:pt>
                <c:pt idx="40">
                  <c:v>331.9</c:v>
                </c:pt>
                <c:pt idx="41">
                  <c:v>333.1</c:v>
                </c:pt>
                <c:pt idx="42">
                  <c:v>334.3</c:v>
                </c:pt>
                <c:pt idx="43">
                  <c:v>335.7</c:v>
                </c:pt>
                <c:pt idx="44">
                  <c:v>336.7</c:v>
                </c:pt>
              </c:numCache>
            </c:numRef>
          </c:yVal>
          <c:smooth val="0"/>
        </c:ser>
        <c:axId val="14307527"/>
        <c:axId val="80607357"/>
      </c:scatterChart>
      <c:valAx>
        <c:axId val="14307527"/>
        <c:scaling>
          <c:orientation val="minMax"/>
          <c:max val="2260"/>
          <c:min val="197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6457795183735"/>
              <c:y val="0.8409124574137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607357"/>
        <c:crossesAt val="0"/>
        <c:crossBetween val="midCat"/>
        <c:majorUnit val="20"/>
        <c:minorUnit val="10"/>
      </c:valAx>
      <c:valAx>
        <c:axId val="80607357"/>
        <c:scaling>
          <c:orientation val="minMax"/>
          <c:max val="650"/>
          <c:min val="2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Dry-air mole fraction (ppbv)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307527"/>
        <c:crossesAt val="0"/>
        <c:crossBetween val="midCat"/>
        <c:minorUnit val="25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"/>
          <c:y val="0.902977336690861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0</xdr:row>
      <xdr:rowOff>124920</xdr:rowOff>
    </xdr:from>
    <xdr:to>
      <xdr:col>5</xdr:col>
      <xdr:colOff>296280</xdr:colOff>
      <xdr:row>15</xdr:row>
      <xdr:rowOff>116640</xdr:rowOff>
    </xdr:to>
    <xdr:graphicFrame>
      <xdr:nvGraphicFramePr>
        <xdr:cNvPr id="0" name=""/>
        <xdr:cNvGraphicFramePr/>
      </xdr:nvGraphicFramePr>
      <xdr:xfrm>
        <a:off x="39960" y="124920"/>
        <a:ext cx="4320000" cy="24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258480</xdr:colOff>
      <xdr:row>22</xdr:row>
      <xdr:rowOff>123840</xdr:rowOff>
    </xdr:from>
    <xdr:to>
      <xdr:col>12</xdr:col>
      <xdr:colOff>514440</xdr:colOff>
      <xdr:row>37</xdr:row>
      <xdr:rowOff>115560</xdr:rowOff>
    </xdr:to>
    <xdr:graphicFrame>
      <xdr:nvGraphicFramePr>
        <xdr:cNvPr id="1" name=""/>
        <xdr:cNvGraphicFramePr/>
      </xdr:nvGraphicFramePr>
      <xdr:xfrm>
        <a:off x="5947920" y="3726720"/>
        <a:ext cx="4320000" cy="24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72360</xdr:colOff>
      <xdr:row>1</xdr:row>
      <xdr:rowOff>360</xdr:rowOff>
    </xdr:from>
    <xdr:to>
      <xdr:col>11</xdr:col>
      <xdr:colOff>328320</xdr:colOff>
      <xdr:row>15</xdr:row>
      <xdr:rowOff>154440</xdr:rowOff>
    </xdr:to>
    <xdr:graphicFrame>
      <xdr:nvGraphicFramePr>
        <xdr:cNvPr id="2" name=""/>
        <xdr:cNvGraphicFramePr/>
      </xdr:nvGraphicFramePr>
      <xdr:xfrm>
        <a:off x="4948920" y="162720"/>
        <a:ext cx="4320000" cy="243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21: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/>
  <cols>
    <col collapsed="false" hidden="false" max="1" min="1" style="0" width="11.5204081632653"/>
    <col collapsed="false" hidden="false" max="2" min="2" style="1" width="11.5204081632653"/>
    <col collapsed="false" hidden="false" max="1025" min="3" style="0" width="11.5204081632653"/>
  </cols>
  <sheetData>
    <row r="21" customFormat="false" ht="14.9" hidden="false" customHeight="false" outlineLevel="0" collapsed="false">
      <c r="A21" s="2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</row>
    <row r="22" customFormat="false" ht="12.8" hidden="false" customHeight="false" outlineLevel="0" collapsed="false">
      <c r="A22" s="3" t="s">
        <v>7</v>
      </c>
      <c r="B22" s="4" t="n">
        <f aca="false">INDEX(LINEST(LN(NOAA_Annual_Mean_MoleFractions_2023!B5:B49),NOAA_Annual_Mean_MoleFractions_2023!A5:A49),1)</f>
        <v>0.00494188635461013</v>
      </c>
      <c r="C22" s="1" t="n">
        <f aca="false">INDEX(LINEST(NOAA_Annual_Mean_MoleFractions_2023!B5:B49,NOAA_Annual_Mean_MoleFractions_2023!A5:A49),1)</f>
        <v>1.853069828722</v>
      </c>
      <c r="D22" s="4" t="n">
        <f aca="false">INDEX(LINEST(LN(NOAA_Annual_Mean_MoleFractions_2023!C5:C49),NOAA_Annual_Mean_MoleFractions_2023!A5:A49),1)</f>
        <v>0.00352017807667955</v>
      </c>
      <c r="E22" s="4" t="n">
        <f aca="false">INDEX(LINEST(NOAA_Annual_Mean_MoleFractions_2023!C5:C49,NOAA_Annual_Mean_MoleFractions_2023!A5:A49),1)</f>
        <v>6.16404479578392</v>
      </c>
      <c r="F22" s="4" t="n">
        <f aca="false">INDEX(LINEST(LN(NOAA_Annual_Mean_MoleFractions_2023!D5:D49),NOAA_Annual_Mean_MoleFractions_2023!A5:A49),1)</f>
        <v>0.00247194342180947</v>
      </c>
      <c r="G22" s="4" t="n">
        <f aca="false">INDEX(LINEST(NOAA_Annual_Mean_MoleFractions_2023!D5:D49,NOAA_Annual_Mean_MoleFractions_2023!A5:A49),1)</f>
        <v>0.784993412384717</v>
      </c>
    </row>
    <row r="23" customFormat="false" ht="12.8" hidden="false" customHeight="false" outlineLevel="0" collapsed="false">
      <c r="A23" s="3" t="s">
        <v>8</v>
      </c>
      <c r="B23" s="1" t="n">
        <f aca="false">INDEX(LOGEST(NOAA_Annual_Mean_MoleFractions_2023!B5:B49,NOAA_Annual_Mean_MoleFractions_2023!A5:A49),2)</f>
        <v>0.0189282162512188</v>
      </c>
      <c r="C23" s="4" t="n">
        <f aca="false">INDEX(LINEST(NOAA_Annual_Mean_MoleFractions_2023!B5:B49,NOAA_Annual_Mean_MoleFractions_2023!A5:A49),2)</f>
        <v>-3334.20383838384</v>
      </c>
      <c r="D23" s="4" t="n">
        <f aca="false">INDEX(LOGEST(NOAA_Annual_Mean_MoleFractions_2023!C5:C49,NOAA_Annual_Mean_MoleFractions_2023!A5:A49),2)</f>
        <v>1.53503983782233</v>
      </c>
      <c r="E23" s="4" t="n">
        <f aca="false">INDEX(LINEST(NOAA_Annual_Mean_MoleFractions_2023!C5:C49,NOAA_Annual_Mean_MoleFractions_2023!A5:A49),2)</f>
        <v>-10573.4291919192</v>
      </c>
      <c r="F23" s="4" t="n">
        <f aca="false">INDEX(LOGEST(NOAA_Annual_Mean_MoleFractions_2023!D5:D49,NOAA_Annual_Mean_MoleFractions_2023!A5:A49),2)</f>
        <v>2.25217650591075</v>
      </c>
      <c r="G23" s="4" t="n">
        <f aca="false">INDEX(LINEST(NOAA_Annual_Mean_MoleFractions_2023!D5:D49,NOAA_Annual_Mean_MoleFractions_2023!A5:A49),2)</f>
        <v>-1253.81181818182</v>
      </c>
    </row>
    <row r="24" customFormat="false" ht="12.8" hidden="false" customHeight="false" outlineLevel="0" collapsed="false">
      <c r="A24" s="3" t="s">
        <v>9</v>
      </c>
      <c r="B24" s="1" t="n">
        <f aca="false">INDEX(LOGEST(NOAA_Annual_Mean_MoleFractions_2023!B5:B49,NOAA_Annual_Mean_MoleFractions_2023!A5:A49,,1),3,1)</f>
        <v>0.994637348378469</v>
      </c>
      <c r="C24" s="1" t="n">
        <f aca="false">INDEX(LINEST(NOAA_Annual_Mean_MoleFractions_2023!B5:B49,NOAA_Annual_Mean_MoleFractions_2023!A5:A49,,1),3,1)</f>
        <v>0.989862207552821</v>
      </c>
      <c r="D24" s="4" t="n">
        <f aca="false">INDEX(LINEST(LN(NOAA_Annual_Mean_MoleFractions_2023!C5:C49),NOAA_Annual_Mean_MoleFractions_2023!A5:A49,,1),3,1)</f>
        <v>0.940328951662687</v>
      </c>
      <c r="E24" s="4" t="n">
        <f aca="false">INDEX(LINEST(NOAA_Annual_Mean_MoleFractions_2023!C5:C49,NOAA_Annual_Mean_MoleFractions_2023!A5:A49,,1),3,1)</f>
        <v>0.945940415973373</v>
      </c>
      <c r="F24" s="4" t="n">
        <f aca="false">INDEX(LINEST(LN(NOAA_Annual_Mean_MoleFractions_2023!D5:D49),NOAA_Annual_Mean_MoleFractions_2023!A5:A49,,1),3,1)</f>
        <v>0.993560868415188</v>
      </c>
      <c r="G24" s="4" t="n">
        <f aca="false">INDEX(LINEST(NOAA_Annual_Mean_MoleFractions_2023!D5:D49,NOAA_Annual_Mean_MoleFractions_2023!A5:A49,,1),3,1)</f>
        <v>0.991159011663457</v>
      </c>
    </row>
    <row r="25" customFormat="false" ht="12.8" hidden="false" customHeight="false" outlineLevel="0" collapsed="false">
      <c r="A25" s="3"/>
      <c r="C25" s="1"/>
      <c r="D25" s="4"/>
      <c r="E25" s="4"/>
      <c r="F25" s="4"/>
      <c r="G25" s="4"/>
    </row>
    <row r="26" customFormat="false" ht="12.8" hidden="false" customHeight="false" outlineLevel="0" collapsed="false">
      <c r="A26" s="1" t="n">
        <v>1980</v>
      </c>
      <c r="B26" s="5" t="n">
        <f aca="false">$B$23 * EXP($B$22 * A26)</f>
        <v>336.242772161419</v>
      </c>
      <c r="C26" s="5" t="n">
        <f aca="false">($C$22 * A26) +  $C$23</f>
        <v>334.874422485727</v>
      </c>
      <c r="D26" s="5" t="n">
        <f aca="false">$D$23 * EXP($D$22 * A26)</f>
        <v>1633.54687308187</v>
      </c>
      <c r="E26" s="5" t="n">
        <f aca="false">($E$22 * A26) + $E$23</f>
        <v>1631.37950373298</v>
      </c>
      <c r="F26" s="5" t="n">
        <f aca="false">$F$23 * EXP($F$22 * A26)</f>
        <v>300.769761408917</v>
      </c>
      <c r="G26" s="5" t="n">
        <f aca="false">($G$22 * A26) + $G$23</f>
        <v>300.475138339921</v>
      </c>
    </row>
    <row r="27" customFormat="false" ht="12.8" hidden="false" customHeight="false" outlineLevel="0" collapsed="false">
      <c r="A27" s="1" t="n">
        <v>2020</v>
      </c>
      <c r="B27" s="5" t="n">
        <f aca="false">$B$23 * EXP($B$22 * A27)</f>
        <v>409.734295327066</v>
      </c>
      <c r="C27" s="5" t="n">
        <f aca="false">($C$22 * A27) +  $C$23</f>
        <v>408.997215634607</v>
      </c>
      <c r="D27" s="5" t="n">
        <f aca="false">$D$23 * EXP($D$22 * A27)</f>
        <v>1880.54338488298</v>
      </c>
      <c r="E27" s="5" t="n">
        <f aca="false">($E$22 * A27) + $E$23</f>
        <v>1877.94129556434</v>
      </c>
      <c r="F27" s="5" t="n">
        <f aca="false">$F$23 * EXP($F$22 * A27)</f>
        <v>332.029160092644</v>
      </c>
      <c r="G27" s="5" t="n">
        <f aca="false">($G$22 * A27) + $G$23</f>
        <v>331.87487483531</v>
      </c>
    </row>
    <row r="28" customFormat="false" ht="12.8" hidden="false" customHeight="false" outlineLevel="0" collapsed="false">
      <c r="A28" s="1" t="n">
        <v>2050</v>
      </c>
      <c r="B28" s="5" t="n">
        <f aca="false">$B$23 * EXP($B$22 * A28)</f>
        <v>475.214119365731</v>
      </c>
      <c r="C28" s="5" t="n">
        <f aca="false">($C$22 * A28) +  $C$23</f>
        <v>464.589310496267</v>
      </c>
      <c r="D28" s="5" t="n">
        <f aca="false">$D$23 * EXP($D$22 * A28)</f>
        <v>2090.0042759674</v>
      </c>
      <c r="E28" s="5" t="n">
        <f aca="false">($E$22 * A28) + $E$23</f>
        <v>2062.86263943786</v>
      </c>
      <c r="F28" s="5" t="n">
        <f aca="false">$F$23 * EXP($F$22 * A28)</f>
        <v>357.58786183833</v>
      </c>
      <c r="G28" s="5" t="n">
        <f aca="false">($G$22 * A28) + $G$23</f>
        <v>355.424677206851</v>
      </c>
    </row>
    <row r="29" customFormat="false" ht="12.8" hidden="false" customHeight="false" outlineLevel="0" collapsed="false">
      <c r="A29" s="1" t="n">
        <v>2100</v>
      </c>
      <c r="B29" s="5" t="n">
        <f aca="false">$B$23 * EXP($B$22 * A29)</f>
        <v>608.416571473452</v>
      </c>
      <c r="C29" s="5" t="n">
        <f aca="false">($C$22 * A29) +  $C$23</f>
        <v>557.242801932367</v>
      </c>
      <c r="D29" s="5" t="n">
        <f aca="false">$D$23 * EXP($D$22 * A29)</f>
        <v>2492.2228316457</v>
      </c>
      <c r="E29" s="5" t="n">
        <f aca="false">($E$22 * A29) + $E$23</f>
        <v>2371.06487922705</v>
      </c>
      <c r="F29" s="5" t="n">
        <f aca="false">$F$23 * EXP($F$22 * A29)</f>
        <v>404.632104533758</v>
      </c>
      <c r="G29" s="5" t="n">
        <f aca="false">($G$22 * A29) + $G$23</f>
        <v>394.674347826087</v>
      </c>
    </row>
    <row r="30" customFormat="false" ht="12.8" hidden="false" customHeight="false" outlineLevel="0" collapsed="false">
      <c r="A30" s="5" t="n">
        <v>2120.11348209694</v>
      </c>
      <c r="B30" s="5" t="n">
        <f aca="false">$B$23 * EXP($B$22 * A30)</f>
        <v>672.000000001965</v>
      </c>
      <c r="C30" s="5"/>
      <c r="D30" s="5"/>
      <c r="E30" s="5"/>
      <c r="G30" s="5"/>
    </row>
    <row r="31" customFormat="false" ht="12.8" hidden="false" customHeight="false" outlineLevel="0" collapsed="false">
      <c r="A31" s="5" t="n">
        <v>2160.84886620025</v>
      </c>
      <c r="B31" s="5"/>
      <c r="C31" s="5" t="n">
        <f aca="false">($C$22 * A31) +  $C$23</f>
        <v>669.999999999993</v>
      </c>
      <c r="D31" s="5"/>
      <c r="E31" s="5"/>
      <c r="G31" s="5"/>
    </row>
    <row r="32" s="1" customFormat="true" ht="12.8" hidden="false" customHeight="false" outlineLevel="0" collapsed="false">
      <c r="A32" s="5" t="n">
        <v>2176.98563975575</v>
      </c>
      <c r="B32" s="0"/>
      <c r="C32" s="5"/>
      <c r="D32" s="5" t="n">
        <f aca="false">$D$23 * EXP($D$22 * A32)</f>
        <v>3268.000000051</v>
      </c>
      <c r="E32" s="5"/>
      <c r="F32" s="0"/>
      <c r="G32" s="5"/>
      <c r="AMJ32" s="0"/>
    </row>
    <row r="33" customFormat="false" ht="12.8" hidden="false" customHeight="false" outlineLevel="0" collapsed="false">
      <c r="A33" s="5" t="n">
        <v>2244.53741825211</v>
      </c>
      <c r="B33" s="0"/>
      <c r="C33" s="5"/>
      <c r="D33" s="5"/>
      <c r="E33" s="5" t="n">
        <f aca="false">($E$22 * A33) + $E$23</f>
        <v>3262.00000000001</v>
      </c>
      <c r="G33" s="5"/>
    </row>
    <row r="34" customFormat="false" ht="12.8" hidden="false" customHeight="false" outlineLevel="0" collapsed="false">
      <c r="A34" s="5" t="n">
        <v>2260.71531872465</v>
      </c>
      <c r="B34" s="0"/>
      <c r="E34" s="5"/>
      <c r="F34" s="5" t="n">
        <f aca="false">$F$23 * EXP($F$22 * A34)</f>
        <v>602.00000000314</v>
      </c>
      <c r="G34" s="5"/>
    </row>
    <row r="35" customFormat="false" ht="12.8" hidden="false" customHeight="false" outlineLevel="0" collapsed="false">
      <c r="A35" s="5" t="n">
        <v>2361.56353535523</v>
      </c>
      <c r="B35" s="0"/>
      <c r="C35" s="5"/>
      <c r="G35" s="5" t="n">
        <f aca="false">($G$22 * A35) + $G$23</f>
        <v>600</v>
      </c>
    </row>
    <row r="36" customFormat="false" ht="12.8" hidden="false" customHeight="true" outlineLevel="0" collapsed="false">
      <c r="A36" s="6" t="s">
        <v>10</v>
      </c>
      <c r="B36" s="7" t="n">
        <f aca="false">A30-A26</f>
        <v>140.11348209694</v>
      </c>
      <c r="C36" s="7" t="n">
        <f aca="false">A31-A26</f>
        <v>180.84886620025</v>
      </c>
      <c r="D36" s="7" t="n">
        <f aca="false">A32-A26</f>
        <v>196.98563975575</v>
      </c>
      <c r="E36" s="7" t="n">
        <f aca="false">A33-A26</f>
        <v>264.53741825211</v>
      </c>
      <c r="F36" s="7" t="n">
        <f aca="false">A34-A26</f>
        <v>280.71531872465</v>
      </c>
      <c r="G36" s="7" t="n">
        <f aca="false">A35-A26</f>
        <v>381.56353535523</v>
      </c>
    </row>
  </sheetData>
  <mergeCells count="7">
    <mergeCell ref="A36:A37"/>
    <mergeCell ref="B36:B37"/>
    <mergeCell ref="C36:C37"/>
    <mergeCell ref="D36:D37"/>
    <mergeCell ref="E36:E37"/>
    <mergeCell ref="F36:F37"/>
    <mergeCell ref="G36:G3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54" activeCellId="0" sqref="A54"/>
    </sheetView>
  </sheetViews>
  <sheetFormatPr defaultRowHeight="12.8"/>
  <cols>
    <col collapsed="false" hidden="false" max="1" min="1" style="1" width="7.90816326530612"/>
    <col collapsed="false" hidden="false" max="2" min="2" style="0" width="7.36224489795918"/>
    <col collapsed="false" hidden="false" max="3" min="3" style="0" width="6.98469387755102"/>
    <col collapsed="false" hidden="false" max="4" min="4" style="0" width="8.61224489795918"/>
    <col collapsed="false" hidden="false" max="5" min="5" style="0" width="8.93877551020408"/>
    <col collapsed="false" hidden="false" max="6" min="6" style="0" width="8.51530612244898"/>
    <col collapsed="false" hidden="false" max="7" min="7" style="0" width="7.54081632653061"/>
    <col collapsed="false" hidden="false" max="8" min="8" style="0" width="10.8826530612245"/>
    <col collapsed="false" hidden="false" max="9" min="9" style="0" width="6.01020408163265"/>
    <col collapsed="false" hidden="false" max="10" min="10" style="0" width="7.68367346938776"/>
    <col collapsed="false" hidden="false" max="11" min="11" style="0" width="10.8826530612245"/>
    <col collapsed="false" hidden="false" max="12" min="12" style="0" width="8.93877551020408"/>
    <col collapsed="false" hidden="false" max="13" min="13" style="0" width="7.12755102040816"/>
    <col collapsed="false" hidden="false" max="15" min="14" style="0" width="7.26020408163265"/>
    <col collapsed="false" hidden="false" max="18" min="16" style="0" width="9.62755102040816"/>
    <col collapsed="false" hidden="false" max="19" min="19" style="0" width="8.65816326530612"/>
    <col collapsed="false" hidden="false" max="20" min="20" style="0" width="7.68367346938776"/>
    <col collapsed="false" hidden="false" max="21" min="21" style="0" width="6.01020408163265"/>
    <col collapsed="false" hidden="false" max="1025" min="22" style="0" width="11.5204081632653"/>
  </cols>
  <sheetData>
    <row r="1" customFormat="false" ht="12.8" hidden="false" customHeight="false" outlineLevel="0" collapsed="false">
      <c r="B1" s="0" t="s">
        <v>11</v>
      </c>
    </row>
    <row r="2" customFormat="false" ht="12.8" hidden="false" customHeight="false" outlineLevel="0" collapsed="false">
      <c r="B2" s="0" t="s">
        <v>12</v>
      </c>
    </row>
    <row r="3" customFormat="false" ht="12.8" hidden="false" customHeight="false" outlineLevel="0" collapsed="false">
      <c r="B3" s="0" t="s">
        <v>13</v>
      </c>
      <c r="C3" s="0" t="s">
        <v>14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19</v>
      </c>
      <c r="I3" s="0" t="s">
        <v>20</v>
      </c>
      <c r="J3" s="0" t="s">
        <v>21</v>
      </c>
      <c r="K3" s="0" t="s">
        <v>22</v>
      </c>
      <c r="L3" s="0" t="s">
        <v>23</v>
      </c>
      <c r="M3" s="0" t="s">
        <v>24</v>
      </c>
      <c r="N3" s="0" t="s">
        <v>25</v>
      </c>
      <c r="O3" s="0" t="s">
        <v>26</v>
      </c>
      <c r="P3" s="0" t="s">
        <v>27</v>
      </c>
      <c r="Q3" s="0" t="s">
        <v>28</v>
      </c>
      <c r="R3" s="0" t="s">
        <v>29</v>
      </c>
      <c r="S3" s="0" t="s">
        <v>30</v>
      </c>
      <c r="T3" s="0" t="s">
        <v>31</v>
      </c>
      <c r="U3" s="0" t="s">
        <v>32</v>
      </c>
    </row>
    <row r="4" customFormat="false" ht="12.8" hidden="false" customHeight="false" outlineLevel="0" collapsed="false">
      <c r="B4" s="0" t="s">
        <v>33</v>
      </c>
      <c r="C4" s="0" t="s">
        <v>34</v>
      </c>
      <c r="D4" s="0" t="s">
        <v>34</v>
      </c>
      <c r="E4" s="0" t="s">
        <v>35</v>
      </c>
      <c r="F4" s="0" t="s">
        <v>35</v>
      </c>
      <c r="G4" s="0" t="s">
        <v>35</v>
      </c>
      <c r="H4" s="0" t="s">
        <v>35</v>
      </c>
      <c r="I4" s="0" t="s">
        <v>35</v>
      </c>
      <c r="J4" s="0" t="s">
        <v>35</v>
      </c>
      <c r="K4" s="0" t="s">
        <v>35</v>
      </c>
      <c r="L4" s="0" t="s">
        <v>35</v>
      </c>
      <c r="M4" s="0" t="s">
        <v>35</v>
      </c>
      <c r="N4" s="0" t="s">
        <v>35</v>
      </c>
      <c r="O4" s="0" t="s">
        <v>35</v>
      </c>
      <c r="P4" s="0" t="s">
        <v>35</v>
      </c>
      <c r="Q4" s="0" t="s">
        <v>35</v>
      </c>
      <c r="R4" s="0" t="s">
        <v>35</v>
      </c>
      <c r="S4" s="0" t="s">
        <v>35</v>
      </c>
      <c r="T4" s="0" t="s">
        <v>35</v>
      </c>
      <c r="U4" s="0" t="s">
        <v>35</v>
      </c>
    </row>
    <row r="5" customFormat="false" ht="12.8" hidden="false" customHeight="false" outlineLevel="0" collapsed="false">
      <c r="A5" s="1" t="n">
        <v>1979</v>
      </c>
      <c r="B5" s="0" t="n">
        <v>336.9</v>
      </c>
      <c r="C5" s="0" t="n">
        <v>1577.6</v>
      </c>
      <c r="D5" s="0" t="n">
        <v>300.9</v>
      </c>
      <c r="E5" s="0" t="n">
        <v>38.6</v>
      </c>
      <c r="F5" s="0" t="n">
        <v>18.8</v>
      </c>
      <c r="G5" s="0" t="n">
        <v>158.9</v>
      </c>
      <c r="H5" s="0" t="s">
        <v>36</v>
      </c>
      <c r="I5" s="0" t="n">
        <v>92.6</v>
      </c>
      <c r="J5" s="0" t="n">
        <v>286.6</v>
      </c>
      <c r="K5" s="0" t="n">
        <v>0.3</v>
      </c>
      <c r="L5" s="0" t="n">
        <v>78.7</v>
      </c>
      <c r="M5" s="0" t="n">
        <v>0.39</v>
      </c>
      <c r="N5" s="0" t="n">
        <v>0.21</v>
      </c>
      <c r="O5" s="0" t="n">
        <v>0.1</v>
      </c>
      <c r="P5" s="0" t="s">
        <v>36</v>
      </c>
      <c r="Q5" s="0" t="s">
        <v>36</v>
      </c>
      <c r="R5" s="0" t="s">
        <v>36</v>
      </c>
      <c r="S5" s="0" t="s">
        <v>36</v>
      </c>
      <c r="T5" s="0" t="n">
        <v>2.8</v>
      </c>
      <c r="U5" s="0" t="n">
        <v>0.75</v>
      </c>
    </row>
    <row r="6" customFormat="false" ht="12.8" hidden="false" customHeight="false" outlineLevel="0" collapsed="false">
      <c r="A6" s="1" t="n">
        <v>1980</v>
      </c>
      <c r="B6" s="0" t="n">
        <v>338.9</v>
      </c>
      <c r="C6" s="0" t="n">
        <v>1594.7</v>
      </c>
      <c r="D6" s="0" t="n">
        <v>301.1</v>
      </c>
      <c r="E6" s="0" t="n">
        <v>42.4</v>
      </c>
      <c r="F6" s="0" t="n">
        <v>21.5</v>
      </c>
      <c r="G6" s="0" t="n">
        <v>167.9</v>
      </c>
      <c r="H6" s="0" t="s">
        <v>36</v>
      </c>
      <c r="I6" s="0" t="n">
        <v>94</v>
      </c>
      <c r="J6" s="0" t="n">
        <v>301.9</v>
      </c>
      <c r="K6" s="0" t="n">
        <v>0.3</v>
      </c>
      <c r="L6" s="0" t="n">
        <v>85.9</v>
      </c>
      <c r="M6" s="0" t="n">
        <v>0.48</v>
      </c>
      <c r="N6" s="0" t="n">
        <v>0.28</v>
      </c>
      <c r="O6" s="0" t="n">
        <v>0.11</v>
      </c>
      <c r="P6" s="0" t="s">
        <v>36</v>
      </c>
      <c r="Q6" s="0" t="s">
        <v>36</v>
      </c>
      <c r="R6" s="0" t="s">
        <v>36</v>
      </c>
      <c r="S6" s="0" t="s">
        <v>36</v>
      </c>
      <c r="T6" s="0" t="n">
        <v>3.1</v>
      </c>
      <c r="U6" s="0" t="n">
        <v>0.85</v>
      </c>
    </row>
    <row r="7" customFormat="false" ht="12.8" hidden="false" customHeight="false" outlineLevel="0" collapsed="false">
      <c r="A7" s="1" t="n">
        <v>1981</v>
      </c>
      <c r="B7" s="0" t="n">
        <v>340.1</v>
      </c>
      <c r="C7" s="0" t="n">
        <v>1611.9</v>
      </c>
      <c r="D7" s="0" t="n">
        <v>302</v>
      </c>
      <c r="E7" s="0" t="n">
        <v>46.2</v>
      </c>
      <c r="F7" s="0" t="n">
        <v>24.4</v>
      </c>
      <c r="G7" s="0" t="n">
        <v>176</v>
      </c>
      <c r="H7" s="0" t="s">
        <v>36</v>
      </c>
      <c r="I7" s="0" t="n">
        <v>94.9</v>
      </c>
      <c r="J7" s="0" t="n">
        <v>319.4</v>
      </c>
      <c r="K7" s="0" t="n">
        <v>0.3</v>
      </c>
      <c r="L7" s="0" t="n">
        <v>92.2</v>
      </c>
      <c r="M7" s="0" t="n">
        <v>0.58</v>
      </c>
      <c r="N7" s="0" t="n">
        <v>0.35</v>
      </c>
      <c r="O7" s="0" t="n">
        <v>0.13</v>
      </c>
      <c r="P7" s="0" t="s">
        <v>36</v>
      </c>
      <c r="Q7" s="0" t="s">
        <v>36</v>
      </c>
      <c r="R7" s="0" t="s">
        <v>36</v>
      </c>
      <c r="S7" s="0" t="s">
        <v>36</v>
      </c>
      <c r="T7" s="0" t="n">
        <v>3.4</v>
      </c>
      <c r="U7" s="0" t="n">
        <v>0.96</v>
      </c>
    </row>
    <row r="8" customFormat="false" ht="12.8" hidden="false" customHeight="false" outlineLevel="0" collapsed="false">
      <c r="A8" s="1" t="n">
        <v>1982</v>
      </c>
      <c r="B8" s="0" t="n">
        <v>340.9</v>
      </c>
      <c r="C8" s="0" t="n">
        <v>1629.2</v>
      </c>
      <c r="D8" s="0" t="n">
        <v>303.2</v>
      </c>
      <c r="E8" s="0" t="n">
        <v>50</v>
      </c>
      <c r="F8" s="0" t="n">
        <v>27.6</v>
      </c>
      <c r="G8" s="0" t="n">
        <v>184.1</v>
      </c>
      <c r="H8" s="0" t="s">
        <v>36</v>
      </c>
      <c r="I8" s="0" t="n">
        <v>95.9</v>
      </c>
      <c r="J8" s="0" t="n">
        <v>335.4</v>
      </c>
      <c r="K8" s="0" t="n">
        <v>0.4</v>
      </c>
      <c r="L8" s="0" t="n">
        <v>96.3</v>
      </c>
      <c r="M8" s="0" t="n">
        <v>0.7</v>
      </c>
      <c r="N8" s="0" t="n">
        <v>0.44</v>
      </c>
      <c r="O8" s="0" t="n">
        <v>0.15</v>
      </c>
      <c r="P8" s="0" t="s">
        <v>36</v>
      </c>
      <c r="Q8" s="0" t="s">
        <v>36</v>
      </c>
      <c r="R8" s="0" t="s">
        <v>36</v>
      </c>
      <c r="S8" s="0" t="s">
        <v>36</v>
      </c>
      <c r="T8" s="0" t="n">
        <v>3.8</v>
      </c>
      <c r="U8" s="0" t="n">
        <v>1.06</v>
      </c>
    </row>
    <row r="9" customFormat="false" ht="12.8" hidden="false" customHeight="false" outlineLevel="0" collapsed="false">
      <c r="A9" s="1" t="n">
        <v>1983</v>
      </c>
      <c r="B9" s="0" t="n">
        <v>342.5</v>
      </c>
      <c r="C9" s="0" t="n">
        <v>1636.9</v>
      </c>
      <c r="D9" s="0" t="n">
        <v>303.7</v>
      </c>
      <c r="E9" s="0" t="n">
        <v>54.2</v>
      </c>
      <c r="F9" s="0" t="n">
        <v>31</v>
      </c>
      <c r="G9" s="0" t="n">
        <v>193.1</v>
      </c>
      <c r="H9" s="0" t="s">
        <v>36</v>
      </c>
      <c r="I9" s="0" t="n">
        <v>97.3</v>
      </c>
      <c r="J9" s="0" t="n">
        <v>352.8</v>
      </c>
      <c r="K9" s="0" t="n">
        <v>0.4</v>
      </c>
      <c r="L9" s="0" t="n">
        <v>100.7</v>
      </c>
      <c r="M9" s="0" t="n">
        <v>0.83</v>
      </c>
      <c r="N9" s="0" t="n">
        <v>0.55</v>
      </c>
      <c r="O9" s="0" t="n">
        <v>0.17</v>
      </c>
      <c r="P9" s="0" t="s">
        <v>36</v>
      </c>
      <c r="Q9" s="0" t="s">
        <v>36</v>
      </c>
      <c r="R9" s="0" t="s">
        <v>36</v>
      </c>
      <c r="S9" s="0" t="s">
        <v>36</v>
      </c>
      <c r="T9" s="0" t="n">
        <v>4.1</v>
      </c>
      <c r="U9" s="0" t="n">
        <v>1.19</v>
      </c>
    </row>
    <row r="10" customFormat="false" ht="12.8" hidden="false" customHeight="false" outlineLevel="0" collapsed="false">
      <c r="A10" s="1" t="n">
        <v>1984</v>
      </c>
      <c r="B10" s="0" t="n">
        <v>344.1</v>
      </c>
      <c r="C10" s="0" t="n">
        <v>1644.7</v>
      </c>
      <c r="D10" s="0" t="n">
        <v>304.7</v>
      </c>
      <c r="E10" s="0" t="n">
        <v>58.5</v>
      </c>
      <c r="F10" s="0" t="n">
        <v>35.4</v>
      </c>
      <c r="G10" s="0" t="n">
        <v>201.5</v>
      </c>
      <c r="H10" s="0" t="s">
        <v>36</v>
      </c>
      <c r="I10" s="0" t="n">
        <v>98.8</v>
      </c>
      <c r="J10" s="0" t="n">
        <v>367.8</v>
      </c>
      <c r="K10" s="0" t="n">
        <v>0.5</v>
      </c>
      <c r="L10" s="0" t="n">
        <v>105.7</v>
      </c>
      <c r="M10" s="0" t="n">
        <v>0.98</v>
      </c>
      <c r="N10" s="0" t="n">
        <v>0.67</v>
      </c>
      <c r="O10" s="0" t="n">
        <v>0.19</v>
      </c>
      <c r="P10" s="0" t="s">
        <v>36</v>
      </c>
      <c r="Q10" s="0" t="s">
        <v>36</v>
      </c>
      <c r="R10" s="0" t="s">
        <v>36</v>
      </c>
      <c r="S10" s="0" t="s">
        <v>36</v>
      </c>
      <c r="T10" s="0" t="n">
        <v>4.5</v>
      </c>
      <c r="U10" s="0" t="n">
        <v>1.31</v>
      </c>
    </row>
    <row r="11" customFormat="false" ht="12.8" hidden="false" customHeight="false" outlineLevel="0" collapsed="false">
      <c r="A11" s="1" t="n">
        <v>1985</v>
      </c>
      <c r="B11" s="0" t="n">
        <v>345.5</v>
      </c>
      <c r="C11" s="0" t="n">
        <v>1657.2</v>
      </c>
      <c r="D11" s="0" t="n">
        <v>305.3</v>
      </c>
      <c r="E11" s="0" t="n">
        <v>62.9</v>
      </c>
      <c r="F11" s="0" t="n">
        <v>40</v>
      </c>
      <c r="G11" s="0" t="n">
        <v>213</v>
      </c>
      <c r="H11" s="0" t="s">
        <v>36</v>
      </c>
      <c r="I11" s="0" t="n">
        <v>99.9</v>
      </c>
      <c r="J11" s="0" t="n">
        <v>383.7</v>
      </c>
      <c r="K11" s="0" t="n">
        <v>0.5</v>
      </c>
      <c r="L11" s="0" t="n">
        <v>109.6</v>
      </c>
      <c r="M11" s="0" t="n">
        <v>1.15</v>
      </c>
      <c r="N11" s="0" t="n">
        <v>0.81</v>
      </c>
      <c r="O11" s="0" t="n">
        <v>0.21</v>
      </c>
      <c r="P11" s="0" t="s">
        <v>36</v>
      </c>
      <c r="Q11" s="0" t="s">
        <v>36</v>
      </c>
      <c r="R11" s="0" t="s">
        <v>36</v>
      </c>
      <c r="S11" s="0" t="s">
        <v>36</v>
      </c>
      <c r="T11" s="0" t="n">
        <v>4.9</v>
      </c>
      <c r="U11" s="0" t="n">
        <v>1.46</v>
      </c>
    </row>
    <row r="12" customFormat="false" ht="12.8" hidden="false" customHeight="false" outlineLevel="0" collapsed="false">
      <c r="A12" s="1" t="n">
        <v>1986</v>
      </c>
      <c r="B12" s="0" t="n">
        <v>347</v>
      </c>
      <c r="C12" s="0" t="n">
        <v>1670.1</v>
      </c>
      <c r="D12" s="0" t="n">
        <v>306.4</v>
      </c>
      <c r="E12" s="0" t="n">
        <v>67.4</v>
      </c>
      <c r="F12" s="0" t="n">
        <v>44.3</v>
      </c>
      <c r="G12" s="0" t="n">
        <v>223.1</v>
      </c>
      <c r="H12" s="0" t="s">
        <v>36</v>
      </c>
      <c r="I12" s="0" t="n">
        <v>101.1</v>
      </c>
      <c r="J12" s="0" t="n">
        <v>402.7</v>
      </c>
      <c r="K12" s="0" t="n">
        <v>0.6</v>
      </c>
      <c r="L12" s="0" t="n">
        <v>112.1</v>
      </c>
      <c r="M12" s="0" t="n">
        <v>1.35</v>
      </c>
      <c r="N12" s="0" t="n">
        <v>0.97</v>
      </c>
      <c r="O12" s="0" t="n">
        <v>0.23</v>
      </c>
      <c r="P12" s="0" t="s">
        <v>36</v>
      </c>
      <c r="Q12" s="0" t="s">
        <v>36</v>
      </c>
      <c r="R12" s="0" t="s">
        <v>36</v>
      </c>
      <c r="S12" s="0" t="s">
        <v>36</v>
      </c>
      <c r="T12" s="0" t="n">
        <v>5.3</v>
      </c>
      <c r="U12" s="0" t="n">
        <v>1.61</v>
      </c>
    </row>
    <row r="13" customFormat="false" ht="12.8" hidden="false" customHeight="false" outlineLevel="0" collapsed="false">
      <c r="A13" s="1" t="n">
        <v>1987</v>
      </c>
      <c r="B13" s="0" t="n">
        <v>348.7</v>
      </c>
      <c r="C13" s="0" t="n">
        <v>1682.7</v>
      </c>
      <c r="D13" s="0" t="n">
        <v>306.1</v>
      </c>
      <c r="E13" s="0" t="n">
        <v>72.4</v>
      </c>
      <c r="F13" s="0" t="n">
        <v>50.5</v>
      </c>
      <c r="G13" s="0" t="n">
        <v>233.9</v>
      </c>
      <c r="H13" s="0" t="s">
        <v>36</v>
      </c>
      <c r="I13" s="0" t="n">
        <v>102.4</v>
      </c>
      <c r="J13" s="0" t="n">
        <v>423.5</v>
      </c>
      <c r="K13" s="0" t="n">
        <v>0.8</v>
      </c>
      <c r="L13" s="0" t="n">
        <v>116.3</v>
      </c>
      <c r="M13" s="0" t="n">
        <v>1.59</v>
      </c>
      <c r="N13" s="0" t="n">
        <v>1.16</v>
      </c>
      <c r="O13" s="0" t="n">
        <v>0.25</v>
      </c>
      <c r="P13" s="0" t="s">
        <v>36</v>
      </c>
      <c r="Q13" s="0" t="s">
        <v>36</v>
      </c>
      <c r="R13" s="0" t="s">
        <v>36</v>
      </c>
      <c r="S13" s="0" t="s">
        <v>36</v>
      </c>
      <c r="T13" s="0" t="n">
        <v>5.7</v>
      </c>
      <c r="U13" s="0" t="n">
        <v>1.78</v>
      </c>
    </row>
    <row r="14" customFormat="false" ht="12.8" hidden="false" customHeight="false" outlineLevel="0" collapsed="false">
      <c r="A14" s="1" t="n">
        <v>1988</v>
      </c>
      <c r="B14" s="0" t="n">
        <v>351.2</v>
      </c>
      <c r="C14" s="0" t="n">
        <v>1693.2</v>
      </c>
      <c r="D14" s="0" t="n">
        <v>306.7</v>
      </c>
      <c r="E14" s="0" t="n">
        <v>78.2</v>
      </c>
      <c r="F14" s="0" t="n">
        <v>57.9</v>
      </c>
      <c r="G14" s="0" t="n">
        <v>244.8</v>
      </c>
      <c r="H14" s="0" t="s">
        <v>36</v>
      </c>
      <c r="I14" s="0" t="n">
        <v>103.5</v>
      </c>
      <c r="J14" s="0" t="n">
        <v>447.9</v>
      </c>
      <c r="K14" s="0" t="n">
        <v>1</v>
      </c>
      <c r="L14" s="0" t="n">
        <v>121.7</v>
      </c>
      <c r="M14" s="0" t="n">
        <v>1.87</v>
      </c>
      <c r="N14" s="0" t="n">
        <v>1.36</v>
      </c>
      <c r="O14" s="0" t="n">
        <v>0.28</v>
      </c>
      <c r="P14" s="0" t="s">
        <v>36</v>
      </c>
      <c r="Q14" s="0" t="s">
        <v>36</v>
      </c>
      <c r="R14" s="0" t="s">
        <v>36</v>
      </c>
      <c r="S14" s="0" t="s">
        <v>36</v>
      </c>
      <c r="T14" s="0" t="n">
        <v>6.2</v>
      </c>
      <c r="U14" s="0" t="n">
        <v>1.95</v>
      </c>
    </row>
    <row r="15" customFormat="false" ht="12.8" hidden="false" customHeight="false" outlineLevel="0" collapsed="false">
      <c r="A15" s="1" t="n">
        <v>1989</v>
      </c>
      <c r="B15" s="0" t="n">
        <v>352.8</v>
      </c>
      <c r="C15" s="0" t="n">
        <v>1704.5</v>
      </c>
      <c r="D15" s="0" t="n">
        <v>307.9</v>
      </c>
      <c r="E15" s="0" t="n">
        <v>84.3</v>
      </c>
      <c r="F15" s="0" t="n">
        <v>64.5</v>
      </c>
      <c r="G15" s="0" t="n">
        <v>253.5</v>
      </c>
      <c r="H15" s="0" t="s">
        <v>36</v>
      </c>
      <c r="I15" s="0" t="n">
        <v>104.5</v>
      </c>
      <c r="J15" s="0" t="n">
        <v>466.9</v>
      </c>
      <c r="K15" s="0" t="n">
        <v>1.2</v>
      </c>
      <c r="L15" s="0" t="n">
        <v>124.5</v>
      </c>
      <c r="M15" s="0" t="n">
        <v>2.16</v>
      </c>
      <c r="N15" s="0" t="n">
        <v>1.56</v>
      </c>
      <c r="O15" s="0" t="n">
        <v>0.3</v>
      </c>
      <c r="P15" s="0" t="s">
        <v>36</v>
      </c>
      <c r="Q15" s="0" t="s">
        <v>36</v>
      </c>
      <c r="R15" s="0" t="s">
        <v>36</v>
      </c>
      <c r="S15" s="0" t="s">
        <v>36</v>
      </c>
      <c r="T15" s="0" t="n">
        <v>6.8</v>
      </c>
      <c r="U15" s="0" t="n">
        <v>2.14</v>
      </c>
    </row>
    <row r="16" customFormat="false" ht="12.8" hidden="false" customHeight="false" outlineLevel="0" collapsed="false">
      <c r="A16" s="1" t="n">
        <v>1990</v>
      </c>
      <c r="B16" s="0" t="n">
        <v>354</v>
      </c>
      <c r="C16" s="0" t="n">
        <v>1714.4</v>
      </c>
      <c r="D16" s="0" t="n">
        <v>308.7</v>
      </c>
      <c r="E16" s="0" t="n">
        <v>90.4</v>
      </c>
      <c r="F16" s="0" t="n">
        <v>70.3</v>
      </c>
      <c r="G16" s="0" t="n">
        <v>259.5</v>
      </c>
      <c r="H16" s="0" t="s">
        <v>36</v>
      </c>
      <c r="I16" s="0" t="n">
        <v>105.6</v>
      </c>
      <c r="J16" s="0" t="n">
        <v>481.8</v>
      </c>
      <c r="K16" s="0" t="n">
        <v>1.7</v>
      </c>
      <c r="L16" s="0" t="n">
        <v>127.9</v>
      </c>
      <c r="M16" s="0" t="n">
        <v>2.45</v>
      </c>
      <c r="N16" s="0" t="n">
        <v>1.75</v>
      </c>
      <c r="O16" s="0" t="n">
        <v>0.33</v>
      </c>
      <c r="P16" s="0" t="s">
        <v>36</v>
      </c>
      <c r="Q16" s="0" t="s">
        <v>36</v>
      </c>
      <c r="R16" s="0" t="s">
        <v>36</v>
      </c>
      <c r="S16" s="0" t="s">
        <v>36</v>
      </c>
      <c r="T16" s="0" t="n">
        <v>7.4</v>
      </c>
      <c r="U16" s="0" t="n">
        <v>2.33</v>
      </c>
    </row>
    <row r="17" customFormat="false" ht="12.8" hidden="false" customHeight="false" outlineLevel="0" collapsed="false">
      <c r="A17" s="1" t="n">
        <v>1991</v>
      </c>
      <c r="B17" s="0" t="n">
        <v>355.4</v>
      </c>
      <c r="C17" s="0" t="n">
        <v>1724.9</v>
      </c>
      <c r="D17" s="0" t="n">
        <v>309.3</v>
      </c>
      <c r="E17" s="0" t="n">
        <v>96.7</v>
      </c>
      <c r="F17" s="0" t="n">
        <v>76</v>
      </c>
      <c r="G17" s="0" t="n">
        <v>264</v>
      </c>
      <c r="H17" s="0" t="s">
        <v>36</v>
      </c>
      <c r="I17" s="0" t="n">
        <v>105.7</v>
      </c>
      <c r="J17" s="0" t="n">
        <v>493.8</v>
      </c>
      <c r="K17" s="0" t="n">
        <v>2.4</v>
      </c>
      <c r="L17" s="0" t="n">
        <v>130.9</v>
      </c>
      <c r="M17" s="0" t="n">
        <v>2.71</v>
      </c>
      <c r="N17" s="0" t="n">
        <v>1.91</v>
      </c>
      <c r="O17" s="0" t="n">
        <v>0.35</v>
      </c>
      <c r="P17" s="0" t="s">
        <v>36</v>
      </c>
      <c r="Q17" s="0" t="s">
        <v>36</v>
      </c>
      <c r="R17" s="0" t="s">
        <v>36</v>
      </c>
      <c r="S17" s="0" t="s">
        <v>36</v>
      </c>
      <c r="T17" s="0" t="n">
        <v>8</v>
      </c>
      <c r="U17" s="0" t="n">
        <v>2.54</v>
      </c>
    </row>
    <row r="18" customFormat="false" ht="12.8" hidden="false" customHeight="false" outlineLevel="0" collapsed="false">
      <c r="A18" s="1" t="n">
        <v>1992</v>
      </c>
      <c r="B18" s="0" t="n">
        <v>356.1</v>
      </c>
      <c r="C18" s="0" t="n">
        <v>1735.5</v>
      </c>
      <c r="D18" s="0" t="n">
        <v>309.9</v>
      </c>
      <c r="E18" s="0" t="n">
        <v>101.9</v>
      </c>
      <c r="F18" s="0" t="n">
        <v>80.2</v>
      </c>
      <c r="G18" s="0" t="n">
        <v>266.8</v>
      </c>
      <c r="H18" s="0" t="n">
        <v>0.35</v>
      </c>
      <c r="I18" s="0" t="n">
        <v>107.6</v>
      </c>
      <c r="J18" s="0" t="n">
        <v>505.9</v>
      </c>
      <c r="K18" s="0" t="n">
        <v>3.2</v>
      </c>
      <c r="L18" s="0" t="n">
        <v>135.2</v>
      </c>
      <c r="M18" s="0" t="n">
        <v>2.89</v>
      </c>
      <c r="N18" s="0" t="n">
        <v>2.17</v>
      </c>
      <c r="O18" s="0" t="n">
        <v>0.36</v>
      </c>
      <c r="P18" s="0" t="n">
        <v>0.27</v>
      </c>
      <c r="Q18" s="0" t="n">
        <v>0.42</v>
      </c>
      <c r="R18" s="0" t="n">
        <v>0.56</v>
      </c>
      <c r="S18" s="0" t="n">
        <v>0.14</v>
      </c>
      <c r="T18" s="0" t="n">
        <v>8.6</v>
      </c>
      <c r="U18" s="0" t="n">
        <v>1.46</v>
      </c>
    </row>
    <row r="19" customFormat="false" ht="12.8" hidden="false" customHeight="false" outlineLevel="0" collapsed="false">
      <c r="A19" s="1" t="n">
        <v>1993</v>
      </c>
      <c r="B19" s="0" t="n">
        <v>356.8</v>
      </c>
      <c r="C19" s="0" t="n">
        <v>1736.5</v>
      </c>
      <c r="D19" s="0" t="n">
        <v>310.2</v>
      </c>
      <c r="E19" s="0" t="n">
        <v>105.6</v>
      </c>
      <c r="F19" s="0" t="n">
        <v>82.2</v>
      </c>
      <c r="G19" s="0" t="n">
        <v>267.9</v>
      </c>
      <c r="H19" s="0" t="n">
        <v>0.71</v>
      </c>
      <c r="I19" s="0" t="n">
        <v>107.1</v>
      </c>
      <c r="J19" s="0" t="n">
        <v>511.9</v>
      </c>
      <c r="K19" s="0" t="n">
        <v>4.4</v>
      </c>
      <c r="L19" s="0" t="n">
        <v>128.9</v>
      </c>
      <c r="M19" s="0" t="n">
        <v>3.06</v>
      </c>
      <c r="N19" s="0" t="n">
        <v>2.32</v>
      </c>
      <c r="O19" s="0" t="n">
        <v>0.39</v>
      </c>
      <c r="P19" s="0" t="n">
        <v>0.48</v>
      </c>
      <c r="Q19" s="0" t="n">
        <v>0.5</v>
      </c>
      <c r="R19" s="0" t="n">
        <v>0.63</v>
      </c>
      <c r="S19" s="0" t="n">
        <v>0.17</v>
      </c>
      <c r="T19" s="0" t="n">
        <v>9.3</v>
      </c>
      <c r="U19" s="0" t="n">
        <v>1.61</v>
      </c>
    </row>
    <row r="20" customFormat="false" ht="12.8" hidden="false" customHeight="false" outlineLevel="0" collapsed="false">
      <c r="A20" s="1" t="n">
        <v>1994</v>
      </c>
      <c r="B20" s="0" t="n">
        <v>358.3</v>
      </c>
      <c r="C20" s="0" t="n">
        <v>1742</v>
      </c>
      <c r="D20" s="0" t="n">
        <v>310.9</v>
      </c>
      <c r="E20" s="0" t="n">
        <v>111.4</v>
      </c>
      <c r="F20" s="0" t="n">
        <v>83.7</v>
      </c>
      <c r="G20" s="0" t="n">
        <v>267.9</v>
      </c>
      <c r="H20" s="0" t="n">
        <v>1.94</v>
      </c>
      <c r="I20" s="0" t="n">
        <v>106.1</v>
      </c>
      <c r="J20" s="0" t="n">
        <v>516.7</v>
      </c>
      <c r="K20" s="0" t="n">
        <v>5.7</v>
      </c>
      <c r="L20" s="0" t="n">
        <v>118.6</v>
      </c>
      <c r="M20" s="0" t="n">
        <v>3.29</v>
      </c>
      <c r="N20" s="0" t="n">
        <v>2.55</v>
      </c>
      <c r="O20" s="0" t="n">
        <v>0.43</v>
      </c>
      <c r="P20" s="0" t="n">
        <v>0.88</v>
      </c>
      <c r="Q20" s="0" t="n">
        <v>0.59</v>
      </c>
      <c r="R20" s="0" t="n">
        <v>0.71</v>
      </c>
      <c r="S20" s="0" t="n">
        <v>0.19</v>
      </c>
      <c r="T20" s="0" t="n">
        <v>10</v>
      </c>
      <c r="U20" s="0" t="n">
        <v>1.78</v>
      </c>
    </row>
    <row r="21" customFormat="false" ht="12.8" hidden="false" customHeight="false" outlineLevel="0" collapsed="false">
      <c r="A21" s="1" t="n">
        <v>1995</v>
      </c>
      <c r="B21" s="0" t="n">
        <v>360.2</v>
      </c>
      <c r="C21" s="0" t="n">
        <v>1748.8</v>
      </c>
      <c r="D21" s="0" t="n">
        <v>311.1</v>
      </c>
      <c r="E21" s="0" t="n">
        <v>116.2</v>
      </c>
      <c r="F21" s="0" t="n">
        <v>83.9</v>
      </c>
      <c r="G21" s="0" t="n">
        <v>266.2</v>
      </c>
      <c r="H21" s="0" t="n">
        <v>3.48</v>
      </c>
      <c r="I21" s="0" t="n">
        <v>105.4</v>
      </c>
      <c r="J21" s="0" t="n">
        <v>523.8</v>
      </c>
      <c r="K21" s="0" t="n">
        <v>6.6</v>
      </c>
      <c r="L21" s="0" t="n">
        <v>105.9</v>
      </c>
      <c r="M21" s="0" t="n">
        <v>3.45</v>
      </c>
      <c r="N21" s="0" t="n">
        <v>2.56</v>
      </c>
      <c r="O21" s="0" t="n">
        <v>0.46</v>
      </c>
      <c r="P21" s="0" t="n">
        <v>1.67</v>
      </c>
      <c r="Q21" s="0" t="n">
        <v>0.69</v>
      </c>
      <c r="R21" s="0" t="n">
        <v>0.85</v>
      </c>
      <c r="S21" s="0" t="n">
        <v>0.26</v>
      </c>
      <c r="T21" s="0" t="n">
        <v>10.7</v>
      </c>
      <c r="U21" s="0" t="n">
        <v>3.46</v>
      </c>
    </row>
    <row r="22" customFormat="false" ht="12.8" hidden="false" customHeight="false" outlineLevel="0" collapsed="false">
      <c r="A22" s="1" t="n">
        <v>1996</v>
      </c>
      <c r="B22" s="0" t="n">
        <v>362</v>
      </c>
      <c r="C22" s="0" t="n">
        <v>1751.5</v>
      </c>
      <c r="D22" s="0" t="n">
        <v>311.9</v>
      </c>
      <c r="E22" s="0" t="n">
        <v>121.5</v>
      </c>
      <c r="F22" s="0" t="n">
        <v>83.9</v>
      </c>
      <c r="G22" s="0" t="n">
        <v>265.2</v>
      </c>
      <c r="H22" s="0" t="n">
        <v>5.41</v>
      </c>
      <c r="I22" s="0" t="n">
        <v>104.3</v>
      </c>
      <c r="J22" s="0" t="n">
        <v>529.8</v>
      </c>
      <c r="K22" s="0" t="n">
        <v>7.7</v>
      </c>
      <c r="L22" s="0" t="n">
        <v>92.4</v>
      </c>
      <c r="M22" s="0" t="n">
        <v>3.61</v>
      </c>
      <c r="N22" s="0" t="n">
        <v>2.62</v>
      </c>
      <c r="O22" s="0" t="n">
        <v>0.47</v>
      </c>
      <c r="P22" s="0" t="n">
        <v>3.04</v>
      </c>
      <c r="Q22" s="0" t="n">
        <v>0.82</v>
      </c>
      <c r="R22" s="0" t="n">
        <v>1.06</v>
      </c>
      <c r="S22" s="0" t="n">
        <v>0.39</v>
      </c>
      <c r="T22" s="0" t="n">
        <v>11.4</v>
      </c>
      <c r="U22" s="0" t="n">
        <v>3.7</v>
      </c>
    </row>
    <row r="23" customFormat="false" ht="12.8" hidden="false" customHeight="false" outlineLevel="0" collapsed="false">
      <c r="A23" s="1" t="n">
        <v>1997</v>
      </c>
      <c r="B23" s="0" t="n">
        <v>363</v>
      </c>
      <c r="C23" s="0" t="n">
        <v>1754.5</v>
      </c>
      <c r="D23" s="0" t="n">
        <v>312.9</v>
      </c>
      <c r="E23" s="0" t="n">
        <v>126.1</v>
      </c>
      <c r="F23" s="0" t="n">
        <v>83.5</v>
      </c>
      <c r="G23" s="0" t="n">
        <v>264.1</v>
      </c>
      <c r="H23" s="0" t="n">
        <v>7.36</v>
      </c>
      <c r="I23" s="0" t="n">
        <v>103.4</v>
      </c>
      <c r="J23" s="0" t="n">
        <v>533.7</v>
      </c>
      <c r="K23" s="0" t="n">
        <v>8.7</v>
      </c>
      <c r="L23" s="0" t="n">
        <v>78.7</v>
      </c>
      <c r="M23" s="0" t="n">
        <v>3.77</v>
      </c>
      <c r="N23" s="0" t="n">
        <v>2.63</v>
      </c>
      <c r="O23" s="0" t="n">
        <v>0.47</v>
      </c>
      <c r="P23" s="0" t="n">
        <v>5.19</v>
      </c>
      <c r="Q23" s="0" t="n">
        <v>0.96</v>
      </c>
      <c r="R23" s="0" t="n">
        <v>1.35</v>
      </c>
      <c r="S23" s="0" t="n">
        <v>0.56</v>
      </c>
      <c r="T23" s="0" t="n">
        <v>12</v>
      </c>
      <c r="U23" s="0" t="n">
        <v>3.97</v>
      </c>
    </row>
    <row r="24" customFormat="false" ht="12.8" hidden="false" customHeight="false" outlineLevel="0" collapsed="false">
      <c r="A24" s="1" t="n">
        <v>1998</v>
      </c>
      <c r="B24" s="0" t="n">
        <v>365.7</v>
      </c>
      <c r="C24" s="0" t="n">
        <v>1765.5</v>
      </c>
      <c r="D24" s="0" t="n">
        <v>313.5</v>
      </c>
      <c r="E24" s="0" t="n">
        <v>131.4</v>
      </c>
      <c r="F24" s="0" t="n">
        <v>82.9</v>
      </c>
      <c r="G24" s="0" t="n">
        <v>262.5</v>
      </c>
      <c r="H24" s="0" t="n">
        <v>9.07</v>
      </c>
      <c r="I24" s="0" t="n">
        <v>102.5</v>
      </c>
      <c r="J24" s="0" t="n">
        <v>536.6</v>
      </c>
      <c r="K24" s="0" t="n">
        <v>9.6</v>
      </c>
      <c r="L24" s="0" t="n">
        <v>65.9</v>
      </c>
      <c r="M24" s="0" t="n">
        <v>3.89</v>
      </c>
      <c r="N24" s="0" t="n">
        <v>2.7</v>
      </c>
      <c r="O24" s="0" t="n">
        <v>0.48</v>
      </c>
      <c r="P24" s="0" t="n">
        <v>7.64</v>
      </c>
      <c r="Q24" s="0" t="n">
        <v>1.13</v>
      </c>
      <c r="R24" s="0" t="n">
        <v>1.69</v>
      </c>
      <c r="S24" s="0" t="n">
        <v>0.78</v>
      </c>
      <c r="T24" s="0" t="n">
        <v>12.6</v>
      </c>
      <c r="U24" s="0" t="n">
        <v>4.2</v>
      </c>
    </row>
    <row r="25" customFormat="false" ht="12.8" hidden="false" customHeight="false" outlineLevel="0" collapsed="false">
      <c r="A25" s="1" t="n">
        <v>1999</v>
      </c>
      <c r="B25" s="0" t="n">
        <v>367.8</v>
      </c>
      <c r="C25" s="0" t="n">
        <v>1772.4</v>
      </c>
      <c r="D25" s="0" t="n">
        <v>314.4</v>
      </c>
      <c r="E25" s="0" t="n">
        <v>136.7</v>
      </c>
      <c r="F25" s="0" t="n">
        <v>82.5</v>
      </c>
      <c r="G25" s="0" t="n">
        <v>261.2</v>
      </c>
      <c r="H25" s="0" t="n">
        <v>10.91</v>
      </c>
      <c r="I25" s="0" t="n">
        <v>101.5</v>
      </c>
      <c r="J25" s="0" t="n">
        <v>539.5</v>
      </c>
      <c r="K25" s="0" t="n">
        <v>10.7</v>
      </c>
      <c r="L25" s="0" t="n">
        <v>54.9</v>
      </c>
      <c r="M25" s="0" t="n">
        <v>4.01</v>
      </c>
      <c r="N25" s="0" t="n">
        <v>2.78</v>
      </c>
      <c r="O25" s="0" t="n">
        <v>0.49</v>
      </c>
      <c r="P25" s="0" t="n">
        <v>10.64</v>
      </c>
      <c r="Q25" s="0" t="n">
        <v>1.34</v>
      </c>
      <c r="R25" s="0" t="n">
        <v>2.07</v>
      </c>
      <c r="S25" s="0" t="n">
        <v>1.07</v>
      </c>
      <c r="T25" s="0" t="n">
        <v>13.3</v>
      </c>
      <c r="U25" s="0" t="n">
        <v>4.38</v>
      </c>
    </row>
    <row r="26" customFormat="false" ht="12.8" hidden="false" customHeight="false" outlineLevel="0" collapsed="false">
      <c r="A26" s="1" t="n">
        <v>2000</v>
      </c>
      <c r="B26" s="0" t="n">
        <v>369</v>
      </c>
      <c r="C26" s="0" t="n">
        <v>1773.4</v>
      </c>
      <c r="D26" s="0" t="n">
        <v>315.6</v>
      </c>
      <c r="E26" s="0" t="n">
        <v>141.5</v>
      </c>
      <c r="F26" s="0" t="n">
        <v>82</v>
      </c>
      <c r="G26" s="0" t="n">
        <v>259.3</v>
      </c>
      <c r="H26" s="0" t="n">
        <v>12.62</v>
      </c>
      <c r="I26" s="0" t="n">
        <v>100.2</v>
      </c>
      <c r="J26" s="0" t="n">
        <v>541.7</v>
      </c>
      <c r="K26" s="0" t="n">
        <v>11.7</v>
      </c>
      <c r="L26" s="0" t="n">
        <v>45.8</v>
      </c>
      <c r="M26" s="0" t="n">
        <v>4.11</v>
      </c>
      <c r="N26" s="0" t="n">
        <v>2.81</v>
      </c>
      <c r="O26" s="0" t="n">
        <v>0.49</v>
      </c>
      <c r="P26" s="0" t="n">
        <v>13.94</v>
      </c>
      <c r="Q26" s="0" t="n">
        <v>1.57</v>
      </c>
      <c r="R26" s="0" t="n">
        <v>2.48</v>
      </c>
      <c r="S26" s="0" t="n">
        <v>1.41</v>
      </c>
      <c r="T26" s="0" t="n">
        <v>13.9</v>
      </c>
      <c r="U26" s="0" t="n">
        <v>4.58</v>
      </c>
    </row>
    <row r="27" customFormat="false" ht="12.8" hidden="false" customHeight="false" outlineLevel="0" collapsed="false">
      <c r="A27" s="1" t="n">
        <v>2001</v>
      </c>
      <c r="B27" s="0" t="n">
        <v>370.6</v>
      </c>
      <c r="C27" s="0" t="n">
        <v>1771.2</v>
      </c>
      <c r="D27" s="0" t="n">
        <v>316.3</v>
      </c>
      <c r="E27" s="0" t="n">
        <v>147.4</v>
      </c>
      <c r="F27" s="0" t="n">
        <v>81.5</v>
      </c>
      <c r="G27" s="0" t="n">
        <v>257.6</v>
      </c>
      <c r="H27" s="0" t="n">
        <v>14.1</v>
      </c>
      <c r="I27" s="0" t="n">
        <v>99.1</v>
      </c>
      <c r="J27" s="0" t="n">
        <v>542.5</v>
      </c>
      <c r="K27" s="0" t="n">
        <v>12.6</v>
      </c>
      <c r="L27" s="0" t="n">
        <v>38</v>
      </c>
      <c r="M27" s="0" t="n">
        <v>4.18</v>
      </c>
      <c r="N27" s="0" t="n">
        <v>2.8</v>
      </c>
      <c r="O27" s="0" t="n">
        <v>0.49</v>
      </c>
      <c r="P27" s="0" t="n">
        <v>17.48</v>
      </c>
      <c r="Q27" s="0" t="n">
        <v>1.82</v>
      </c>
      <c r="R27" s="0" t="n">
        <v>2.91</v>
      </c>
      <c r="S27" s="0" t="n">
        <v>1.8</v>
      </c>
      <c r="T27" s="0" t="n">
        <v>14.6</v>
      </c>
      <c r="U27" s="0" t="n">
        <v>4.78</v>
      </c>
    </row>
    <row r="28" customFormat="false" ht="12.8" hidden="false" customHeight="false" outlineLevel="0" collapsed="false">
      <c r="A28" s="1" t="n">
        <v>2002</v>
      </c>
      <c r="B28" s="0" t="n">
        <v>372.6</v>
      </c>
      <c r="C28" s="0" t="n">
        <v>1772.7</v>
      </c>
      <c r="D28" s="0" t="n">
        <v>317</v>
      </c>
      <c r="E28" s="0" t="n">
        <v>152.9</v>
      </c>
      <c r="F28" s="0" t="n">
        <v>80.9</v>
      </c>
      <c r="G28" s="0" t="n">
        <v>255.8</v>
      </c>
      <c r="H28" s="0" t="n">
        <v>15.45</v>
      </c>
      <c r="I28" s="0" t="n">
        <v>98</v>
      </c>
      <c r="J28" s="0" t="n">
        <v>543.2</v>
      </c>
      <c r="K28" s="0" t="n">
        <v>13.3</v>
      </c>
      <c r="L28" s="0" t="n">
        <v>31.7</v>
      </c>
      <c r="M28" s="0" t="n">
        <v>4.24</v>
      </c>
      <c r="N28" s="0" t="n">
        <v>2.82</v>
      </c>
      <c r="O28" s="0" t="n">
        <v>0.49</v>
      </c>
      <c r="P28" s="0" t="n">
        <v>21.35</v>
      </c>
      <c r="Q28" s="0" t="n">
        <v>2.18</v>
      </c>
      <c r="R28" s="0" t="n">
        <v>3.42</v>
      </c>
      <c r="S28" s="0" t="n">
        <v>2.24</v>
      </c>
      <c r="T28" s="0" t="n">
        <v>15.3</v>
      </c>
      <c r="U28" s="0" t="n">
        <v>4.99</v>
      </c>
    </row>
    <row r="29" customFormat="false" ht="12.8" hidden="false" customHeight="false" outlineLevel="0" collapsed="false">
      <c r="A29" s="1" t="n">
        <v>2003</v>
      </c>
      <c r="B29" s="0" t="n">
        <v>375.1</v>
      </c>
      <c r="C29" s="0" t="n">
        <v>1777.3</v>
      </c>
      <c r="D29" s="0" t="n">
        <v>317.6</v>
      </c>
      <c r="E29" s="0" t="n">
        <v>157.9</v>
      </c>
      <c r="F29" s="0" t="n">
        <v>80.1</v>
      </c>
      <c r="G29" s="0" t="n">
        <v>253.3</v>
      </c>
      <c r="H29" s="0" t="n">
        <v>16.58</v>
      </c>
      <c r="I29" s="0" t="n">
        <v>96.9</v>
      </c>
      <c r="J29" s="0" t="n">
        <v>542.8</v>
      </c>
      <c r="K29" s="0" t="n">
        <v>14</v>
      </c>
      <c r="L29" s="0" t="n">
        <v>26.5</v>
      </c>
      <c r="M29" s="0" t="n">
        <v>4.27</v>
      </c>
      <c r="N29" s="0" t="n">
        <v>2.85</v>
      </c>
      <c r="O29" s="0" t="n">
        <v>0.49</v>
      </c>
      <c r="P29" s="0" t="n">
        <v>25.5</v>
      </c>
      <c r="Q29" s="0" t="n">
        <v>2.59</v>
      </c>
      <c r="R29" s="0" t="n">
        <v>4.04</v>
      </c>
      <c r="S29" s="0" t="n">
        <v>2.75</v>
      </c>
      <c r="T29" s="0" t="n">
        <v>16</v>
      </c>
      <c r="U29" s="0" t="n">
        <v>5.23</v>
      </c>
    </row>
    <row r="30" customFormat="false" ht="12.8" hidden="false" customHeight="false" outlineLevel="0" collapsed="false">
      <c r="A30" s="1" t="n">
        <v>2004</v>
      </c>
      <c r="B30" s="0" t="n">
        <v>377</v>
      </c>
      <c r="C30" s="0" t="n">
        <v>1777</v>
      </c>
      <c r="D30" s="0" t="n">
        <v>318.2</v>
      </c>
      <c r="E30" s="0" t="n">
        <v>162.1</v>
      </c>
      <c r="F30" s="0" t="n">
        <v>79.4</v>
      </c>
      <c r="G30" s="0" t="n">
        <v>251.3</v>
      </c>
      <c r="H30" s="0" t="n">
        <v>17.19</v>
      </c>
      <c r="I30" s="0" t="n">
        <v>95.8</v>
      </c>
      <c r="J30" s="0" t="n">
        <v>542.4</v>
      </c>
      <c r="K30" s="0" t="n">
        <v>14.5</v>
      </c>
      <c r="L30" s="0" t="n">
        <v>22</v>
      </c>
      <c r="M30" s="0" t="n">
        <v>4.3</v>
      </c>
      <c r="N30" s="0" t="n">
        <v>2.99</v>
      </c>
      <c r="O30" s="0" t="n">
        <v>0.48</v>
      </c>
      <c r="P30" s="0" t="n">
        <v>29.65</v>
      </c>
      <c r="Q30" s="0" t="n">
        <v>3</v>
      </c>
      <c r="R30" s="0" t="n">
        <v>4.76</v>
      </c>
      <c r="S30" s="0" t="n">
        <v>3.29</v>
      </c>
      <c r="T30" s="0" t="n">
        <v>16.7</v>
      </c>
      <c r="U30" s="0" t="n">
        <v>5.46</v>
      </c>
    </row>
    <row r="31" customFormat="false" ht="12.8" hidden="false" customHeight="false" outlineLevel="0" collapsed="false">
      <c r="A31" s="1" t="n">
        <v>2005</v>
      </c>
      <c r="B31" s="0" t="n">
        <v>379</v>
      </c>
      <c r="C31" s="0" t="n">
        <v>1774.1</v>
      </c>
      <c r="D31" s="0" t="n">
        <v>319</v>
      </c>
      <c r="E31" s="0" t="n">
        <v>168.2</v>
      </c>
      <c r="F31" s="0" t="n">
        <v>78.8</v>
      </c>
      <c r="G31" s="0" t="n">
        <v>249.3</v>
      </c>
      <c r="H31" s="0" t="n">
        <v>17.56</v>
      </c>
      <c r="I31" s="0" t="n">
        <v>94.8</v>
      </c>
      <c r="J31" s="0" t="n">
        <v>541.5</v>
      </c>
      <c r="K31" s="0" t="n">
        <v>15.2</v>
      </c>
      <c r="L31" s="0" t="n">
        <v>18.4</v>
      </c>
      <c r="M31" s="0" t="n">
        <v>4.31</v>
      </c>
      <c r="N31" s="0" t="n">
        <v>3.02</v>
      </c>
      <c r="O31" s="0" t="n">
        <v>0.48</v>
      </c>
      <c r="P31" s="0" t="n">
        <v>34.41</v>
      </c>
      <c r="Q31" s="0" t="n">
        <v>3.63</v>
      </c>
      <c r="R31" s="0" t="n">
        <v>5.59</v>
      </c>
      <c r="S31" s="0" t="n">
        <v>3.86</v>
      </c>
      <c r="T31" s="0" t="n">
        <v>17.5</v>
      </c>
      <c r="U31" s="0" t="n">
        <v>5.68</v>
      </c>
    </row>
    <row r="32" customFormat="false" ht="12.8" hidden="false" customHeight="false" outlineLevel="0" collapsed="false">
      <c r="A32" s="1" t="n">
        <v>2006</v>
      </c>
      <c r="B32" s="0" t="n">
        <v>381.1</v>
      </c>
      <c r="C32" s="0" t="n">
        <v>1775</v>
      </c>
      <c r="D32" s="0" t="n">
        <v>319.9</v>
      </c>
      <c r="E32" s="0" t="n">
        <v>174.8</v>
      </c>
      <c r="F32" s="0" t="n">
        <v>78.2</v>
      </c>
      <c r="G32" s="0" t="n">
        <v>247.2</v>
      </c>
      <c r="H32" s="0" t="n">
        <v>18.09</v>
      </c>
      <c r="I32" s="0" t="n">
        <v>93.7</v>
      </c>
      <c r="J32" s="0" t="n">
        <v>540.1</v>
      </c>
      <c r="K32" s="0" t="n">
        <v>16.1</v>
      </c>
      <c r="L32" s="0" t="n">
        <v>15.4</v>
      </c>
      <c r="M32" s="0" t="n">
        <v>4.3</v>
      </c>
      <c r="N32" s="0" t="n">
        <v>3.05</v>
      </c>
      <c r="O32" s="0" t="n">
        <v>0.48</v>
      </c>
      <c r="P32" s="0" t="n">
        <v>38.82</v>
      </c>
      <c r="Q32" s="0" t="n">
        <v>4.23</v>
      </c>
      <c r="R32" s="0" t="n">
        <v>6.53</v>
      </c>
      <c r="S32" s="0" t="n">
        <v>4.49</v>
      </c>
      <c r="T32" s="0" t="n">
        <v>18.4</v>
      </c>
      <c r="U32" s="0" t="n">
        <v>5.91</v>
      </c>
    </row>
    <row r="33" customFormat="false" ht="12.8" hidden="false" customHeight="false" outlineLevel="0" collapsed="false">
      <c r="A33" s="1" t="n">
        <v>2007</v>
      </c>
      <c r="B33" s="0" t="n">
        <v>382.9</v>
      </c>
      <c r="C33" s="0" t="n">
        <v>1781.4</v>
      </c>
      <c r="D33" s="0" t="n">
        <v>320.6</v>
      </c>
      <c r="E33" s="0" t="n">
        <v>182.8</v>
      </c>
      <c r="F33" s="0" t="n">
        <v>77.3</v>
      </c>
      <c r="G33" s="0" t="n">
        <v>245</v>
      </c>
      <c r="H33" s="0" t="n">
        <v>18.75</v>
      </c>
      <c r="I33" s="0" t="n">
        <v>92.6</v>
      </c>
      <c r="J33" s="0" t="n">
        <v>537.9</v>
      </c>
      <c r="K33" s="0" t="n">
        <v>17.3</v>
      </c>
      <c r="L33" s="0" t="n">
        <v>12.9</v>
      </c>
      <c r="M33" s="0" t="n">
        <v>4.26</v>
      </c>
      <c r="N33" s="0" t="n">
        <v>3.08</v>
      </c>
      <c r="O33" s="0" t="n">
        <v>0.47</v>
      </c>
      <c r="P33" s="0" t="n">
        <v>43.24</v>
      </c>
      <c r="Q33" s="0" t="n">
        <v>4.93</v>
      </c>
      <c r="R33" s="0" t="n">
        <v>7.51</v>
      </c>
      <c r="S33" s="0" t="n">
        <v>5.43</v>
      </c>
      <c r="T33" s="0" t="n">
        <v>19.7</v>
      </c>
      <c r="U33" s="0" t="n">
        <v>6.19</v>
      </c>
    </row>
    <row r="34" customFormat="false" ht="12.8" hidden="false" customHeight="false" outlineLevel="0" collapsed="false">
      <c r="A34" s="1" t="n">
        <v>2008</v>
      </c>
      <c r="B34" s="0" t="n">
        <v>385</v>
      </c>
      <c r="C34" s="0" t="n">
        <v>1787.1</v>
      </c>
      <c r="D34" s="0" t="n">
        <v>321.5</v>
      </c>
      <c r="E34" s="0" t="n">
        <v>190.8</v>
      </c>
      <c r="F34" s="0" t="n">
        <v>76.5</v>
      </c>
      <c r="G34" s="0" t="n">
        <v>242.9</v>
      </c>
      <c r="H34" s="0" t="n">
        <v>19.26</v>
      </c>
      <c r="I34" s="0" t="n">
        <v>91.2</v>
      </c>
      <c r="J34" s="0" t="n">
        <v>535.5</v>
      </c>
      <c r="K34" s="0" t="n">
        <v>18.5</v>
      </c>
      <c r="L34" s="0" t="n">
        <v>10.8</v>
      </c>
      <c r="M34" s="0" t="n">
        <v>4.2</v>
      </c>
      <c r="N34" s="0" t="n">
        <v>3.12</v>
      </c>
      <c r="O34" s="0" t="n">
        <v>0.47</v>
      </c>
      <c r="P34" s="0" t="n">
        <v>47.6</v>
      </c>
      <c r="Q34" s="0" t="n">
        <v>5.57</v>
      </c>
      <c r="R34" s="0" t="n">
        <v>8.65</v>
      </c>
      <c r="S34" s="0" t="n">
        <v>6.45</v>
      </c>
      <c r="T34" s="0" t="n">
        <v>20.8</v>
      </c>
      <c r="U34" s="0" t="n">
        <v>6.48</v>
      </c>
    </row>
    <row r="35" customFormat="false" ht="12.8" hidden="false" customHeight="false" outlineLevel="0" collapsed="false">
      <c r="A35" s="1" t="n">
        <v>2009</v>
      </c>
      <c r="B35" s="0" t="n">
        <v>386.5</v>
      </c>
      <c r="C35" s="0" t="n">
        <v>1793.6</v>
      </c>
      <c r="D35" s="0" t="n">
        <v>322.2</v>
      </c>
      <c r="E35" s="0" t="n">
        <v>198.4</v>
      </c>
      <c r="F35" s="0" t="n">
        <v>75.9</v>
      </c>
      <c r="G35" s="0" t="n">
        <v>241.1</v>
      </c>
      <c r="H35" s="0" t="n">
        <v>19.84</v>
      </c>
      <c r="I35" s="0" t="n">
        <v>89.6</v>
      </c>
      <c r="J35" s="0" t="n">
        <v>533</v>
      </c>
      <c r="K35" s="0" t="n">
        <v>19.4</v>
      </c>
      <c r="L35" s="0" t="n">
        <v>9.1</v>
      </c>
      <c r="M35" s="0" t="n">
        <v>4.13</v>
      </c>
      <c r="N35" s="0" t="n">
        <v>3.13</v>
      </c>
      <c r="O35" s="0" t="n">
        <v>0.46</v>
      </c>
      <c r="P35" s="0" t="n">
        <v>52.24</v>
      </c>
      <c r="Q35" s="0" t="n">
        <v>5.84</v>
      </c>
      <c r="R35" s="0" t="n">
        <v>9.8</v>
      </c>
      <c r="S35" s="0" t="n">
        <v>7.55</v>
      </c>
      <c r="T35" s="0" t="n">
        <v>22.4</v>
      </c>
      <c r="U35" s="0" t="n">
        <v>6.76</v>
      </c>
    </row>
    <row r="36" customFormat="false" ht="12.8" hidden="false" customHeight="false" outlineLevel="0" collapsed="false">
      <c r="A36" s="1" t="n">
        <v>2010</v>
      </c>
      <c r="B36" s="0" t="n">
        <v>388.7</v>
      </c>
      <c r="C36" s="0" t="n">
        <v>1798.9</v>
      </c>
      <c r="D36" s="0" t="n">
        <v>323</v>
      </c>
      <c r="E36" s="0" t="n">
        <v>205.8</v>
      </c>
      <c r="F36" s="0" t="n">
        <v>75.3</v>
      </c>
      <c r="G36" s="0" t="n">
        <v>239.3</v>
      </c>
      <c r="H36" s="0" t="n">
        <v>20.41</v>
      </c>
      <c r="I36" s="0" t="n">
        <v>88.7</v>
      </c>
      <c r="J36" s="0" t="n">
        <v>529.4</v>
      </c>
      <c r="K36" s="0" t="n">
        <v>20.1</v>
      </c>
      <c r="L36" s="0" t="n">
        <v>7.6</v>
      </c>
      <c r="M36" s="0" t="n">
        <v>4.07</v>
      </c>
      <c r="N36" s="0" t="n">
        <v>3.17</v>
      </c>
      <c r="O36" s="0" t="n">
        <v>0.46</v>
      </c>
      <c r="P36" s="0" t="n">
        <v>57.28</v>
      </c>
      <c r="Q36" s="0" t="n">
        <v>6.04</v>
      </c>
      <c r="R36" s="0" t="n">
        <v>10.85</v>
      </c>
      <c r="S36" s="0" t="n">
        <v>8.75</v>
      </c>
      <c r="T36" s="0" t="n">
        <v>23.6</v>
      </c>
      <c r="U36" s="0" t="n">
        <v>7.05</v>
      </c>
    </row>
    <row r="37" customFormat="false" ht="12.8" hidden="false" customHeight="false" outlineLevel="0" collapsed="false">
      <c r="A37" s="1" t="n">
        <v>2011</v>
      </c>
      <c r="B37" s="0" t="n">
        <v>390.6</v>
      </c>
      <c r="C37" s="0" t="n">
        <v>1803.1</v>
      </c>
      <c r="D37" s="0" t="n">
        <v>324.2</v>
      </c>
      <c r="E37" s="0" t="n">
        <v>212.6</v>
      </c>
      <c r="F37" s="0" t="n">
        <v>74.6</v>
      </c>
      <c r="G37" s="0" t="n">
        <v>237.2</v>
      </c>
      <c r="H37" s="0" t="n">
        <v>21.33</v>
      </c>
      <c r="I37" s="0" t="n">
        <v>87.5</v>
      </c>
      <c r="J37" s="0" t="n">
        <v>526.7</v>
      </c>
      <c r="K37" s="0" t="n">
        <v>20.9</v>
      </c>
      <c r="L37" s="0" t="n">
        <v>6.3</v>
      </c>
      <c r="M37" s="0" t="n">
        <v>4</v>
      </c>
      <c r="N37" s="0" t="n">
        <v>3.18</v>
      </c>
      <c r="O37" s="0" t="n">
        <v>0.45</v>
      </c>
      <c r="P37" s="0" t="n">
        <v>62.65</v>
      </c>
      <c r="Q37" s="0" t="n">
        <v>6.47</v>
      </c>
      <c r="R37" s="0" t="n">
        <v>12.05</v>
      </c>
      <c r="S37" s="0" t="n">
        <v>10.24</v>
      </c>
      <c r="T37" s="0" t="n">
        <v>24.1</v>
      </c>
      <c r="U37" s="0" t="n">
        <v>7.32</v>
      </c>
    </row>
    <row r="38" customFormat="false" ht="12.8" hidden="false" customHeight="false" outlineLevel="0" collapsed="false">
      <c r="A38" s="1" t="n">
        <v>2012</v>
      </c>
      <c r="B38" s="0" t="n">
        <v>392.7</v>
      </c>
      <c r="C38" s="0" t="n">
        <v>1808.1</v>
      </c>
      <c r="D38" s="0" t="n">
        <v>325</v>
      </c>
      <c r="E38" s="0" t="n">
        <v>218</v>
      </c>
      <c r="F38" s="0" t="n">
        <v>73.9</v>
      </c>
      <c r="G38" s="0" t="n">
        <v>235.2</v>
      </c>
      <c r="H38" s="0" t="n">
        <v>22.27</v>
      </c>
      <c r="I38" s="0" t="n">
        <v>86.2</v>
      </c>
      <c r="J38" s="0" t="n">
        <v>524.1</v>
      </c>
      <c r="K38" s="0" t="n">
        <v>21.4</v>
      </c>
      <c r="L38" s="0" t="n">
        <v>5.3</v>
      </c>
      <c r="M38" s="0" t="n">
        <v>3.92</v>
      </c>
      <c r="N38" s="0" t="n">
        <v>3.21</v>
      </c>
      <c r="O38" s="0" t="n">
        <v>0.45</v>
      </c>
      <c r="P38" s="0" t="n">
        <v>67.51</v>
      </c>
      <c r="Q38" s="0" t="n">
        <v>6.65</v>
      </c>
      <c r="R38" s="0" t="n">
        <v>13.34</v>
      </c>
      <c r="S38" s="0" t="n">
        <v>11.85</v>
      </c>
      <c r="T38" s="0" t="n">
        <v>25</v>
      </c>
      <c r="U38" s="0" t="n">
        <v>7.61</v>
      </c>
    </row>
    <row r="39" customFormat="false" ht="12.8" hidden="false" customHeight="false" outlineLevel="0" collapsed="false">
      <c r="A39" s="1" t="n">
        <v>2013</v>
      </c>
      <c r="B39" s="0" t="n">
        <v>395.4</v>
      </c>
      <c r="C39" s="0" t="n">
        <v>1813.4</v>
      </c>
      <c r="D39" s="0" t="n">
        <v>325.9</v>
      </c>
      <c r="E39" s="0" t="n">
        <v>223.6</v>
      </c>
      <c r="F39" s="0" t="n">
        <v>73.2</v>
      </c>
      <c r="G39" s="0" t="n">
        <v>233.5</v>
      </c>
      <c r="H39" s="0" t="n">
        <v>23.24</v>
      </c>
      <c r="I39" s="0" t="n">
        <v>85.2</v>
      </c>
      <c r="J39" s="0" t="n">
        <v>520.7</v>
      </c>
      <c r="K39" s="0" t="n">
        <v>21.8</v>
      </c>
      <c r="L39" s="0" t="n">
        <v>4.4</v>
      </c>
      <c r="M39" s="0" t="n">
        <v>3.81</v>
      </c>
      <c r="N39" s="0" t="n">
        <v>3.25</v>
      </c>
      <c r="O39" s="0" t="n">
        <v>0.44</v>
      </c>
      <c r="P39" s="0" t="n">
        <v>72.47</v>
      </c>
      <c r="Q39" s="0" t="n">
        <v>6.65</v>
      </c>
      <c r="R39" s="0" t="n">
        <v>14.67</v>
      </c>
      <c r="S39" s="0" t="n">
        <v>13.73</v>
      </c>
      <c r="T39" s="0" t="n">
        <v>26</v>
      </c>
      <c r="U39" s="0" t="n">
        <v>7.93</v>
      </c>
    </row>
    <row r="40" customFormat="false" ht="12.8" hidden="false" customHeight="false" outlineLevel="0" collapsed="false">
      <c r="A40" s="1" t="n">
        <v>2014</v>
      </c>
      <c r="B40" s="0" t="n">
        <v>397.3</v>
      </c>
      <c r="C40" s="0" t="n">
        <v>1822.6</v>
      </c>
      <c r="D40" s="0" t="n">
        <v>327.1</v>
      </c>
      <c r="E40" s="0" t="n">
        <v>228.7</v>
      </c>
      <c r="F40" s="0" t="n">
        <v>72.6</v>
      </c>
      <c r="G40" s="0" t="n">
        <v>232.1</v>
      </c>
      <c r="H40" s="0" t="n">
        <v>23.79</v>
      </c>
      <c r="I40" s="0" t="n">
        <v>84.1</v>
      </c>
      <c r="J40" s="0" t="n">
        <v>517.8</v>
      </c>
      <c r="K40" s="0" t="n">
        <v>21.9</v>
      </c>
      <c r="L40" s="0" t="n">
        <v>3.7</v>
      </c>
      <c r="M40" s="0" t="n">
        <v>3.71</v>
      </c>
      <c r="N40" s="0" t="n">
        <v>3.26</v>
      </c>
      <c r="O40" s="0" t="n">
        <v>0.43</v>
      </c>
      <c r="P40" s="0" t="n">
        <v>77.71</v>
      </c>
      <c r="Q40" s="0" t="n">
        <v>6.46</v>
      </c>
      <c r="R40" s="0" t="n">
        <v>16.01</v>
      </c>
      <c r="S40" s="0" t="n">
        <v>15.66</v>
      </c>
      <c r="T40" s="0" t="n">
        <v>27</v>
      </c>
      <c r="U40" s="0" t="n">
        <v>8.26</v>
      </c>
    </row>
    <row r="41" customFormat="false" ht="12.8" hidden="false" customHeight="false" outlineLevel="0" collapsed="false">
      <c r="A41" s="1" t="n">
        <v>2015</v>
      </c>
      <c r="B41" s="0" t="n">
        <v>399.6</v>
      </c>
      <c r="C41" s="0" t="n">
        <v>1834.3</v>
      </c>
      <c r="D41" s="0" t="n">
        <v>328.1</v>
      </c>
      <c r="E41" s="0" t="n">
        <v>233</v>
      </c>
      <c r="F41" s="0" t="n">
        <v>72</v>
      </c>
      <c r="G41" s="0" t="n">
        <v>231</v>
      </c>
      <c r="H41" s="0" t="n">
        <v>24.22</v>
      </c>
      <c r="I41" s="0" t="n">
        <v>82.9</v>
      </c>
      <c r="J41" s="0" t="n">
        <v>514.8</v>
      </c>
      <c r="K41" s="0" t="n">
        <v>21.8</v>
      </c>
      <c r="L41" s="0" t="n">
        <v>3.1</v>
      </c>
      <c r="M41" s="0" t="n">
        <v>3.61</v>
      </c>
      <c r="N41" s="0" t="n">
        <v>3.27</v>
      </c>
      <c r="O41" s="0" t="n">
        <v>0.43</v>
      </c>
      <c r="P41" s="0" t="n">
        <v>83.35</v>
      </c>
      <c r="Q41" s="0" t="n">
        <v>6.57</v>
      </c>
      <c r="R41" s="0" t="n">
        <v>17.58</v>
      </c>
      <c r="S41" s="0" t="n">
        <v>17.86</v>
      </c>
      <c r="T41" s="0" t="n">
        <v>28.2</v>
      </c>
      <c r="U41" s="0" t="n">
        <v>8.6</v>
      </c>
    </row>
    <row r="42" customFormat="false" ht="12.8" hidden="false" customHeight="false" outlineLevel="0" collapsed="false">
      <c r="A42" s="1" t="n">
        <v>2016</v>
      </c>
      <c r="B42" s="0" t="n">
        <v>403.1</v>
      </c>
      <c r="C42" s="0" t="n">
        <v>1843.2</v>
      </c>
      <c r="D42" s="0" t="n">
        <v>328.9</v>
      </c>
      <c r="E42" s="0" t="n">
        <v>237.4</v>
      </c>
      <c r="F42" s="0" t="n">
        <v>71.5</v>
      </c>
      <c r="G42" s="0" t="n">
        <v>230</v>
      </c>
      <c r="H42" s="0" t="n">
        <v>24.53</v>
      </c>
      <c r="I42" s="0" t="n">
        <v>81.6</v>
      </c>
      <c r="J42" s="0" t="n">
        <v>511.9</v>
      </c>
      <c r="K42" s="0" t="n">
        <v>22</v>
      </c>
      <c r="L42" s="0" t="n">
        <v>2.6</v>
      </c>
      <c r="M42" s="0" t="n">
        <v>3.51</v>
      </c>
      <c r="N42" s="0" t="n">
        <v>3.27</v>
      </c>
      <c r="O42" s="0" t="n">
        <v>0.42</v>
      </c>
      <c r="P42" s="0" t="n">
        <v>89.51</v>
      </c>
      <c r="Q42" s="0" t="n">
        <v>6.61</v>
      </c>
      <c r="R42" s="0" t="n">
        <v>19.06</v>
      </c>
      <c r="S42" s="0" t="n">
        <v>20.25</v>
      </c>
      <c r="T42" s="0" t="n">
        <v>29.3</v>
      </c>
      <c r="U42" s="0" t="n">
        <v>8.92</v>
      </c>
    </row>
    <row r="43" customFormat="false" ht="12.8" hidden="false" customHeight="false" outlineLevel="0" collapsed="false">
      <c r="A43" s="1" t="n">
        <v>2017</v>
      </c>
      <c r="B43" s="0" t="n">
        <v>405.2</v>
      </c>
      <c r="C43" s="0" t="n">
        <v>1849.6</v>
      </c>
      <c r="D43" s="0" t="n">
        <v>329.7</v>
      </c>
      <c r="E43" s="0" t="n">
        <v>240.8</v>
      </c>
      <c r="F43" s="0" t="n">
        <v>70.8</v>
      </c>
      <c r="G43" s="0" t="n">
        <v>229</v>
      </c>
      <c r="H43" s="0" t="n">
        <v>24.5</v>
      </c>
      <c r="I43" s="0" t="n">
        <v>80.7</v>
      </c>
      <c r="J43" s="0" t="n">
        <v>508.4</v>
      </c>
      <c r="K43" s="0" t="n">
        <v>22.1</v>
      </c>
      <c r="L43" s="0" t="n">
        <v>2.2</v>
      </c>
      <c r="M43" s="0" t="n">
        <v>3.41</v>
      </c>
      <c r="N43" s="0" t="n">
        <v>3.26</v>
      </c>
      <c r="O43" s="0" t="n">
        <v>0.41</v>
      </c>
      <c r="P43" s="0" t="n">
        <v>95.73</v>
      </c>
      <c r="Q43" s="0" t="n">
        <v>6.77</v>
      </c>
      <c r="R43" s="0" t="n">
        <v>20.65</v>
      </c>
      <c r="S43" s="0" t="n">
        <v>22.96</v>
      </c>
      <c r="T43" s="0" t="n">
        <v>30.5</v>
      </c>
      <c r="U43" s="0" t="n">
        <v>9.27</v>
      </c>
    </row>
    <row r="44" customFormat="false" ht="12.8" hidden="false" customHeight="false" outlineLevel="0" collapsed="false">
      <c r="A44" s="1" t="n">
        <v>2018</v>
      </c>
      <c r="B44" s="0" t="n">
        <v>407.6</v>
      </c>
      <c r="C44" s="0" t="n">
        <v>1857.3</v>
      </c>
      <c r="D44" s="0" t="n">
        <v>330.9</v>
      </c>
      <c r="E44" s="0" t="n">
        <v>244.1</v>
      </c>
      <c r="F44" s="0" t="n">
        <v>70.3</v>
      </c>
      <c r="G44" s="0" t="n">
        <v>228.2</v>
      </c>
      <c r="H44" s="0" t="n">
        <v>24.37</v>
      </c>
      <c r="I44" s="0" t="n">
        <v>79.6</v>
      </c>
      <c r="J44" s="0" t="n">
        <v>505.6</v>
      </c>
      <c r="K44" s="0" t="n">
        <v>22</v>
      </c>
      <c r="L44" s="0" t="n">
        <v>1.9</v>
      </c>
      <c r="M44" s="0" t="n">
        <v>3.31</v>
      </c>
      <c r="N44" s="0" t="n">
        <v>3.27</v>
      </c>
      <c r="O44" s="0" t="n">
        <v>0.41</v>
      </c>
      <c r="P44" s="0" t="n">
        <v>101.96</v>
      </c>
      <c r="Q44" s="0" t="n">
        <v>6.94</v>
      </c>
      <c r="R44" s="0" t="n">
        <v>22.2</v>
      </c>
      <c r="S44" s="0" t="n">
        <v>26.02</v>
      </c>
      <c r="T44" s="0" t="n">
        <v>31.6</v>
      </c>
      <c r="U44" s="0" t="n">
        <v>9.62</v>
      </c>
    </row>
    <row r="45" customFormat="false" ht="12.8" hidden="false" customHeight="false" outlineLevel="0" collapsed="false">
      <c r="A45" s="1" t="n">
        <v>2019</v>
      </c>
      <c r="B45" s="0" t="n">
        <v>410.1</v>
      </c>
      <c r="C45" s="0" t="n">
        <v>1866.6</v>
      </c>
      <c r="D45" s="0" t="n">
        <v>331.9</v>
      </c>
      <c r="E45" s="0" t="n">
        <v>246.8</v>
      </c>
      <c r="F45" s="0" t="n">
        <v>69.6</v>
      </c>
      <c r="G45" s="0" t="n">
        <v>226.5</v>
      </c>
      <c r="H45" s="0" t="n">
        <v>24.38</v>
      </c>
      <c r="I45" s="0" t="n">
        <v>78.8</v>
      </c>
      <c r="J45" s="0" t="n">
        <v>501.3</v>
      </c>
      <c r="K45" s="0" t="n">
        <v>22</v>
      </c>
      <c r="L45" s="0" t="n">
        <v>1.6</v>
      </c>
      <c r="M45" s="0" t="n">
        <v>3.22</v>
      </c>
      <c r="N45" s="0" t="n">
        <v>3.27</v>
      </c>
      <c r="O45" s="0" t="n">
        <v>0.4</v>
      </c>
      <c r="P45" s="0" t="n">
        <v>107.77</v>
      </c>
      <c r="Q45" s="0" t="n">
        <v>7.12</v>
      </c>
      <c r="R45" s="0" t="n">
        <v>23.76</v>
      </c>
      <c r="S45" s="0" t="n">
        <v>29.18</v>
      </c>
      <c r="T45" s="0" t="n">
        <v>32.8</v>
      </c>
      <c r="U45" s="0" t="n">
        <v>9.96</v>
      </c>
    </row>
    <row r="46" customFormat="false" ht="12.8" hidden="false" customHeight="false" outlineLevel="0" collapsed="false">
      <c r="A46" s="1" t="n">
        <v>2020</v>
      </c>
      <c r="B46" s="0" t="n">
        <v>412.5</v>
      </c>
      <c r="C46" s="0" t="n">
        <v>1879</v>
      </c>
      <c r="D46" s="0" t="n">
        <v>333.1</v>
      </c>
      <c r="E46" s="0" t="n">
        <v>247.8</v>
      </c>
      <c r="F46" s="0" t="n">
        <v>69</v>
      </c>
      <c r="G46" s="0" t="n">
        <v>224</v>
      </c>
      <c r="H46" s="0" t="n">
        <v>24.5</v>
      </c>
      <c r="I46" s="0" t="n">
        <v>77.6</v>
      </c>
      <c r="J46" s="0" t="n">
        <v>497.2</v>
      </c>
      <c r="K46" s="0" t="n">
        <v>21.7</v>
      </c>
      <c r="L46" s="0" t="n">
        <v>1.4</v>
      </c>
      <c r="M46" s="0" t="n">
        <v>3.11</v>
      </c>
      <c r="N46" s="0" t="n">
        <v>3.27</v>
      </c>
      <c r="O46" s="0" t="n">
        <v>0.4</v>
      </c>
      <c r="P46" s="0" t="n">
        <v>113.08</v>
      </c>
      <c r="Q46" s="0" t="n">
        <v>6.99</v>
      </c>
      <c r="R46" s="0" t="n">
        <v>25.25</v>
      </c>
      <c r="S46" s="0" t="n">
        <v>32.25</v>
      </c>
      <c r="T46" s="0" t="n">
        <v>34</v>
      </c>
      <c r="U46" s="0" t="n">
        <v>10.28</v>
      </c>
    </row>
    <row r="47" customFormat="false" ht="12.8" hidden="false" customHeight="false" outlineLevel="0" collapsed="false">
      <c r="A47" s="1" t="n">
        <v>2021</v>
      </c>
      <c r="B47" s="0" t="n">
        <v>414.7</v>
      </c>
      <c r="C47" s="0" t="n">
        <v>1895.2</v>
      </c>
      <c r="D47" s="0" t="n">
        <v>334.3</v>
      </c>
      <c r="E47" s="0" t="n">
        <v>248.9</v>
      </c>
      <c r="F47" s="0" t="n">
        <v>68.3</v>
      </c>
      <c r="G47" s="0" t="n">
        <v>221.7</v>
      </c>
      <c r="H47" s="0" t="n">
        <v>24.63</v>
      </c>
      <c r="I47" s="0" t="n">
        <v>76.6</v>
      </c>
      <c r="J47" s="0" t="n">
        <v>493.3</v>
      </c>
      <c r="K47" s="0" t="n">
        <v>21.5</v>
      </c>
      <c r="L47" s="0" t="n">
        <v>1.2</v>
      </c>
      <c r="M47" s="0" t="n">
        <v>3.03</v>
      </c>
      <c r="N47" s="0" t="n">
        <v>3.28</v>
      </c>
      <c r="O47" s="0" t="n">
        <v>0.4</v>
      </c>
      <c r="P47" s="0" t="n">
        <v>118.9</v>
      </c>
      <c r="Q47" s="0" t="n">
        <v>7.19</v>
      </c>
      <c r="R47" s="0" t="n">
        <v>26.9</v>
      </c>
      <c r="S47" s="0" t="n">
        <v>35.67</v>
      </c>
      <c r="T47" s="0" t="n">
        <v>35.1</v>
      </c>
      <c r="U47" s="0" t="n">
        <v>10.66</v>
      </c>
    </row>
    <row r="48" customFormat="false" ht="12.8" hidden="false" customHeight="false" outlineLevel="0" collapsed="false">
      <c r="A48" s="1" t="n">
        <v>2022</v>
      </c>
      <c r="B48" s="0" t="n">
        <v>417</v>
      </c>
      <c r="C48" s="0" t="n">
        <v>1911.8</v>
      </c>
      <c r="D48" s="0" t="n">
        <v>335.7</v>
      </c>
      <c r="E48" s="0" t="n">
        <v>248.9</v>
      </c>
      <c r="F48" s="0" t="n">
        <v>67.8</v>
      </c>
      <c r="G48" s="0" t="n">
        <v>219.5</v>
      </c>
      <c r="H48" s="0" t="n">
        <v>24.63</v>
      </c>
      <c r="I48" s="0" t="n">
        <v>75.5</v>
      </c>
      <c r="J48" s="0" t="n">
        <v>489.8</v>
      </c>
      <c r="K48" s="0" t="n">
        <v>21.2</v>
      </c>
      <c r="L48" s="0" t="n">
        <v>1.1</v>
      </c>
      <c r="M48" s="0" t="n">
        <v>2.93</v>
      </c>
      <c r="N48" s="0" t="n">
        <v>3.28</v>
      </c>
      <c r="O48" s="0" t="n">
        <v>0.4</v>
      </c>
      <c r="P48" s="0" t="n">
        <v>124.49</v>
      </c>
      <c r="Q48" s="0" t="n">
        <v>7.39</v>
      </c>
      <c r="R48" s="0" t="n">
        <v>28.91</v>
      </c>
      <c r="S48" s="0" t="n">
        <v>39.63</v>
      </c>
      <c r="T48" s="0" t="n">
        <v>37</v>
      </c>
      <c r="U48" s="0" t="n">
        <v>11.05</v>
      </c>
    </row>
    <row r="49" customFormat="false" ht="12.8" hidden="false" customHeight="false" outlineLevel="0" collapsed="false">
      <c r="A49" s="1" t="n">
        <v>2023</v>
      </c>
      <c r="B49" s="1" t="n">
        <v>419.3</v>
      </c>
      <c r="C49" s="0" t="n">
        <v>1922.5</v>
      </c>
      <c r="D49" s="0" t="n">
        <v>336.7</v>
      </c>
      <c r="E49" s="0" t="n">
        <v>247.5</v>
      </c>
      <c r="F49" s="0" t="n">
        <v>67.2</v>
      </c>
      <c r="G49" s="0" t="n">
        <v>217.1</v>
      </c>
      <c r="H49" s="0" t="n">
        <v>24.52</v>
      </c>
      <c r="I49" s="0" t="n">
        <v>74.1</v>
      </c>
      <c r="J49" s="0" t="n">
        <v>485.5</v>
      </c>
      <c r="K49" s="0" t="n">
        <v>21</v>
      </c>
      <c r="L49" s="0" t="n">
        <v>1</v>
      </c>
      <c r="M49" s="0" t="n">
        <v>2.84</v>
      </c>
      <c r="N49" s="0" t="n">
        <v>3.23</v>
      </c>
      <c r="O49" s="0" t="n">
        <v>0.4</v>
      </c>
      <c r="P49" s="0" t="n">
        <v>129.48</v>
      </c>
      <c r="Q49" s="0" t="n">
        <v>7.35</v>
      </c>
      <c r="R49" s="0" t="n">
        <v>30.93</v>
      </c>
      <c r="S49" s="0" t="n">
        <v>43.6</v>
      </c>
      <c r="T49" s="0" t="n">
        <v>1.07</v>
      </c>
      <c r="U49" s="0" t="n">
        <v>2.2</v>
      </c>
      <c r="V49" s="0" t="n">
        <v>37.18</v>
      </c>
      <c r="W49" s="0" t="n">
        <v>11.42</v>
      </c>
    </row>
    <row r="50" customFormat="false" ht="12.8" hidden="false" customHeight="false" outlineLevel="0" collapsed="false">
      <c r="B50" s="1"/>
    </row>
    <row r="51" customFormat="false" ht="12.8" hidden="false" customHeight="false" outlineLevel="0" collapsed="false">
      <c r="A51" s="0"/>
      <c r="B51" s="8" t="s">
        <v>37</v>
      </c>
    </row>
    <row r="52" customFormat="false" ht="12.8" hidden="false" customHeight="false" outlineLevel="0" collapsed="false">
      <c r="A52" s="0"/>
      <c r="B52" s="8" t="s">
        <v>38</v>
      </c>
    </row>
    <row r="53" customFormat="false" ht="12.8" hidden="false" customHeight="false" outlineLevel="0" collapsed="false">
      <c r="A53" s="0"/>
      <c r="B53" s="8" t="s">
        <v>39</v>
      </c>
    </row>
    <row r="54" customFormat="false" ht="12.8" hidden="false" customHeight="false" outlineLevel="0" collapsed="false">
      <c r="A54" s="0"/>
      <c r="B54" s="8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2025-01-26T08:26:32Z</dcterms:modified>
  <cp:revision>26</cp:revision>
  <dc:subject/>
  <dc:title/>
</cp:coreProperties>
</file>